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Bootcamp\Module 1\"/>
    </mc:Choice>
  </mc:AlternateContent>
  <xr:revisionPtr revIDLastSave="0" documentId="13_ncr:1_{C496113F-AC7B-41D4-9247-609808322E3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Kickstarter" sheetId="1" r:id="rId1"/>
    <sheet name="Failed US Kickstarters" sheetId="10" r:id="rId2"/>
    <sheet name="Descriptive Statistics" sheetId="11" r:id="rId3"/>
    <sheet name="Successful US Kickstarters" sheetId="9" r:id="rId4"/>
    <sheet name="Edinburgh Research" sheetId="6" r:id="rId5"/>
    <sheet name="PCO Pivot" sheetId="2" r:id="rId6"/>
    <sheet name="Subcategory Statistics" sheetId="4" r:id="rId7"/>
    <sheet name="Outcomes Based on Launched Date" sheetId="5" r:id="rId8"/>
    <sheet name="Box and Whisker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6" i="11"/>
  <c r="C7" i="11" s="1"/>
  <c r="C5" i="11"/>
  <c r="C11" i="11"/>
  <c r="C4" i="11"/>
  <c r="B14" i="11"/>
  <c r="B12" i="11"/>
  <c r="B13" i="11"/>
  <c r="B6" i="11"/>
  <c r="B7" i="11"/>
  <c r="B11" i="11"/>
  <c r="B4" i="11"/>
  <c r="B5" i="11"/>
  <c r="C10" i="11"/>
  <c r="C9" i="11"/>
  <c r="C3" i="11"/>
  <c r="C2" i="11"/>
  <c r="B3" i="11"/>
  <c r="B2" i="11"/>
  <c r="B10" i="11"/>
  <c r="B9" i="11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2" i="6"/>
  <c r="B6" i="6"/>
  <c r="B3" i="6"/>
  <c r="B4" i="6"/>
  <c r="B5" i="6"/>
  <c r="T10" i="1"/>
  <c r="T3" i="1"/>
  <c r="T4" i="1"/>
  <c r="T5" i="1"/>
  <c r="T6" i="1"/>
  <c r="T7" i="1"/>
  <c r="T8" i="1"/>
  <c r="T9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706" i="1"/>
  <c r="O4040" i="1"/>
  <c r="O3892" i="1"/>
  <c r="O3769" i="1"/>
  <c r="O2281" i="1"/>
  <c r="O3739" i="1"/>
  <c r="O4036" i="1"/>
  <c r="O1970" i="1"/>
  <c r="O2551" i="1"/>
  <c r="O3649" i="1"/>
  <c r="O2781" i="1"/>
  <c r="O3720" i="1"/>
  <c r="O3731" i="1"/>
  <c r="O3738" i="1"/>
  <c r="O3744" i="1"/>
  <c r="O4047" i="1"/>
  <c r="O3182" i="1"/>
  <c r="O648" i="1"/>
  <c r="O3064" i="1"/>
  <c r="O17" i="1"/>
  <c r="O1828" i="1"/>
  <c r="O3469" i="1"/>
  <c r="O3632" i="1"/>
  <c r="O3651" i="1"/>
  <c r="O4044" i="1"/>
  <c r="O2124" i="1"/>
  <c r="O421" i="1"/>
  <c r="O3295" i="1"/>
  <c r="O3405" i="1"/>
  <c r="O3279" i="1"/>
  <c r="O3966" i="1"/>
  <c r="O192" i="1"/>
  <c r="O341" i="1"/>
  <c r="O2066" i="1"/>
  <c r="O2628" i="1"/>
  <c r="O2806" i="1"/>
  <c r="O2999" i="1"/>
  <c r="O3195" i="1"/>
  <c r="O3439" i="1"/>
  <c r="O3506" i="1"/>
  <c r="O3726" i="1"/>
  <c r="O3803" i="1"/>
  <c r="O3865" i="1"/>
  <c r="O4007" i="1"/>
  <c r="O3948" i="1"/>
  <c r="O1012" i="1"/>
  <c r="O3162" i="1"/>
  <c r="O4" i="1"/>
  <c r="O2595" i="1"/>
  <c r="O29" i="1"/>
  <c r="O1621" i="1"/>
  <c r="O3375" i="1"/>
  <c r="O4077" i="1"/>
  <c r="O3368" i="1"/>
  <c r="O193" i="1"/>
  <c r="O3745" i="1"/>
  <c r="O355" i="1"/>
  <c r="O12" i="1"/>
  <c r="O52" i="1"/>
  <c r="O422" i="1"/>
  <c r="O468" i="1"/>
  <c r="O3916" i="1"/>
  <c r="O1130" i="1"/>
  <c r="O11" i="1"/>
  <c r="O18" i="1"/>
  <c r="O101" i="1"/>
  <c r="O138" i="1"/>
  <c r="O1422" i="1"/>
  <c r="O2215" i="1"/>
  <c r="O3004" i="1"/>
  <c r="O3040" i="1"/>
  <c r="O3388" i="1"/>
  <c r="O3642" i="1"/>
  <c r="O3933" i="1"/>
  <c r="O3281" i="1"/>
  <c r="O636" i="1"/>
  <c r="O1193" i="1"/>
  <c r="O2814" i="1"/>
  <c r="O26" i="1"/>
  <c r="O53" i="1"/>
  <c r="O68" i="1"/>
  <c r="O189" i="1"/>
  <c r="O197" i="1"/>
  <c r="O634" i="1"/>
  <c r="O1211" i="1"/>
  <c r="O2521" i="1"/>
  <c r="O2801" i="1"/>
  <c r="O2872" i="1"/>
  <c r="O2906" i="1"/>
  <c r="O2975" i="1"/>
  <c r="O3467" i="1"/>
  <c r="O3556" i="1"/>
  <c r="O3700" i="1"/>
  <c r="O3715" i="1"/>
  <c r="O3885" i="1"/>
  <c r="O10" i="1"/>
  <c r="O1876" i="1"/>
  <c r="O1884" i="1"/>
  <c r="O3461" i="1"/>
  <c r="O3938" i="1"/>
  <c r="O3989" i="1"/>
  <c r="O5" i="1"/>
  <c r="O3521" i="1"/>
  <c r="O3653" i="1"/>
  <c r="O3956" i="1"/>
  <c r="O88" i="1"/>
  <c r="O7" i="1"/>
  <c r="O3400" i="1"/>
  <c r="O39" i="1"/>
  <c r="O43" i="1"/>
  <c r="O49" i="1"/>
  <c r="O465" i="1"/>
  <c r="O622" i="1"/>
  <c r="O1166" i="1"/>
  <c r="O1207" i="1"/>
  <c r="O1584" i="1"/>
  <c r="O2115" i="1"/>
  <c r="O2148" i="1"/>
  <c r="O2334" i="1"/>
  <c r="O2608" i="1"/>
  <c r="O3229" i="1"/>
  <c r="O3426" i="1"/>
  <c r="O3612" i="1"/>
  <c r="O3747" i="1"/>
  <c r="O4029" i="1"/>
  <c r="O4057" i="1"/>
  <c r="O1899" i="1"/>
  <c r="O3941" i="1"/>
  <c r="O536" i="1"/>
  <c r="O76" i="1"/>
  <c r="O284" i="1"/>
  <c r="O3883" i="1"/>
  <c r="O56" i="1"/>
  <c r="O14" i="1"/>
  <c r="O41" i="1"/>
  <c r="O97" i="1"/>
  <c r="O3076" i="1"/>
  <c r="O3380" i="1"/>
  <c r="O3488" i="1"/>
  <c r="O3917" i="1"/>
  <c r="O3969" i="1"/>
  <c r="O2558" i="1"/>
  <c r="O3321" i="1"/>
  <c r="O42" i="1"/>
  <c r="O2943" i="1"/>
  <c r="O117" i="1"/>
  <c r="O2420" i="1"/>
  <c r="O3169" i="1"/>
  <c r="O3464" i="1"/>
  <c r="O3494" i="1"/>
  <c r="O3603" i="1"/>
  <c r="O3606" i="1"/>
  <c r="O3963" i="1"/>
  <c r="O1219" i="1"/>
  <c r="O271" i="1"/>
  <c r="O6" i="1"/>
  <c r="O16" i="1"/>
  <c r="O28" i="1"/>
  <c r="O47" i="1"/>
  <c r="O50" i="1"/>
  <c r="O54" i="1"/>
  <c r="O61" i="1"/>
  <c r="O64" i="1"/>
  <c r="O69" i="1"/>
  <c r="O70" i="1"/>
  <c r="O71" i="1"/>
  <c r="O75" i="1"/>
  <c r="O81" i="1"/>
  <c r="O84" i="1"/>
  <c r="O86" i="1"/>
  <c r="O98" i="1"/>
  <c r="O201" i="1"/>
  <c r="O229" i="1"/>
  <c r="O241" i="1"/>
  <c r="O512" i="1"/>
  <c r="O612" i="1"/>
  <c r="O794" i="1"/>
  <c r="O1391" i="1"/>
  <c r="O1595" i="1"/>
  <c r="O1653" i="1"/>
  <c r="O1716" i="1"/>
  <c r="O1824" i="1"/>
  <c r="O1860" i="1"/>
  <c r="O1948" i="1"/>
  <c r="O2110" i="1"/>
  <c r="O2237" i="1"/>
  <c r="O2260" i="1"/>
  <c r="O2382" i="1"/>
  <c r="O2415" i="1"/>
  <c r="O2673" i="1"/>
  <c r="O2703" i="1"/>
  <c r="O2736" i="1"/>
  <c r="O2834" i="1"/>
  <c r="O2866" i="1"/>
  <c r="O2910" i="1"/>
  <c r="O2935" i="1"/>
  <c r="O2960" i="1"/>
  <c r="O3236" i="1"/>
  <c r="O3274" i="1"/>
  <c r="O3296" i="1"/>
  <c r="O3310" i="1"/>
  <c r="O3331" i="1"/>
  <c r="O3406" i="1"/>
  <c r="O3428" i="1"/>
  <c r="O3491" i="1"/>
  <c r="O3625" i="1"/>
  <c r="O3662" i="1"/>
  <c r="O3759" i="1"/>
  <c r="O3785" i="1"/>
  <c r="O3802" i="1"/>
  <c r="O3804" i="1"/>
  <c r="O3819" i="1"/>
  <c r="O3987" i="1"/>
  <c r="O3992" i="1"/>
  <c r="O3993" i="1"/>
  <c r="O4019" i="1"/>
  <c r="O4048" i="1"/>
  <c r="O4056" i="1"/>
  <c r="O1634" i="1"/>
  <c r="O83" i="1"/>
  <c r="O3161" i="1"/>
  <c r="O346" i="1"/>
  <c r="O206" i="1"/>
  <c r="O2366" i="1"/>
  <c r="O3722" i="1"/>
  <c r="O3396" i="1"/>
  <c r="O2908" i="1"/>
  <c r="O323" i="1"/>
  <c r="O837" i="1"/>
  <c r="O2177" i="1"/>
  <c r="O2740" i="1"/>
  <c r="O3680" i="1"/>
  <c r="O25" i="1"/>
  <c r="O2805" i="1"/>
  <c r="O3496" i="1"/>
  <c r="O267" i="1"/>
  <c r="O2052" i="1"/>
  <c r="O60" i="1"/>
  <c r="O96" i="1"/>
  <c r="O243" i="1"/>
  <c r="O2909" i="1"/>
  <c r="O3037" i="1"/>
  <c r="O4000" i="1"/>
  <c r="O821" i="1"/>
  <c r="O44" i="1"/>
  <c r="O48" i="1"/>
  <c r="O790" i="1"/>
  <c r="O876" i="1"/>
  <c r="O2831" i="1"/>
  <c r="O3032" i="1"/>
  <c r="O3131" i="1"/>
  <c r="O3309" i="1"/>
  <c r="O3645" i="1"/>
  <c r="O3681" i="1"/>
  <c r="O3791" i="1"/>
  <c r="O4038" i="1"/>
  <c r="O21" i="1"/>
  <c r="O66" i="1"/>
  <c r="O79" i="1"/>
  <c r="O87" i="1"/>
  <c r="O105" i="1"/>
  <c r="O108" i="1"/>
  <c r="O175" i="1"/>
  <c r="O395" i="1"/>
  <c r="O426" i="1"/>
  <c r="O798" i="1"/>
  <c r="O1359" i="1"/>
  <c r="O1492" i="1"/>
  <c r="O1990" i="1"/>
  <c r="O2687" i="1"/>
  <c r="O3223" i="1"/>
  <c r="O3269" i="1"/>
  <c r="O3580" i="1"/>
  <c r="O3658" i="1"/>
  <c r="O3797" i="1"/>
  <c r="O4046" i="1"/>
  <c r="O4112" i="1"/>
  <c r="O2947" i="1"/>
  <c r="O3711" i="1"/>
  <c r="O104" i="1"/>
  <c r="O99" i="1"/>
  <c r="O106" i="1"/>
  <c r="O453" i="1"/>
  <c r="O2337" i="1"/>
  <c r="O2466" i="1"/>
  <c r="O2881" i="1"/>
  <c r="O3504" i="1"/>
  <c r="O3787" i="1"/>
  <c r="O63" i="1"/>
  <c r="O149" i="1"/>
  <c r="O3492" i="1"/>
  <c r="O1567" i="1"/>
  <c r="O91" i="1"/>
  <c r="O118" i="1"/>
  <c r="O122" i="1"/>
  <c r="O123" i="1"/>
  <c r="O2475" i="1"/>
  <c r="O3066" i="1"/>
  <c r="O3313" i="1"/>
  <c r="O3361" i="1"/>
  <c r="O38" i="1"/>
  <c r="O93" i="1"/>
  <c r="O233" i="1"/>
  <c r="O573" i="1"/>
  <c r="O1434" i="1"/>
  <c r="O1488" i="1"/>
  <c r="O1570" i="1"/>
  <c r="O2340" i="1"/>
  <c r="O2381" i="1"/>
  <c r="O2432" i="1"/>
  <c r="O2565" i="1"/>
  <c r="O2795" i="1"/>
  <c r="O2813" i="1"/>
  <c r="O2896" i="1"/>
  <c r="O3048" i="1"/>
  <c r="O3085" i="1"/>
  <c r="O3210" i="1"/>
  <c r="O3265" i="1"/>
  <c r="O3347" i="1"/>
  <c r="O3357" i="1"/>
  <c r="O3559" i="1"/>
  <c r="O3617" i="1"/>
  <c r="O3640" i="1"/>
  <c r="O128" i="1"/>
  <c r="O771" i="1"/>
  <c r="O2107" i="1"/>
  <c r="O332" i="1"/>
  <c r="O27" i="1"/>
  <c r="O144" i="1"/>
  <c r="O929" i="1"/>
  <c r="O948" i="1"/>
  <c r="O2204" i="1"/>
  <c r="O2696" i="1"/>
  <c r="O3021" i="1"/>
  <c r="O3714" i="1"/>
  <c r="O1425" i="1"/>
  <c r="O3341" i="1"/>
  <c r="O95" i="1"/>
  <c r="O1028" i="1"/>
  <c r="O8" i="1"/>
  <c r="O9" i="1"/>
  <c r="O13" i="1"/>
  <c r="O15" i="1"/>
  <c r="O31" i="1"/>
  <c r="O36" i="1"/>
  <c r="O37" i="1"/>
  <c r="O51" i="1"/>
  <c r="O55" i="1"/>
  <c r="O62" i="1"/>
  <c r="O65" i="1"/>
  <c r="O74" i="1"/>
  <c r="O78" i="1"/>
  <c r="O107" i="1"/>
  <c r="O121" i="1"/>
  <c r="O125" i="1"/>
  <c r="O126" i="1"/>
  <c r="O131" i="1"/>
  <c r="O132" i="1"/>
  <c r="O134" i="1"/>
  <c r="O136" i="1"/>
  <c r="O143" i="1"/>
  <c r="O147" i="1"/>
  <c r="O151" i="1"/>
  <c r="O153" i="1"/>
  <c r="O154" i="1"/>
  <c r="O155" i="1"/>
  <c r="O156" i="1"/>
  <c r="O157" i="1"/>
  <c r="O159" i="1"/>
  <c r="O161" i="1"/>
  <c r="O162" i="1"/>
  <c r="O306" i="1"/>
  <c r="O345" i="1"/>
  <c r="O389" i="1"/>
  <c r="O427" i="1"/>
  <c r="O430" i="1"/>
  <c r="O537" i="1"/>
  <c r="O549" i="1"/>
  <c r="O577" i="1"/>
  <c r="O663" i="1"/>
  <c r="O667" i="1"/>
  <c r="O772" i="1"/>
  <c r="O923" i="1"/>
  <c r="O937" i="1"/>
  <c r="O944" i="1"/>
  <c r="O946" i="1"/>
  <c r="O1029" i="1"/>
  <c r="O1039" i="1"/>
  <c r="O1125" i="1"/>
  <c r="O1179" i="1"/>
  <c r="O1192" i="1"/>
  <c r="O1412" i="1"/>
  <c r="O1455" i="1"/>
  <c r="O1628" i="1"/>
  <c r="O1930" i="1"/>
  <c r="O2077" i="1"/>
  <c r="O2220" i="1"/>
  <c r="O2245" i="1"/>
  <c r="O2284" i="1"/>
  <c r="O2376" i="1"/>
  <c r="O2428" i="1"/>
  <c r="O2524" i="1"/>
  <c r="O2535" i="1"/>
  <c r="O2752" i="1"/>
  <c r="O2755" i="1"/>
  <c r="O2756" i="1"/>
  <c r="O2764" i="1"/>
  <c r="O2770" i="1"/>
  <c r="O2791" i="1"/>
  <c r="O2794" i="1"/>
  <c r="O2862" i="1"/>
  <c r="O2865" i="1"/>
  <c r="O2890" i="1"/>
  <c r="O2898" i="1"/>
  <c r="O3007" i="1"/>
  <c r="O3022" i="1"/>
  <c r="O3134" i="1"/>
  <c r="O3194" i="1"/>
  <c r="O3199" i="1"/>
  <c r="O3203" i="1"/>
  <c r="O3205" i="1"/>
  <c r="O3260" i="1"/>
  <c r="O3291" i="1"/>
  <c r="O3334" i="1"/>
  <c r="O3374" i="1"/>
  <c r="O3404" i="1"/>
  <c r="O3453" i="1"/>
  <c r="O3460" i="1"/>
  <c r="O3473" i="1"/>
  <c r="O3533" i="1"/>
  <c r="O3563" i="1"/>
  <c r="O3571" i="1"/>
  <c r="O3590" i="1"/>
  <c r="O3602" i="1"/>
  <c r="O3614" i="1"/>
  <c r="O3635" i="1"/>
  <c r="O3678" i="1"/>
  <c r="O3690" i="1"/>
  <c r="O3735" i="1"/>
  <c r="O3737" i="1"/>
  <c r="O3765" i="1"/>
  <c r="O3780" i="1"/>
  <c r="O3867" i="1"/>
  <c r="O3875" i="1"/>
  <c r="O3949" i="1"/>
  <c r="O3972" i="1"/>
  <c r="O4032" i="1"/>
  <c r="O4035" i="1"/>
  <c r="O4043" i="1"/>
  <c r="O423" i="1"/>
  <c r="O2164" i="1"/>
  <c r="O1986" i="1"/>
  <c r="O3114" i="1"/>
  <c r="O89" i="1"/>
  <c r="O170" i="1"/>
  <c r="O1999" i="1"/>
  <c r="O2563" i="1"/>
  <c r="O146" i="1"/>
  <c r="O745" i="1"/>
  <c r="O124" i="1"/>
  <c r="O177" i="1"/>
  <c r="O180" i="1"/>
  <c r="O393" i="1"/>
  <c r="O961" i="1"/>
  <c r="O2991" i="1"/>
  <c r="O2992" i="1"/>
  <c r="O3083" i="1"/>
  <c r="O3086" i="1"/>
  <c r="O3283" i="1"/>
  <c r="O3777" i="1"/>
  <c r="O171" i="1"/>
  <c r="O145" i="1"/>
  <c r="O129" i="1"/>
  <c r="O3985" i="1"/>
  <c r="O3527" i="1"/>
  <c r="O46" i="1"/>
  <c r="O165" i="1"/>
  <c r="O3174" i="1"/>
  <c r="O19" i="1"/>
  <c r="O33" i="1"/>
  <c r="O102" i="1"/>
  <c r="O135" i="1"/>
  <c r="O150" i="1"/>
  <c r="O152" i="1"/>
  <c r="O158" i="1"/>
  <c r="O164" i="1"/>
  <c r="O172" i="1"/>
  <c r="O178" i="1"/>
  <c r="O181" i="1"/>
  <c r="O184" i="1"/>
  <c r="O190" i="1"/>
  <c r="O191" i="1"/>
  <c r="O194" i="1"/>
  <c r="O195" i="1"/>
  <c r="O204" i="1"/>
  <c r="O489" i="1"/>
  <c r="O585" i="1"/>
  <c r="O658" i="1"/>
  <c r="O744" i="1"/>
  <c r="O769" i="1"/>
  <c r="O854" i="1"/>
  <c r="O868" i="1"/>
  <c r="O985" i="1"/>
  <c r="O1785" i="1"/>
  <c r="O2291" i="1"/>
  <c r="O2439" i="1"/>
  <c r="O2729" i="1"/>
  <c r="O3053" i="1"/>
  <c r="O3140" i="1"/>
  <c r="O3261" i="1"/>
  <c r="O3839" i="1"/>
  <c r="O3850" i="1"/>
  <c r="O3879" i="1"/>
  <c r="O3995" i="1"/>
  <c r="O3167" i="1"/>
  <c r="O3016" i="1"/>
  <c r="O3408" i="1"/>
  <c r="O1714" i="1"/>
  <c r="O100" i="1"/>
  <c r="O219" i="1"/>
  <c r="O890" i="1"/>
  <c r="O3515" i="1"/>
  <c r="O807" i="1"/>
  <c r="O207" i="1"/>
  <c r="O2706" i="1"/>
  <c r="O3891" i="1"/>
  <c r="O196" i="1"/>
  <c r="O2590" i="1"/>
  <c r="O34" i="1"/>
  <c r="O77" i="1"/>
  <c r="O119" i="1"/>
  <c r="O130" i="1"/>
  <c r="O142" i="1"/>
  <c r="O174" i="1"/>
  <c r="O185" i="1"/>
  <c r="O186" i="1"/>
  <c r="O198" i="1"/>
  <c r="O208" i="1"/>
  <c r="O209" i="1"/>
  <c r="O214" i="1"/>
  <c r="O217" i="1"/>
  <c r="O220" i="1"/>
  <c r="O222" i="1"/>
  <c r="O224" i="1"/>
  <c r="O225" i="1"/>
  <c r="O226" i="1"/>
  <c r="O227" i="1"/>
  <c r="O231" i="1"/>
  <c r="O232" i="1"/>
  <c r="O234" i="1"/>
  <c r="O294" i="1"/>
  <c r="O374" i="1"/>
  <c r="O812" i="1"/>
  <c r="O858" i="1"/>
  <c r="O1091" i="1"/>
  <c r="O1190" i="1"/>
  <c r="O1974" i="1"/>
  <c r="O2612" i="1"/>
  <c r="O2779" i="1"/>
  <c r="O2852" i="1"/>
  <c r="O3070" i="1"/>
  <c r="O3111" i="1"/>
  <c r="O3197" i="1"/>
  <c r="O3216" i="1"/>
  <c r="O3420" i="1"/>
  <c r="O3679" i="1"/>
  <c r="O3682" i="1"/>
  <c r="O3983" i="1"/>
  <c r="O3996" i="1"/>
  <c r="O187" i="1"/>
  <c r="O238" i="1"/>
  <c r="O1760" i="1"/>
  <c r="O2026" i="1"/>
  <c r="O2126" i="1"/>
  <c r="O3968" i="1"/>
  <c r="O113" i="1"/>
  <c r="O394" i="1"/>
  <c r="O239" i="1"/>
  <c r="O247" i="1"/>
  <c r="O2874" i="1"/>
  <c r="O258" i="1"/>
  <c r="O2925" i="1"/>
  <c r="O2" i="1"/>
  <c r="O23" i="1"/>
  <c r="O57" i="1"/>
  <c r="O90" i="1"/>
  <c r="O115" i="1"/>
  <c r="O133" i="1"/>
  <c r="O137" i="1"/>
  <c r="O163" i="1"/>
  <c r="O167" i="1"/>
  <c r="O188" i="1"/>
  <c r="O212" i="1"/>
  <c r="O223" i="1"/>
  <c r="O228" i="1"/>
  <c r="O245" i="1"/>
  <c r="O249" i="1"/>
  <c r="O257" i="1"/>
  <c r="O261" i="1"/>
  <c r="O262" i="1"/>
  <c r="O263" i="1"/>
  <c r="O265" i="1"/>
  <c r="O268" i="1"/>
  <c r="O272" i="1"/>
  <c r="O273" i="1"/>
  <c r="O274" i="1"/>
  <c r="O278" i="1"/>
  <c r="O281" i="1"/>
  <c r="O542" i="1"/>
  <c r="O559" i="1"/>
  <c r="O613" i="1"/>
  <c r="O615" i="1"/>
  <c r="O723" i="1"/>
  <c r="O865" i="1"/>
  <c r="O962" i="1"/>
  <c r="O1056" i="1"/>
  <c r="O1619" i="1"/>
  <c r="O1823" i="1"/>
  <c r="O1923" i="1"/>
  <c r="O1938" i="1"/>
  <c r="O1942" i="1"/>
  <c r="O1959" i="1"/>
  <c r="O2028" i="1"/>
  <c r="O2214" i="1"/>
  <c r="O2247" i="1"/>
  <c r="O2332" i="1"/>
  <c r="O2377" i="1"/>
  <c r="O2427" i="1"/>
  <c r="O2468" i="1"/>
  <c r="O2841" i="1"/>
  <c r="O3100" i="1"/>
  <c r="O3136" i="1"/>
  <c r="O3165" i="1"/>
  <c r="O3173" i="1"/>
  <c r="O3294" i="1"/>
  <c r="O3299" i="1"/>
  <c r="O3300" i="1"/>
  <c r="O3316" i="1"/>
  <c r="O3542" i="1"/>
  <c r="O3573" i="1"/>
  <c r="O3633" i="1"/>
  <c r="O3683" i="1"/>
  <c r="O3685" i="1"/>
  <c r="O3770" i="1"/>
  <c r="O3906" i="1"/>
  <c r="O3964" i="1"/>
  <c r="O3965" i="1"/>
  <c r="O3997" i="1"/>
  <c r="O4008" i="1"/>
  <c r="O4031" i="1"/>
  <c r="O4072" i="1"/>
  <c r="O4074" i="1"/>
  <c r="O4088" i="1"/>
  <c r="O2274" i="1"/>
  <c r="O2904" i="1"/>
  <c r="O283" i="1"/>
  <c r="O299" i="1"/>
  <c r="O296" i="1"/>
  <c r="O627" i="1"/>
  <c r="O661" i="1"/>
  <c r="O838" i="1"/>
  <c r="O2968" i="1"/>
  <c r="O3562" i="1"/>
  <c r="O3741" i="1"/>
  <c r="O250" i="1"/>
  <c r="O2139" i="1"/>
  <c r="O179" i="1"/>
  <c r="O199" i="1"/>
  <c r="O1044" i="1"/>
  <c r="O3953" i="1"/>
  <c r="O312" i="1"/>
  <c r="O941" i="1"/>
  <c r="O322" i="1"/>
  <c r="O1997" i="1"/>
  <c r="O2530" i="1"/>
  <c r="O3436" i="1"/>
  <c r="O3748" i="1"/>
  <c r="O24" i="1"/>
  <c r="O35" i="1"/>
  <c r="O110" i="1"/>
  <c r="O112" i="1"/>
  <c r="O116" i="1"/>
  <c r="O166" i="1"/>
  <c r="O169" i="1"/>
  <c r="O183" i="1"/>
  <c r="O218" i="1"/>
  <c r="O236" i="1"/>
  <c r="O237" i="1"/>
  <c r="O246" i="1"/>
  <c r="O248" i="1"/>
  <c r="O251" i="1"/>
  <c r="O256" i="1"/>
  <c r="O260" i="1"/>
  <c r="O266" i="1"/>
  <c r="O275" i="1"/>
  <c r="O287" i="1"/>
  <c r="O288" i="1"/>
  <c r="O289" i="1"/>
  <c r="O290" i="1"/>
  <c r="O291" i="1"/>
  <c r="O292" i="1"/>
  <c r="O293" i="1"/>
  <c r="O297" i="1"/>
  <c r="O298" i="1"/>
  <c r="O302" i="1"/>
  <c r="O308" i="1"/>
  <c r="O311" i="1"/>
  <c r="O313" i="1"/>
  <c r="O315" i="1"/>
  <c r="O316" i="1"/>
  <c r="O317" i="1"/>
  <c r="O318" i="1"/>
  <c r="O319" i="1"/>
  <c r="O324" i="1"/>
  <c r="O326" i="1"/>
  <c r="O327" i="1"/>
  <c r="O330" i="1"/>
  <c r="O333" i="1"/>
  <c r="O335" i="1"/>
  <c r="O337" i="1"/>
  <c r="O338" i="1"/>
  <c r="O340" i="1"/>
  <c r="O342" i="1"/>
  <c r="O343" i="1"/>
  <c r="O403" i="1"/>
  <c r="O452" i="1"/>
  <c r="O518" i="1"/>
  <c r="O733" i="1"/>
  <c r="O788" i="1"/>
  <c r="O899" i="1"/>
  <c r="O1031" i="1"/>
  <c r="O1189" i="1"/>
  <c r="O1256" i="1"/>
  <c r="O1424" i="1"/>
  <c r="O1598" i="1"/>
  <c r="O1644" i="1"/>
  <c r="O1741" i="1"/>
  <c r="O1925" i="1"/>
  <c r="O1937" i="1"/>
  <c r="O1968" i="1"/>
  <c r="O2140" i="1"/>
  <c r="O2210" i="1"/>
  <c r="O2219" i="1"/>
  <c r="O2296" i="1"/>
  <c r="O2323" i="1"/>
  <c r="O2499" i="1"/>
  <c r="O2588" i="1"/>
  <c r="O2666" i="1"/>
  <c r="O2709" i="1"/>
  <c r="O2728" i="1"/>
  <c r="O2832" i="1"/>
  <c r="O2853" i="1"/>
  <c r="O2870" i="1"/>
  <c r="O2888" i="1"/>
  <c r="O2892" i="1"/>
  <c r="O2979" i="1"/>
  <c r="O2989" i="1"/>
  <c r="O3024" i="1"/>
  <c r="O3072" i="1"/>
  <c r="O3078" i="1"/>
  <c r="O3108" i="1"/>
  <c r="O3115" i="1"/>
  <c r="O3132" i="1"/>
  <c r="O3181" i="1"/>
  <c r="O3330" i="1"/>
  <c r="O3397" i="1"/>
  <c r="O3398" i="1"/>
  <c r="O3399" i="1"/>
  <c r="O3414" i="1"/>
  <c r="O3443" i="1"/>
  <c r="O3538" i="1"/>
  <c r="O3539" i="1"/>
  <c r="O3587" i="1"/>
  <c r="O3618" i="1"/>
  <c r="O3657" i="1"/>
  <c r="O3686" i="1"/>
  <c r="O3687" i="1"/>
  <c r="O3692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546" i="1"/>
  <c r="O2811" i="1"/>
  <c r="O2917" i="1"/>
  <c r="O339" i="1"/>
  <c r="O282" i="1"/>
  <c r="O305" i="1"/>
  <c r="O1198" i="1"/>
  <c r="O984" i="1"/>
  <c r="O307" i="1"/>
  <c r="O309" i="1"/>
  <c r="O349" i="1"/>
  <c r="O357" i="1"/>
  <c r="O987" i="1"/>
  <c r="O997" i="1"/>
  <c r="O253" i="1"/>
  <c r="O820" i="1"/>
  <c r="O3694" i="1"/>
  <c r="O367" i="1"/>
  <c r="O202" i="1"/>
  <c r="O348" i="1"/>
  <c r="O360" i="1"/>
  <c r="O362" i="1"/>
  <c r="O369" i="1"/>
  <c r="O371" i="1"/>
  <c r="O1065" i="1"/>
  <c r="O2417" i="1"/>
  <c r="O3118" i="1"/>
  <c r="O3212" i="1"/>
  <c r="O3530" i="1"/>
  <c r="O3609" i="1"/>
  <c r="O3990" i="1"/>
  <c r="O32" i="1"/>
  <c r="O377" i="1"/>
  <c r="O380" i="1"/>
  <c r="O2021" i="1"/>
  <c r="O22" i="1"/>
  <c r="O30" i="1"/>
  <c r="O67" i="1"/>
  <c r="O82" i="1"/>
  <c r="O109" i="1"/>
  <c r="O111" i="1"/>
  <c r="O114" i="1"/>
  <c r="O139" i="1"/>
  <c r="O141" i="1"/>
  <c r="O160" i="1"/>
  <c r="O176" i="1"/>
  <c r="O200" i="1"/>
  <c r="O230" i="1"/>
  <c r="O310" i="1"/>
  <c r="O321" i="1"/>
  <c r="O325" i="1"/>
  <c r="O331" i="1"/>
  <c r="O356" i="1"/>
  <c r="O358" i="1"/>
  <c r="O364" i="1"/>
  <c r="O368" i="1"/>
  <c r="O370" i="1"/>
  <c r="O375" i="1"/>
  <c r="O376" i="1"/>
  <c r="O381" i="1"/>
  <c r="O383" i="1"/>
  <c r="O386" i="1"/>
  <c r="O387" i="1"/>
  <c r="O390" i="1"/>
  <c r="O391" i="1"/>
  <c r="O392" i="1"/>
  <c r="O396" i="1"/>
  <c r="O397" i="1"/>
  <c r="O398" i="1"/>
  <c r="O399" i="1"/>
  <c r="O408" i="1"/>
  <c r="O410" i="1"/>
  <c r="O412" i="1"/>
  <c r="O413" i="1"/>
  <c r="O414" i="1"/>
  <c r="O415" i="1"/>
  <c r="O416" i="1"/>
  <c r="O417" i="1"/>
  <c r="O418" i="1"/>
  <c r="O532" i="1"/>
  <c r="O861" i="1"/>
  <c r="O924" i="1"/>
  <c r="O1110" i="1"/>
  <c r="O1137" i="1"/>
  <c r="O1261" i="1"/>
  <c r="O1389" i="1"/>
  <c r="O1482" i="1"/>
  <c r="O1514" i="1"/>
  <c r="O1679" i="1"/>
  <c r="O1719" i="1"/>
  <c r="O1833" i="1"/>
  <c r="O1841" i="1"/>
  <c r="O1935" i="1"/>
  <c r="O1943" i="1"/>
  <c r="O1951" i="1"/>
  <c r="O1964" i="1"/>
  <c r="O2038" i="1"/>
  <c r="O2176" i="1"/>
  <c r="O2182" i="1"/>
  <c r="O2472" i="1"/>
  <c r="O2559" i="1"/>
  <c r="O2578" i="1"/>
  <c r="O2601" i="1"/>
  <c r="O2606" i="1"/>
  <c r="O2613" i="1"/>
  <c r="O2690" i="1"/>
  <c r="O2693" i="1"/>
  <c r="O2714" i="1"/>
  <c r="O2750" i="1"/>
  <c r="O2875" i="1"/>
  <c r="O2933" i="1"/>
  <c r="O2953" i="1"/>
  <c r="O3002" i="1"/>
  <c r="O3018" i="1"/>
  <c r="O3073" i="1"/>
  <c r="O3091" i="1"/>
  <c r="O3121" i="1"/>
  <c r="O3129" i="1"/>
  <c r="O3193" i="1"/>
  <c r="O3234" i="1"/>
  <c r="O3251" i="1"/>
  <c r="O3301" i="1"/>
  <c r="O3308" i="1"/>
  <c r="O3373" i="1"/>
  <c r="O3402" i="1"/>
  <c r="O3421" i="1"/>
  <c r="O3447" i="1"/>
  <c r="O3465" i="1"/>
  <c r="O3472" i="1"/>
  <c r="O3480" i="1"/>
  <c r="O3526" i="1"/>
  <c r="O3528" i="1"/>
  <c r="O3561" i="1"/>
  <c r="O3565" i="1"/>
  <c r="O3586" i="1"/>
  <c r="O3688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73" i="1"/>
  <c r="O401" i="1"/>
  <c r="O1423" i="1"/>
  <c r="O235" i="1"/>
  <c r="O354" i="1"/>
  <c r="O431" i="1"/>
  <c r="O1281" i="1"/>
  <c r="O2253" i="1"/>
  <c r="O3620" i="1"/>
  <c r="O3106" i="1"/>
  <c r="O406" i="1"/>
  <c r="O103" i="1"/>
  <c r="O361" i="1"/>
  <c r="O404" i="1"/>
  <c r="O411" i="1"/>
  <c r="O428" i="1"/>
  <c r="O432" i="1"/>
  <c r="O436" i="1"/>
  <c r="O127" i="1"/>
  <c r="O378" i="1"/>
  <c r="O382" i="1"/>
  <c r="O388" i="1"/>
  <c r="O402" i="1"/>
  <c r="O409" i="1"/>
  <c r="O425" i="1"/>
  <c r="O437" i="1"/>
  <c r="O438" i="1"/>
  <c r="O441" i="1"/>
  <c r="O584" i="1"/>
  <c r="O748" i="1"/>
  <c r="O1460" i="1"/>
  <c r="O1983" i="1"/>
  <c r="O2118" i="1"/>
  <c r="O2339" i="1"/>
  <c r="O3475" i="1"/>
  <c r="O3548" i="1"/>
  <c r="O3568" i="1"/>
  <c r="O3611" i="1"/>
  <c r="O3643" i="1"/>
  <c r="O3859" i="1"/>
  <c r="O4089" i="1"/>
  <c r="O384" i="1"/>
  <c r="O443" i="1"/>
  <c r="O1097" i="1"/>
  <c r="O3607" i="1"/>
  <c r="O3811" i="1"/>
  <c r="O455" i="1"/>
  <c r="O781" i="1"/>
  <c r="O314" i="1"/>
  <c r="O440" i="1"/>
  <c r="O449" i="1"/>
  <c r="O934" i="1"/>
  <c r="O1089" i="1"/>
  <c r="O1557" i="1"/>
  <c r="O1743" i="1"/>
  <c r="O3721" i="1"/>
  <c r="O1703" i="1"/>
  <c r="O458" i="1"/>
  <c r="O1992" i="1"/>
  <c r="O3667" i="1"/>
  <c r="O329" i="1"/>
  <c r="O471" i="1"/>
  <c r="O244" i="1"/>
  <c r="O462" i="1"/>
  <c r="O464" i="1"/>
  <c r="O473" i="1"/>
  <c r="O482" i="1"/>
  <c r="O971" i="1"/>
  <c r="O1792" i="1"/>
  <c r="O2396" i="1"/>
  <c r="O2442" i="1"/>
  <c r="O2660" i="1"/>
  <c r="O3383" i="1"/>
  <c r="O494" i="1"/>
  <c r="O1085" i="1"/>
  <c r="O120" i="1"/>
  <c r="O221" i="1"/>
  <c r="O240" i="1"/>
  <c r="O270" i="1"/>
  <c r="O277" i="1"/>
  <c r="O280" i="1"/>
  <c r="O301" i="1"/>
  <c r="O320" i="1"/>
  <c r="O328" i="1"/>
  <c r="O350" i="1"/>
  <c r="O352" i="1"/>
  <c r="O372" i="1"/>
  <c r="O379" i="1"/>
  <c r="O400" i="1"/>
  <c r="O433" i="1"/>
  <c r="O439" i="1"/>
  <c r="O442" i="1"/>
  <c r="O451" i="1"/>
  <c r="O454" i="1"/>
  <c r="O456" i="1"/>
  <c r="O457" i="1"/>
  <c r="O459" i="1"/>
  <c r="O466" i="1"/>
  <c r="O472" i="1"/>
  <c r="O474" i="1"/>
  <c r="O475" i="1"/>
  <c r="O476" i="1"/>
  <c r="O477" i="1"/>
  <c r="O478" i="1"/>
  <c r="O479" i="1"/>
  <c r="O481" i="1"/>
  <c r="O483" i="1"/>
  <c r="O484" i="1"/>
  <c r="O487" i="1"/>
  <c r="O490" i="1"/>
  <c r="O491" i="1"/>
  <c r="O493" i="1"/>
  <c r="O495" i="1"/>
  <c r="O497" i="1"/>
  <c r="O501" i="1"/>
  <c r="O502" i="1"/>
  <c r="O503" i="1"/>
  <c r="O505" i="1"/>
  <c r="O506" i="1"/>
  <c r="O509" i="1"/>
  <c r="O513" i="1"/>
  <c r="O514" i="1"/>
  <c r="O515" i="1"/>
  <c r="O516" i="1"/>
  <c r="O517" i="1"/>
  <c r="O520" i="1"/>
  <c r="O521" i="1"/>
  <c r="O522" i="1"/>
  <c r="O523" i="1"/>
  <c r="O524" i="1"/>
  <c r="O525" i="1"/>
  <c r="O527" i="1"/>
  <c r="O885" i="1"/>
  <c r="O951" i="1"/>
  <c r="O967" i="1"/>
  <c r="O1196" i="1"/>
  <c r="O1218" i="1"/>
  <c r="O1220" i="1"/>
  <c r="O1225" i="1"/>
  <c r="O1495" i="1"/>
  <c r="O1500" i="1"/>
  <c r="O1589" i="1"/>
  <c r="O1691" i="1"/>
  <c r="O1765" i="1"/>
  <c r="O1773" i="1"/>
  <c r="O1963" i="1"/>
  <c r="O2049" i="1"/>
  <c r="O2163" i="1"/>
  <c r="O2165" i="1"/>
  <c r="O2183" i="1"/>
  <c r="O2241" i="1"/>
  <c r="O2305" i="1"/>
  <c r="O2412" i="1"/>
  <c r="O2441" i="1"/>
  <c r="O2526" i="1"/>
  <c r="O2607" i="1"/>
  <c r="O2663" i="1"/>
  <c r="O2710" i="1"/>
  <c r="O2717" i="1"/>
  <c r="O2758" i="1"/>
  <c r="O2765" i="1"/>
  <c r="O2792" i="1"/>
  <c r="O2816" i="1"/>
  <c r="O2836" i="1"/>
  <c r="O2859" i="1"/>
  <c r="O2868" i="1"/>
  <c r="O2918" i="1"/>
  <c r="O2952" i="1"/>
  <c r="O2959" i="1"/>
  <c r="O2985" i="1"/>
  <c r="O3065" i="1"/>
  <c r="O3075" i="1"/>
  <c r="O3105" i="1"/>
  <c r="O3206" i="1"/>
  <c r="O3209" i="1"/>
  <c r="O3237" i="1"/>
  <c r="O3239" i="1"/>
  <c r="O3252" i="1"/>
  <c r="O3256" i="1"/>
  <c r="O3277" i="1"/>
  <c r="O3289" i="1"/>
  <c r="O3297" i="1"/>
  <c r="O3353" i="1"/>
  <c r="O3384" i="1"/>
  <c r="O3418" i="1"/>
  <c r="O3437" i="1"/>
  <c r="O3478" i="1"/>
  <c r="O3503" i="1"/>
  <c r="O3641" i="1"/>
  <c r="O3663" i="1"/>
  <c r="O3698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302" i="1"/>
  <c r="O215" i="1"/>
  <c r="O448" i="1"/>
  <c r="O2048" i="1"/>
  <c r="O2920" i="1"/>
  <c r="O1874" i="1"/>
  <c r="O255" i="1"/>
  <c r="O407" i="1"/>
  <c r="O420" i="1"/>
  <c r="O485" i="1"/>
  <c r="O499" i="1"/>
  <c r="O500" i="1"/>
  <c r="O1299" i="1"/>
  <c r="O1684" i="1"/>
  <c r="O1817" i="1"/>
  <c r="O3046" i="1"/>
  <c r="O3626" i="1"/>
  <c r="O3773" i="1"/>
  <c r="O3887" i="1"/>
  <c r="O3790" i="1"/>
  <c r="O2978" i="1"/>
  <c r="O2716" i="1"/>
  <c r="O405" i="1"/>
  <c r="O419" i="1"/>
  <c r="O444" i="1"/>
  <c r="O511" i="1"/>
  <c r="O530" i="1"/>
  <c r="O534" i="1"/>
  <c r="O557" i="1"/>
  <c r="O560" i="1"/>
  <c r="O564" i="1"/>
  <c r="O567" i="1"/>
  <c r="O1819" i="1"/>
  <c r="O3661" i="1"/>
  <c r="O3876" i="1"/>
  <c r="O3881" i="1"/>
  <c r="O3971" i="1"/>
  <c r="O3576" i="1"/>
  <c r="O556" i="1"/>
  <c r="O3258" i="1"/>
  <c r="O3734" i="1"/>
  <c r="O544" i="1"/>
  <c r="O203" i="1"/>
  <c r="O550" i="1"/>
  <c r="O563" i="1"/>
  <c r="O568" i="1"/>
  <c r="O583" i="1"/>
  <c r="O893" i="1"/>
  <c r="O1242" i="1"/>
  <c r="O1689" i="1"/>
  <c r="O3364" i="1"/>
  <c r="O3637" i="1"/>
  <c r="O570" i="1"/>
  <c r="O582" i="1"/>
  <c r="O3185" i="1"/>
  <c r="O1613" i="1"/>
  <c r="O59" i="1"/>
  <c r="O216" i="1"/>
  <c r="O254" i="1"/>
  <c r="O259" i="1"/>
  <c r="O286" i="1"/>
  <c r="O334" i="1"/>
  <c r="O385" i="1"/>
  <c r="O460" i="1"/>
  <c r="O470" i="1"/>
  <c r="O538" i="1"/>
  <c r="O543" i="1"/>
  <c r="O547" i="1"/>
  <c r="O561" i="1"/>
  <c r="O565" i="1"/>
  <c r="O572" i="1"/>
  <c r="O580" i="1"/>
  <c r="O590" i="1"/>
  <c r="O593" i="1"/>
  <c r="O594" i="1"/>
  <c r="O595" i="1"/>
  <c r="O597" i="1"/>
  <c r="O601" i="1"/>
  <c r="O602" i="1"/>
  <c r="O604" i="1"/>
  <c r="O607" i="1"/>
  <c r="O609" i="1"/>
  <c r="O909" i="1"/>
  <c r="O1027" i="1"/>
  <c r="O1541" i="1"/>
  <c r="O1607" i="1"/>
  <c r="O1742" i="1"/>
  <c r="O1803" i="1"/>
  <c r="O1961" i="1"/>
  <c r="O1977" i="1"/>
  <c r="O2005" i="1"/>
  <c r="O2130" i="1"/>
  <c r="O2185" i="1"/>
  <c r="O2402" i="1"/>
  <c r="O2459" i="1"/>
  <c r="O2532" i="1"/>
  <c r="O2637" i="1"/>
  <c r="O2931" i="1"/>
  <c r="O2957" i="1"/>
  <c r="O3003" i="1"/>
  <c r="O3113" i="1"/>
  <c r="O3163" i="1"/>
  <c r="O3264" i="1"/>
  <c r="O3266" i="1"/>
  <c r="O3276" i="1"/>
  <c r="O3476" i="1"/>
  <c r="O3631" i="1"/>
  <c r="O3699" i="1"/>
  <c r="O3766" i="1"/>
  <c r="O3831" i="1"/>
  <c r="O3514" i="1"/>
  <c r="O618" i="1"/>
  <c r="O571" i="1"/>
  <c r="O632" i="1"/>
  <c r="O2141" i="1"/>
  <c r="O605" i="1"/>
  <c r="O3390" i="1"/>
  <c r="O3184" i="1"/>
  <c r="O1350" i="1"/>
  <c r="O20" i="1"/>
  <c r="O540" i="1"/>
  <c r="O600" i="1"/>
  <c r="O1334" i="1"/>
  <c r="O1800" i="1"/>
  <c r="O1973" i="1"/>
  <c r="O2658" i="1"/>
  <c r="O2863" i="1"/>
  <c r="O4053" i="1"/>
  <c r="O578" i="1"/>
  <c r="O1295" i="1"/>
  <c r="O657" i="1"/>
  <c r="O669" i="1"/>
  <c r="O683" i="1"/>
  <c r="O2004" i="1"/>
  <c r="O2483" i="1"/>
  <c r="O2597" i="1"/>
  <c r="O531" i="1"/>
  <c r="O3871" i="1"/>
  <c r="O587" i="1"/>
  <c r="O40" i="1"/>
  <c r="O58" i="1"/>
  <c r="O72" i="1"/>
  <c r="O94" i="1"/>
  <c r="O148" i="1"/>
  <c r="O168" i="1"/>
  <c r="O173" i="1"/>
  <c r="O269" i="1"/>
  <c r="O285" i="1"/>
  <c r="O295" i="1"/>
  <c r="O300" i="1"/>
  <c r="O336" i="1"/>
  <c r="O351" i="1"/>
  <c r="O429" i="1"/>
  <c r="O447" i="1"/>
  <c r="O463" i="1"/>
  <c r="O467" i="1"/>
  <c r="O486" i="1"/>
  <c r="O496" i="1"/>
  <c r="O498" i="1"/>
  <c r="O504" i="1"/>
  <c r="O507" i="1"/>
  <c r="O510" i="1"/>
  <c r="O533" i="1"/>
  <c r="O535" i="1"/>
  <c r="O551" i="1"/>
  <c r="O554" i="1"/>
  <c r="O574" i="1"/>
  <c r="O575" i="1"/>
  <c r="O576" i="1"/>
  <c r="O579" i="1"/>
  <c r="O588" i="1"/>
  <c r="O589" i="1"/>
  <c r="O591" i="1"/>
  <c r="O596" i="1"/>
  <c r="O598" i="1"/>
  <c r="O599" i="1"/>
  <c r="O603" i="1"/>
  <c r="O610" i="1"/>
  <c r="O614" i="1"/>
  <c r="O616" i="1"/>
  <c r="O621" i="1"/>
  <c r="O623" i="1"/>
  <c r="O626" i="1"/>
  <c r="O628" i="1"/>
  <c r="O630" i="1"/>
  <c r="O633" i="1"/>
  <c r="O635" i="1"/>
  <c r="O638" i="1"/>
  <c r="O640" i="1"/>
  <c r="O645" i="1"/>
  <c r="O647" i="1"/>
  <c r="O650" i="1"/>
  <c r="O651" i="1"/>
  <c r="O652" i="1"/>
  <c r="O653" i="1"/>
  <c r="O655" i="1"/>
  <c r="O656" i="1"/>
  <c r="O660" i="1"/>
  <c r="O664" i="1"/>
  <c r="O666" i="1"/>
  <c r="O668" i="1"/>
  <c r="O671" i="1"/>
  <c r="O675" i="1"/>
  <c r="O677" i="1"/>
  <c r="O678" i="1"/>
  <c r="O679" i="1"/>
  <c r="O680" i="1"/>
  <c r="O682" i="1"/>
  <c r="O684" i="1"/>
  <c r="O685" i="1"/>
  <c r="O688" i="1"/>
  <c r="O689" i="1"/>
  <c r="O690" i="1"/>
  <c r="O692" i="1"/>
  <c r="O693" i="1"/>
  <c r="O694" i="1"/>
  <c r="O695" i="1"/>
  <c r="O696" i="1"/>
  <c r="O697" i="1"/>
  <c r="O698" i="1"/>
  <c r="O699" i="1"/>
  <c r="O700" i="1"/>
  <c r="O701" i="1"/>
  <c r="O706" i="1"/>
  <c r="O707" i="1"/>
  <c r="O708" i="1"/>
  <c r="O709" i="1"/>
  <c r="O710" i="1"/>
  <c r="O711" i="1"/>
  <c r="O712" i="1"/>
  <c r="O713" i="1"/>
  <c r="O714" i="1"/>
  <c r="O715" i="1"/>
  <c r="O720" i="1"/>
  <c r="O721" i="1"/>
  <c r="O724" i="1"/>
  <c r="O725" i="1"/>
  <c r="O726" i="1"/>
  <c r="O727" i="1"/>
  <c r="O728" i="1"/>
  <c r="O731" i="1"/>
  <c r="O732" i="1"/>
  <c r="O884" i="1"/>
  <c r="O930" i="1"/>
  <c r="O935" i="1"/>
  <c r="O1266" i="1"/>
  <c r="O1373" i="1"/>
  <c r="O1418" i="1"/>
  <c r="O1452" i="1"/>
  <c r="O1507" i="1"/>
  <c r="O1526" i="1"/>
  <c r="O1764" i="1"/>
  <c r="O1847" i="1"/>
  <c r="O1936" i="1"/>
  <c r="O1950" i="1"/>
  <c r="O1995" i="1"/>
  <c r="O2010" i="1"/>
  <c r="O2045" i="1"/>
  <c r="O2075" i="1"/>
  <c r="O2092" i="1"/>
  <c r="O2106" i="1"/>
  <c r="O2108" i="1"/>
  <c r="O2120" i="1"/>
  <c r="O2208" i="1"/>
  <c r="O2255" i="1"/>
  <c r="O2259" i="1"/>
  <c r="O2313" i="1"/>
  <c r="O2315" i="1"/>
  <c r="O2374" i="1"/>
  <c r="O2424" i="1"/>
  <c r="O2447" i="1"/>
  <c r="O2505" i="1"/>
  <c r="O2546" i="1"/>
  <c r="O2645" i="1"/>
  <c r="O2668" i="1"/>
  <c r="O2697" i="1"/>
  <c r="O2704" i="1"/>
  <c r="O2727" i="1"/>
  <c r="O2760" i="1"/>
  <c r="O2784" i="1"/>
  <c r="O2815" i="1"/>
  <c r="O2820" i="1"/>
  <c r="O2846" i="1"/>
  <c r="O2850" i="1"/>
  <c r="O2861" i="1"/>
  <c r="O2876" i="1"/>
  <c r="O2884" i="1"/>
  <c r="O2916" i="1"/>
  <c r="O3006" i="1"/>
  <c r="O3023" i="1"/>
  <c r="O3041" i="1"/>
  <c r="O3051" i="1"/>
  <c r="O3074" i="1"/>
  <c r="O3099" i="1"/>
  <c r="O3110" i="1"/>
  <c r="O3119" i="1"/>
  <c r="O3122" i="1"/>
  <c r="O3141" i="1"/>
  <c r="O3143" i="1"/>
  <c r="O3152" i="1"/>
  <c r="O3153" i="1"/>
  <c r="O3160" i="1"/>
  <c r="O3175" i="1"/>
  <c r="O3180" i="1"/>
  <c r="O3190" i="1"/>
  <c r="O3191" i="1"/>
  <c r="O3200" i="1"/>
  <c r="O3214" i="1"/>
  <c r="O3224" i="1"/>
  <c r="O3249" i="1"/>
  <c r="O3250" i="1"/>
  <c r="O3254" i="1"/>
  <c r="O3271" i="1"/>
  <c r="O3298" i="1"/>
  <c r="O3319" i="1"/>
  <c r="O3344" i="1"/>
  <c r="O3452" i="1"/>
  <c r="O3463" i="1"/>
  <c r="O3470" i="1"/>
  <c r="O3508" i="1"/>
  <c r="O3509" i="1"/>
  <c r="O3523" i="1"/>
  <c r="O3554" i="1"/>
  <c r="O3585" i="1"/>
  <c r="O3593" i="1"/>
  <c r="O3613" i="1"/>
  <c r="O3629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5" i="1"/>
  <c r="O1572" i="1"/>
  <c r="O3215" i="1"/>
  <c r="O569" i="1"/>
  <c r="O211" i="1"/>
  <c r="O1307" i="1"/>
  <c r="O608" i="1"/>
  <c r="O2886" i="1"/>
  <c r="O4110" i="1"/>
  <c r="O461" i="1"/>
  <c r="O643" i="1"/>
  <c r="O737" i="1"/>
  <c r="O739" i="1"/>
  <c r="O740" i="1"/>
  <c r="O741" i="1"/>
  <c r="O2143" i="1"/>
  <c r="O3050" i="1"/>
  <c r="O4025" i="1"/>
  <c r="O3854" i="1"/>
  <c r="O756" i="1"/>
  <c r="O3166" i="1"/>
  <c r="O347" i="1"/>
  <c r="O508" i="1"/>
  <c r="O562" i="1"/>
  <c r="O641" i="1"/>
  <c r="O738" i="1"/>
  <c r="O746" i="1"/>
  <c r="O751" i="1"/>
  <c r="O753" i="1"/>
  <c r="O759" i="1"/>
  <c r="O761" i="1"/>
  <c r="O764" i="1"/>
  <c r="O2068" i="1"/>
  <c r="O2375" i="1"/>
  <c r="O2837" i="1"/>
  <c r="O2922" i="1"/>
  <c r="O2942" i="1"/>
  <c r="O3647" i="1"/>
  <c r="O3786" i="1"/>
  <c r="O3862" i="1"/>
  <c r="O4045" i="1"/>
  <c r="O4097" i="1"/>
  <c r="O765" i="1"/>
  <c r="O3235" i="1"/>
  <c r="O3886" i="1"/>
  <c r="O4104" i="1"/>
  <c r="O2322" i="1"/>
  <c r="O555" i="1"/>
  <c r="O763" i="1"/>
  <c r="O3930" i="1"/>
  <c r="O654" i="1"/>
  <c r="O611" i="1"/>
  <c r="O625" i="1"/>
  <c r="O637" i="1"/>
  <c r="O670" i="1"/>
  <c r="O674" i="1"/>
  <c r="O735" i="1"/>
  <c r="O749" i="1"/>
  <c r="O775" i="1"/>
  <c r="O779" i="1"/>
  <c r="O782" i="1"/>
  <c r="O787" i="1"/>
  <c r="O792" i="1"/>
  <c r="O2802" i="1"/>
  <c r="O2967" i="1"/>
  <c r="O3273" i="1"/>
  <c r="O3409" i="1"/>
  <c r="O776" i="1"/>
  <c r="O784" i="1"/>
  <c r="O758" i="1"/>
  <c r="O730" i="1"/>
  <c r="O548" i="1"/>
  <c r="O73" i="1"/>
  <c r="O242" i="1"/>
  <c r="O252" i="1"/>
  <c r="O304" i="1"/>
  <c r="O446" i="1"/>
  <c r="O606" i="1"/>
  <c r="O617" i="1"/>
  <c r="O629" i="1"/>
  <c r="O687" i="1"/>
  <c r="O704" i="1"/>
  <c r="O734" i="1"/>
  <c r="O757" i="1"/>
  <c r="O760" i="1"/>
  <c r="O767" i="1"/>
  <c r="O768" i="1"/>
  <c r="O770" i="1"/>
  <c r="O780" i="1"/>
  <c r="O789" i="1"/>
  <c r="O791" i="1"/>
  <c r="O793" i="1"/>
  <c r="O795" i="1"/>
  <c r="O797" i="1"/>
  <c r="O800" i="1"/>
  <c r="O803" i="1"/>
  <c r="O804" i="1"/>
  <c r="O805" i="1"/>
  <c r="O813" i="1"/>
  <c r="O814" i="1"/>
  <c r="O815" i="1"/>
  <c r="O816" i="1"/>
  <c r="O817" i="1"/>
  <c r="O818" i="1"/>
  <c r="O823" i="1"/>
  <c r="O827" i="1"/>
  <c r="O828" i="1"/>
  <c r="O829" i="1"/>
  <c r="O833" i="1"/>
  <c r="O835" i="1"/>
  <c r="O836" i="1"/>
  <c r="O839" i="1"/>
  <c r="O842" i="1"/>
  <c r="O843" i="1"/>
  <c r="O844" i="1"/>
  <c r="O846" i="1"/>
  <c r="O848" i="1"/>
  <c r="O1487" i="1"/>
  <c r="O1568" i="1"/>
  <c r="O1713" i="1"/>
  <c r="O1988" i="1"/>
  <c r="O2180" i="1"/>
  <c r="O2739" i="1"/>
  <c r="O2819" i="1"/>
  <c r="O2829" i="1"/>
  <c r="O2877" i="1"/>
  <c r="O2891" i="1"/>
  <c r="O2919" i="1"/>
  <c r="O2972" i="1"/>
  <c r="O2976" i="1"/>
  <c r="O2982" i="1"/>
  <c r="O2986" i="1"/>
  <c r="O3087" i="1"/>
  <c r="O3109" i="1"/>
  <c r="O3225" i="1"/>
  <c r="O3255" i="1"/>
  <c r="O3257" i="1"/>
  <c r="O3287" i="1"/>
  <c r="O3339" i="1"/>
  <c r="O3351" i="1"/>
  <c r="O3362" i="1"/>
  <c r="O3395" i="1"/>
  <c r="O3495" i="1"/>
  <c r="O3550" i="1"/>
  <c r="O3579" i="1"/>
  <c r="O3742" i="1"/>
  <c r="O3937" i="1"/>
  <c r="O3975" i="1"/>
  <c r="O3980" i="1"/>
  <c r="O3998" i="1"/>
  <c r="O4018" i="1"/>
  <c r="O4022" i="1"/>
  <c r="O4067" i="1"/>
  <c r="O4084" i="1"/>
  <c r="O528" i="1"/>
  <c r="O832" i="1"/>
  <c r="O2171" i="1"/>
  <c r="O639" i="1"/>
  <c r="O2416" i="1"/>
  <c r="O859" i="1"/>
  <c r="O2956" i="1"/>
  <c r="O870" i="1"/>
  <c r="O264" i="1"/>
  <c r="O624" i="1"/>
  <c r="O631" i="1"/>
  <c r="O646" i="1"/>
  <c r="O705" i="1"/>
  <c r="O736" i="1"/>
  <c r="O743" i="1"/>
  <c r="O750" i="1"/>
  <c r="O778" i="1"/>
  <c r="O785" i="1"/>
  <c r="O810" i="1"/>
  <c r="O819" i="1"/>
  <c r="O830" i="1"/>
  <c r="O834" i="1"/>
  <c r="O847" i="1"/>
  <c r="O849" i="1"/>
  <c r="O853" i="1"/>
  <c r="O862" i="1"/>
  <c r="O866" i="1"/>
  <c r="O867" i="1"/>
  <c r="O872" i="1"/>
  <c r="O873" i="1"/>
  <c r="O877" i="1"/>
  <c r="O878" i="1"/>
  <c r="O881" i="1"/>
  <c r="O887" i="1"/>
  <c r="O888" i="1"/>
  <c r="O1738" i="1"/>
  <c r="O1848" i="1"/>
  <c r="O2063" i="1"/>
  <c r="O2079" i="1"/>
  <c r="O2278" i="1"/>
  <c r="O2380" i="1"/>
  <c r="O2536" i="1"/>
  <c r="O2774" i="1"/>
  <c r="O2827" i="1"/>
  <c r="O2907" i="1"/>
  <c r="O3327" i="1"/>
  <c r="O3356" i="1"/>
  <c r="O3455" i="1"/>
  <c r="O3594" i="1"/>
  <c r="O3648" i="1"/>
  <c r="O3665" i="1"/>
  <c r="O3697" i="1"/>
  <c r="O3760" i="1"/>
  <c r="O3776" i="1"/>
  <c r="O3778" i="1"/>
  <c r="O363" i="1"/>
  <c r="O826" i="1"/>
  <c r="O1991" i="1"/>
  <c r="O3775" i="1"/>
  <c r="O85" i="1"/>
  <c r="O686" i="1"/>
  <c r="O703" i="1"/>
  <c r="O841" i="1"/>
  <c r="O850" i="1"/>
  <c r="O851" i="1"/>
  <c r="O855" i="1"/>
  <c r="O869" i="1"/>
  <c r="O871" i="1"/>
  <c r="O879" i="1"/>
  <c r="O880" i="1"/>
  <c r="O886" i="1"/>
  <c r="O889" i="1"/>
  <c r="O897" i="1"/>
  <c r="O898" i="1"/>
  <c r="O900" i="1"/>
  <c r="O908" i="1"/>
  <c r="O910" i="1"/>
  <c r="O914" i="1"/>
  <c r="O917" i="1"/>
  <c r="O921" i="1"/>
  <c r="O922" i="1"/>
  <c r="O1286" i="1"/>
  <c r="O1385" i="1"/>
  <c r="O1692" i="1"/>
  <c r="O2246" i="1"/>
  <c r="O2277" i="1"/>
  <c r="O2354" i="1"/>
  <c r="O2511" i="1"/>
  <c r="O2823" i="1"/>
  <c r="O2988" i="1"/>
  <c r="O3246" i="1"/>
  <c r="O3288" i="1"/>
  <c r="O3411" i="1"/>
  <c r="O3566" i="1"/>
  <c r="O3702" i="1"/>
  <c r="O3717" i="1"/>
  <c r="O3753" i="1"/>
  <c r="O3771" i="1"/>
  <c r="O3823" i="1"/>
  <c r="O3920" i="1"/>
  <c r="O3984" i="1"/>
  <c r="O4098" i="1"/>
  <c r="O891" i="1"/>
  <c r="O918" i="1"/>
  <c r="O3858" i="1"/>
  <c r="O558" i="1"/>
  <c r="O3028" i="1"/>
  <c r="O445" i="1"/>
  <c r="O718" i="1"/>
  <c r="O825" i="1"/>
  <c r="O911" i="1"/>
  <c r="O940" i="1"/>
  <c r="O947" i="1"/>
  <c r="O953" i="1"/>
  <c r="O955" i="1"/>
  <c r="O1212" i="1"/>
  <c r="O1609" i="1"/>
  <c r="O1626" i="1"/>
  <c r="O1787" i="1"/>
  <c r="O2426" i="1"/>
  <c r="O2782" i="1"/>
  <c r="O2948" i="1"/>
  <c r="O2980" i="1"/>
  <c r="O3035" i="1"/>
  <c r="O3095" i="1"/>
  <c r="O3749" i="1"/>
  <c r="O3815" i="1"/>
  <c r="O3857" i="1"/>
  <c r="O3942" i="1"/>
  <c r="O915" i="1"/>
  <c r="O952" i="1"/>
  <c r="O2720" i="1"/>
  <c r="O3636" i="1"/>
  <c r="O2749" i="1"/>
  <c r="O210" i="1"/>
  <c r="O665" i="1"/>
  <c r="O691" i="1"/>
  <c r="O722" i="1"/>
  <c r="O742" i="1"/>
  <c r="O796" i="1"/>
  <c r="O808" i="1"/>
  <c r="O852" i="1"/>
  <c r="O856" i="1"/>
  <c r="O860" i="1"/>
  <c r="O875" i="1"/>
  <c r="O882" i="1"/>
  <c r="O895" i="1"/>
  <c r="O913" i="1"/>
  <c r="O919" i="1"/>
  <c r="O925" i="1"/>
  <c r="O926" i="1"/>
  <c r="O933" i="1"/>
  <c r="O938" i="1"/>
  <c r="O949" i="1"/>
  <c r="O956" i="1"/>
  <c r="O957" i="1"/>
  <c r="O958" i="1"/>
  <c r="O959" i="1"/>
  <c r="O963" i="1"/>
  <c r="O964" i="1"/>
  <c r="O965" i="1"/>
  <c r="O972" i="1"/>
  <c r="O975" i="1"/>
  <c r="O977" i="1"/>
  <c r="O983" i="1"/>
  <c r="O988" i="1"/>
  <c r="O989" i="1"/>
  <c r="O990" i="1"/>
  <c r="O991" i="1"/>
  <c r="O992" i="1"/>
  <c r="O993" i="1"/>
  <c r="O995" i="1"/>
  <c r="O999" i="1"/>
  <c r="O1001" i="1"/>
  <c r="O1002" i="1"/>
  <c r="O1007" i="1"/>
  <c r="O1009" i="1"/>
  <c r="O1010" i="1"/>
  <c r="O1013" i="1"/>
  <c r="O1015" i="1"/>
  <c r="O1018" i="1"/>
  <c r="O1019" i="1"/>
  <c r="O1020" i="1"/>
  <c r="O1100" i="1"/>
  <c r="O1603" i="1"/>
  <c r="O1717" i="1"/>
  <c r="O1722" i="1"/>
  <c r="O2002" i="1"/>
  <c r="O2051" i="1"/>
  <c r="O2306" i="1"/>
  <c r="O2409" i="1"/>
  <c r="O2547" i="1"/>
  <c r="O2616" i="1"/>
  <c r="O2621" i="1"/>
  <c r="O2650" i="1"/>
  <c r="O2808" i="1"/>
  <c r="O2821" i="1"/>
  <c r="O2932" i="1"/>
  <c r="O2984" i="1"/>
  <c r="O2993" i="1"/>
  <c r="O3015" i="1"/>
  <c r="O3101" i="1"/>
  <c r="O3120" i="1"/>
  <c r="O3171" i="1"/>
  <c r="O3360" i="1"/>
  <c r="O3417" i="1"/>
  <c r="O3519" i="1"/>
  <c r="O3659" i="1"/>
  <c r="O3675" i="1"/>
  <c r="O3724" i="1"/>
  <c r="O3733" i="1"/>
  <c r="O3761" i="1"/>
  <c r="O3863" i="1"/>
  <c r="O3889" i="1"/>
  <c r="O3902" i="1"/>
  <c r="O3915" i="1"/>
  <c r="O4003" i="1"/>
  <c r="O4068" i="1"/>
  <c r="O4011" i="1"/>
  <c r="O1021" i="1"/>
  <c r="O979" i="1"/>
  <c r="O1718" i="1"/>
  <c r="O943" i="1"/>
  <c r="O982" i="1"/>
  <c r="O2421" i="1"/>
  <c r="O2712" i="1"/>
  <c r="O1003" i="1"/>
  <c r="O480" i="1"/>
  <c r="O904" i="1"/>
  <c r="O907" i="1"/>
  <c r="O942" i="1"/>
  <c r="O945" i="1"/>
  <c r="O950" i="1"/>
  <c r="O1032" i="1"/>
  <c r="O1038" i="1"/>
  <c r="O1050" i="1"/>
  <c r="O1052" i="1"/>
  <c r="O1055" i="1"/>
  <c r="O1059" i="1"/>
  <c r="O1062" i="1"/>
  <c r="O1071" i="1"/>
  <c r="O1075" i="1"/>
  <c r="O1077" i="1"/>
  <c r="O1427" i="1"/>
  <c r="O1680" i="1"/>
  <c r="O1749" i="1"/>
  <c r="O2127" i="1"/>
  <c r="O2131" i="1"/>
  <c r="O2430" i="1"/>
  <c r="O2581" i="1"/>
  <c r="O2627" i="1"/>
  <c r="O2679" i="1"/>
  <c r="O2997" i="1"/>
  <c r="O3192" i="1"/>
  <c r="O3306" i="1"/>
  <c r="O3716" i="1"/>
  <c r="O3822" i="1"/>
  <c r="O3919" i="1"/>
  <c r="O3946" i="1"/>
  <c r="O4030" i="1"/>
  <c r="O4070" i="1"/>
  <c r="O4091" i="1"/>
  <c r="O365" i="1"/>
  <c r="O939" i="1"/>
  <c r="O1030" i="1"/>
  <c r="O1057" i="1"/>
  <c r="O1103" i="1"/>
  <c r="O3860" i="1"/>
  <c r="O2944" i="1"/>
  <c r="O3524" i="1"/>
  <c r="O3" i="1"/>
  <c r="O92" i="1"/>
  <c r="O140" i="1"/>
  <c r="O213" i="1"/>
  <c r="O344" i="1"/>
  <c r="O353" i="1"/>
  <c r="O434" i="1"/>
  <c r="O450" i="1"/>
  <c r="O519" i="1"/>
  <c r="O526" i="1"/>
  <c r="O539" i="1"/>
  <c r="O541" i="1"/>
  <c r="O553" i="1"/>
  <c r="O566" i="1"/>
  <c r="O581" i="1"/>
  <c r="O592" i="1"/>
  <c r="O619" i="1"/>
  <c r="O673" i="1"/>
  <c r="O702" i="1"/>
  <c r="O716" i="1"/>
  <c r="O717" i="1"/>
  <c r="O729" i="1"/>
  <c r="O747" i="1"/>
  <c r="O755" i="1"/>
  <c r="O774" i="1"/>
  <c r="O777" i="1"/>
  <c r="O783" i="1"/>
  <c r="O786" i="1"/>
  <c r="O801" i="1"/>
  <c r="O802" i="1"/>
  <c r="O806" i="1"/>
  <c r="O811" i="1"/>
  <c r="O824" i="1"/>
  <c r="O863" i="1"/>
  <c r="O894" i="1"/>
  <c r="O896" i="1"/>
  <c r="O903" i="1"/>
  <c r="O905" i="1"/>
  <c r="O912" i="1"/>
  <c r="O916" i="1"/>
  <c r="O931" i="1"/>
  <c r="O932" i="1"/>
  <c r="O936" i="1"/>
  <c r="O954" i="1"/>
  <c r="O960" i="1"/>
  <c r="O966" i="1"/>
  <c r="O968" i="1"/>
  <c r="O969" i="1"/>
  <c r="O970" i="1"/>
  <c r="O974" i="1"/>
  <c r="O981" i="1"/>
  <c r="O986" i="1"/>
  <c r="O994" i="1"/>
  <c r="O998" i="1"/>
  <c r="O1000" i="1"/>
  <c r="O1005" i="1"/>
  <c r="O1008" i="1"/>
  <c r="O1011" i="1"/>
  <c r="O1014" i="1"/>
  <c r="O1016" i="1"/>
  <c r="O1022" i="1"/>
  <c r="O1024" i="1"/>
  <c r="O1033" i="1"/>
  <c r="O1034" i="1"/>
  <c r="O1036" i="1"/>
  <c r="O1037" i="1"/>
  <c r="O1041" i="1"/>
  <c r="O1042" i="1"/>
  <c r="O1043" i="1"/>
  <c r="O1045" i="1"/>
  <c r="O1046" i="1"/>
  <c r="O1048" i="1"/>
  <c r="O1051" i="1"/>
  <c r="O1053" i="1"/>
  <c r="O1054" i="1"/>
  <c r="O1061" i="1"/>
  <c r="O1064" i="1"/>
  <c r="O1066" i="1"/>
  <c r="O1067" i="1"/>
  <c r="O1068" i="1"/>
  <c r="O1070" i="1"/>
  <c r="O1072" i="1"/>
  <c r="O1074" i="1"/>
  <c r="O1076" i="1"/>
  <c r="O1079" i="1"/>
  <c r="O1080" i="1"/>
  <c r="O1081" i="1"/>
  <c r="O1083" i="1"/>
  <c r="O1088" i="1"/>
  <c r="O1090" i="1"/>
  <c r="O1094" i="1"/>
  <c r="O1096" i="1"/>
  <c r="O1098" i="1"/>
  <c r="O1099" i="1"/>
  <c r="O1101" i="1"/>
  <c r="O1104" i="1"/>
  <c r="O1106" i="1"/>
  <c r="O1107" i="1"/>
  <c r="O1109" i="1"/>
  <c r="O1114" i="1"/>
  <c r="O1116" i="1"/>
  <c r="O1117" i="1"/>
  <c r="O1118" i="1"/>
  <c r="O1119" i="1"/>
  <c r="O1120" i="1"/>
  <c r="O1121" i="1"/>
  <c r="O1122" i="1"/>
  <c r="O1126" i="1"/>
  <c r="O1127" i="1"/>
  <c r="O1128" i="1"/>
  <c r="O1129" i="1"/>
  <c r="O1131" i="1"/>
  <c r="O1133" i="1"/>
  <c r="O1134" i="1"/>
  <c r="O1138" i="1"/>
  <c r="O1139" i="1"/>
  <c r="O1140" i="1"/>
  <c r="O1141" i="1"/>
  <c r="O1142" i="1"/>
  <c r="O1143" i="1"/>
  <c r="O1144" i="1"/>
  <c r="O1145" i="1"/>
  <c r="O1147" i="1"/>
  <c r="O1148" i="1"/>
  <c r="O1149" i="1"/>
  <c r="O1150" i="1"/>
  <c r="O1151" i="1"/>
  <c r="O1152" i="1"/>
  <c r="O1153" i="1"/>
  <c r="O1155" i="1"/>
  <c r="O1160" i="1"/>
  <c r="O1161" i="1"/>
  <c r="O1162" i="1"/>
  <c r="O1164" i="1"/>
  <c r="O1167" i="1"/>
  <c r="O1168" i="1"/>
  <c r="O1170" i="1"/>
  <c r="O1172" i="1"/>
  <c r="O1173" i="1"/>
  <c r="O1174" i="1"/>
  <c r="O1175" i="1"/>
  <c r="O1176" i="1"/>
  <c r="O1177" i="1"/>
  <c r="O1178" i="1"/>
  <c r="O1180" i="1"/>
  <c r="O1181" i="1"/>
  <c r="O1182" i="1"/>
  <c r="O1183" i="1"/>
  <c r="O1184" i="1"/>
  <c r="O1185" i="1"/>
  <c r="O1186" i="1"/>
  <c r="O1187" i="1"/>
  <c r="O1346" i="1"/>
  <c r="O1397" i="1"/>
  <c r="O1534" i="1"/>
  <c r="O1558" i="1"/>
  <c r="O1571" i="1"/>
  <c r="O1618" i="1"/>
  <c r="O1652" i="1"/>
  <c r="O1685" i="1"/>
  <c r="O1732" i="1"/>
  <c r="O1756" i="1"/>
  <c r="O1763" i="1"/>
  <c r="O1767" i="1"/>
  <c r="O1777" i="1"/>
  <c r="O1905" i="1"/>
  <c r="O1922" i="1"/>
  <c r="O1976" i="1"/>
  <c r="O1985" i="1"/>
  <c r="O2083" i="1"/>
  <c r="O2113" i="1"/>
  <c r="O2132" i="1"/>
  <c r="O2152" i="1"/>
  <c r="O2224" i="1"/>
  <c r="O2264" i="1"/>
  <c r="O2283" i="1"/>
  <c r="O2302" i="1"/>
  <c r="O2351" i="1"/>
  <c r="O2388" i="1"/>
  <c r="O2418" i="1"/>
  <c r="O2448" i="1"/>
  <c r="O2464" i="1"/>
  <c r="O2470" i="1"/>
  <c r="O2495" i="1"/>
  <c r="O2544" i="1"/>
  <c r="O2545" i="1"/>
  <c r="O2575" i="1"/>
  <c r="O2610" i="1"/>
  <c r="O2633" i="1"/>
  <c r="O2639" i="1"/>
  <c r="O2651" i="1"/>
  <c r="O2654" i="1"/>
  <c r="O2691" i="1"/>
  <c r="O2692" i="1"/>
  <c r="O2700" i="1"/>
  <c r="O2721" i="1"/>
  <c r="O2737" i="1"/>
  <c r="O2745" i="1"/>
  <c r="O2759" i="1"/>
  <c r="O2788" i="1"/>
  <c r="O2789" i="1"/>
  <c r="O2812" i="1"/>
  <c r="O2822" i="1"/>
  <c r="O2879" i="1"/>
  <c r="O2894" i="1"/>
  <c r="O2903" i="1"/>
  <c r="O2915" i="1"/>
  <c r="O2923" i="1"/>
  <c r="O2927" i="1"/>
  <c r="O2941" i="1"/>
  <c r="O2951" i="1"/>
  <c r="O2990" i="1"/>
  <c r="O3001" i="1"/>
  <c r="O3014" i="1"/>
  <c r="O3027" i="1"/>
  <c r="O3030" i="1"/>
  <c r="O3034" i="1"/>
  <c r="O3054" i="1"/>
  <c r="O3094" i="1"/>
  <c r="O3102" i="1"/>
  <c r="O3116" i="1"/>
  <c r="O3127" i="1"/>
  <c r="O3128" i="1"/>
  <c r="O3142" i="1"/>
  <c r="O3147" i="1"/>
  <c r="O3154" i="1"/>
  <c r="O3168" i="1"/>
  <c r="O3226" i="1"/>
  <c r="O3228" i="1"/>
  <c r="O3243" i="1"/>
  <c r="O3262" i="1"/>
  <c r="O3268" i="1"/>
  <c r="O3270" i="1"/>
  <c r="O3285" i="1"/>
  <c r="O3292" i="1"/>
  <c r="O3304" i="1"/>
  <c r="O3323" i="1"/>
  <c r="O3338" i="1"/>
  <c r="O3342" i="1"/>
  <c r="O3348" i="1"/>
  <c r="O3354" i="1"/>
  <c r="O3355" i="1"/>
  <c r="O3367" i="1"/>
  <c r="O3379" i="1"/>
  <c r="O3385" i="1"/>
  <c r="O3413" i="1"/>
  <c r="O3425" i="1"/>
  <c r="O3445" i="1"/>
  <c r="O3450" i="1"/>
  <c r="O3451" i="1"/>
  <c r="O3459" i="1"/>
  <c r="O3468" i="1"/>
  <c r="O3486" i="1"/>
  <c r="O3497" i="1"/>
  <c r="O3498" i="1"/>
  <c r="O3499" i="1"/>
  <c r="O3502" i="1"/>
  <c r="O3510" i="1"/>
  <c r="O3511" i="1"/>
  <c r="O3513" i="1"/>
  <c r="O3531" i="1"/>
  <c r="O3532" i="1"/>
  <c r="O3547" i="1"/>
  <c r="O3569" i="1"/>
  <c r="O3572" i="1"/>
  <c r="O3582" i="1"/>
  <c r="O3596" i="1"/>
  <c r="O3610" i="1"/>
  <c r="O3624" i="1"/>
  <c r="O3644" i="1"/>
  <c r="O3650" i="1"/>
  <c r="O3673" i="1"/>
  <c r="O3695" i="1"/>
  <c r="O3703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1058" i="1"/>
  <c r="O3882" i="1"/>
  <c r="O205" i="1"/>
  <c r="O906" i="1"/>
  <c r="O1194" i="1"/>
  <c r="O1006" i="1"/>
  <c r="O2543" i="1"/>
  <c r="O2636" i="1"/>
  <c r="O1123" i="1"/>
  <c r="O1069" i="1"/>
  <c r="O1188" i="1"/>
  <c r="O3392" i="1"/>
  <c r="O1197" i="1"/>
  <c r="O1112" i="1"/>
  <c r="O874" i="1"/>
  <c r="O1095" i="1"/>
  <c r="O1124" i="1"/>
  <c r="O1135" i="1"/>
  <c r="O1136" i="1"/>
  <c r="O1163" i="1"/>
  <c r="O1165" i="1"/>
  <c r="O1191" i="1"/>
  <c r="O1202" i="1"/>
  <c r="O1213" i="1"/>
  <c r="O1215" i="1"/>
  <c r="O1222" i="1"/>
  <c r="O1224" i="1"/>
  <c r="O1226" i="1"/>
  <c r="O1229" i="1"/>
  <c r="O1232" i="1"/>
  <c r="O1234" i="1"/>
  <c r="O1236" i="1"/>
  <c r="O1238" i="1"/>
  <c r="O1240" i="1"/>
  <c r="O1241" i="1"/>
  <c r="O2810" i="1"/>
  <c r="O3104" i="1"/>
  <c r="O3124" i="1"/>
  <c r="O3253" i="1"/>
  <c r="O3307" i="1"/>
  <c r="O3410" i="1"/>
  <c r="O3670" i="1"/>
  <c r="O4024" i="1"/>
  <c r="O3376" i="1"/>
  <c r="O1228" i="1"/>
  <c r="O1199" i="1"/>
  <c r="O2465" i="1"/>
  <c r="O3507" i="1"/>
  <c r="O3834" i="1"/>
  <c r="O1221" i="1"/>
  <c r="O1248" i="1"/>
  <c r="O1822" i="1"/>
  <c r="O3575" i="1"/>
  <c r="O1108" i="1"/>
  <c r="O1204" i="1"/>
  <c r="O1276" i="1"/>
  <c r="O2408" i="1"/>
  <c r="O3967" i="1"/>
  <c r="O2880" i="1"/>
  <c r="O2552" i="1"/>
  <c r="O3500" i="1"/>
  <c r="O2701" i="1"/>
  <c r="O80" i="1"/>
  <c r="O303" i="1"/>
  <c r="O359" i="1"/>
  <c r="O545" i="1"/>
  <c r="O649" i="1"/>
  <c r="O676" i="1"/>
  <c r="O831" i="1"/>
  <c r="O927" i="1"/>
  <c r="O973" i="1"/>
  <c r="O980" i="1"/>
  <c r="O1023" i="1"/>
  <c r="O1026" i="1"/>
  <c r="O1049" i="1"/>
  <c r="O1078" i="1"/>
  <c r="O1082" i="1"/>
  <c r="O1084" i="1"/>
  <c r="O1113" i="1"/>
  <c r="O1115" i="1"/>
  <c r="O1132" i="1"/>
  <c r="O1146" i="1"/>
  <c r="O1154" i="1"/>
  <c r="O1157" i="1"/>
  <c r="O1169" i="1"/>
  <c r="O1171" i="1"/>
  <c r="O1203" i="1"/>
  <c r="O1205" i="1"/>
  <c r="O1208" i="1"/>
  <c r="O1230" i="1"/>
  <c r="O1231" i="1"/>
  <c r="O1235" i="1"/>
  <c r="O1237" i="1"/>
  <c r="O1239" i="1"/>
  <c r="O1243" i="1"/>
  <c r="O1245" i="1"/>
  <c r="O1247" i="1"/>
  <c r="O1249" i="1"/>
  <c r="O1258" i="1"/>
  <c r="O1265" i="1"/>
  <c r="O1267" i="1"/>
  <c r="O1268" i="1"/>
  <c r="O1269" i="1"/>
  <c r="O1272" i="1"/>
  <c r="O1273" i="1"/>
  <c r="O1275" i="1"/>
  <c r="O1279" i="1"/>
  <c r="O1280" i="1"/>
  <c r="O1282" i="1"/>
  <c r="O1289" i="1"/>
  <c r="O1292" i="1"/>
  <c r="O1293" i="1"/>
  <c r="O1297" i="1"/>
  <c r="O1298" i="1"/>
  <c r="O1300" i="1"/>
  <c r="O1301" i="1"/>
  <c r="O1303" i="1"/>
  <c r="O1304" i="1"/>
  <c r="O1305" i="1"/>
  <c r="O1308" i="1"/>
  <c r="O1309" i="1"/>
  <c r="O1311" i="1"/>
  <c r="O1316" i="1"/>
  <c r="O1317" i="1"/>
  <c r="O1318" i="1"/>
  <c r="O1319" i="1"/>
  <c r="O1320" i="1"/>
  <c r="O1323" i="1"/>
  <c r="O1324" i="1"/>
  <c r="O1326" i="1"/>
  <c r="O1328" i="1"/>
  <c r="O1329" i="1"/>
  <c r="O1331" i="1"/>
  <c r="O1333" i="1"/>
  <c r="O1982" i="1"/>
  <c r="O2019" i="1"/>
  <c r="O2235" i="1"/>
  <c r="O2397" i="1"/>
  <c r="O2436" i="1"/>
  <c r="O2460" i="1"/>
  <c r="O2617" i="1"/>
  <c r="O2699" i="1"/>
  <c r="O2885" i="1"/>
  <c r="O2928" i="1"/>
  <c r="O2936" i="1"/>
  <c r="O3097" i="1"/>
  <c r="O3130" i="1"/>
  <c r="O3139" i="1"/>
  <c r="O3220" i="1"/>
  <c r="O3227" i="1"/>
  <c r="O3322" i="1"/>
  <c r="O3359" i="1"/>
  <c r="O3369" i="1"/>
  <c r="O3381" i="1"/>
  <c r="O3394" i="1"/>
  <c r="O3435" i="1"/>
  <c r="O3707" i="1"/>
  <c r="O3809" i="1"/>
  <c r="O3841" i="1"/>
  <c r="O3853" i="1"/>
  <c r="O3874" i="1"/>
  <c r="O3905" i="1"/>
  <c r="O3926" i="1"/>
  <c r="O3970" i="1"/>
  <c r="O4016" i="1"/>
  <c r="O4052" i="1"/>
  <c r="O4099" i="1"/>
  <c r="O1252" i="1"/>
  <c r="O644" i="1"/>
  <c r="O1340" i="1"/>
  <c r="O1855" i="1"/>
  <c r="O2981" i="1"/>
  <c r="O1102" i="1"/>
  <c r="O2128" i="1"/>
  <c r="O1330" i="1"/>
  <c r="O1353" i="1"/>
  <c r="O3096" i="1"/>
  <c r="O3370" i="1"/>
  <c r="O1310" i="1"/>
  <c r="O1314" i="1"/>
  <c r="O1332" i="1"/>
  <c r="O3025" i="1"/>
  <c r="O3156" i="1"/>
  <c r="O3377" i="1"/>
  <c r="O752" i="1"/>
  <c r="O1360" i="1"/>
  <c r="O642" i="1"/>
  <c r="O3401" i="1"/>
  <c r="O3090" i="1"/>
  <c r="O424" i="1"/>
  <c r="O762" i="1"/>
  <c r="O1025" i="1"/>
  <c r="O1060" i="1"/>
  <c r="O1086" i="1"/>
  <c r="O1093" i="1"/>
  <c r="O1200" i="1"/>
  <c r="O1209" i="1"/>
  <c r="O1227" i="1"/>
  <c r="O1244" i="1"/>
  <c r="O1251" i="1"/>
  <c r="O1257" i="1"/>
  <c r="O1259" i="1"/>
  <c r="O1263" i="1"/>
  <c r="O1270" i="1"/>
  <c r="O1271" i="1"/>
  <c r="O1278" i="1"/>
  <c r="O1283" i="1"/>
  <c r="O1284" i="1"/>
  <c r="O1287" i="1"/>
  <c r="O1315" i="1"/>
  <c r="O1322" i="1"/>
  <c r="O1325" i="1"/>
  <c r="O1335" i="1"/>
  <c r="O1336" i="1"/>
  <c r="O1342" i="1"/>
  <c r="O1343" i="1"/>
  <c r="O1348" i="1"/>
  <c r="O1349" i="1"/>
  <c r="O1351" i="1"/>
  <c r="O1354" i="1"/>
  <c r="O1355" i="1"/>
  <c r="O1356" i="1"/>
  <c r="O1362" i="1"/>
  <c r="O1365" i="1"/>
  <c r="O1366" i="1"/>
  <c r="O1367" i="1"/>
  <c r="O1369" i="1"/>
  <c r="O1370" i="1"/>
  <c r="O1375" i="1"/>
  <c r="O1377" i="1"/>
  <c r="O1378" i="1"/>
  <c r="O1379" i="1"/>
  <c r="O1381" i="1"/>
  <c r="O1383" i="1"/>
  <c r="O1386" i="1"/>
  <c r="O1393" i="1"/>
  <c r="O1394" i="1"/>
  <c r="O1395" i="1"/>
  <c r="O1396" i="1"/>
  <c r="O1398" i="1"/>
  <c r="O1399" i="1"/>
  <c r="O1403" i="1"/>
  <c r="O1404" i="1"/>
  <c r="O1849" i="1"/>
  <c r="O2003" i="1"/>
  <c r="O2112" i="1"/>
  <c r="O2192" i="1"/>
  <c r="O2444" i="1"/>
  <c r="O2481" i="1"/>
  <c r="O2486" i="1"/>
  <c r="O2489" i="1"/>
  <c r="O2560" i="1"/>
  <c r="O2577" i="1"/>
  <c r="O2768" i="1"/>
  <c r="O2777" i="1"/>
  <c r="O2790" i="1"/>
  <c r="O3284" i="1"/>
  <c r="O3315" i="1"/>
  <c r="O3336" i="1"/>
  <c r="O3350" i="1"/>
  <c r="O3378" i="1"/>
  <c r="O3391" i="1"/>
  <c r="O3423" i="1"/>
  <c r="O3549" i="1"/>
  <c r="O3553" i="1"/>
  <c r="O3677" i="1"/>
  <c r="O3807" i="1"/>
  <c r="O3836" i="1"/>
  <c r="O3901" i="1"/>
  <c r="O3366" i="1"/>
  <c r="O2507" i="1"/>
  <c r="O1376" i="1"/>
  <c r="O857" i="1"/>
  <c r="O976" i="1"/>
  <c r="O1262" i="1"/>
  <c r="O1313" i="1"/>
  <c r="O1401" i="1"/>
  <c r="O2054" i="1"/>
  <c r="O1105" i="1"/>
  <c r="O1438" i="1"/>
  <c r="O1447" i="1"/>
  <c r="O3393" i="1"/>
  <c r="O1156" i="1"/>
  <c r="O1347" i="1"/>
  <c r="O1363" i="1"/>
  <c r="O1417" i="1"/>
  <c r="O1441" i="1"/>
  <c r="O1446" i="1"/>
  <c r="O1456" i="1"/>
  <c r="O2945" i="1"/>
  <c r="O3487" i="1"/>
  <c r="O3639" i="1"/>
  <c r="O3821" i="1"/>
  <c r="O4013" i="1"/>
  <c r="O2135" i="1"/>
  <c r="O2769" i="1"/>
  <c r="O1430" i="1"/>
  <c r="O2160" i="1"/>
  <c r="O3196" i="1"/>
  <c r="O3424" i="1"/>
  <c r="O1410" i="1"/>
  <c r="O1428" i="1"/>
  <c r="O1443" i="1"/>
  <c r="O1468" i="1"/>
  <c r="O1484" i="1"/>
  <c r="O1485" i="1"/>
  <c r="O3848" i="1"/>
  <c r="O3940" i="1"/>
  <c r="O2187" i="1"/>
  <c r="O1432" i="1"/>
  <c r="O1470" i="1"/>
  <c r="O492" i="1"/>
  <c r="O681" i="1"/>
  <c r="O719" i="1"/>
  <c r="O799" i="1"/>
  <c r="O845" i="1"/>
  <c r="O892" i="1"/>
  <c r="O978" i="1"/>
  <c r="O996" i="1"/>
  <c r="O1035" i="1"/>
  <c r="O1040" i="1"/>
  <c r="O1111" i="1"/>
  <c r="O1214" i="1"/>
  <c r="O1216" i="1"/>
  <c r="O1217" i="1"/>
  <c r="O1223" i="1"/>
  <c r="O1250" i="1"/>
  <c r="O1255" i="1"/>
  <c r="O1274" i="1"/>
  <c r="O1285" i="1"/>
  <c r="O1290" i="1"/>
  <c r="O1291" i="1"/>
  <c r="O1296" i="1"/>
  <c r="O1302" i="1"/>
  <c r="O1312" i="1"/>
  <c r="O1327" i="1"/>
  <c r="O1338" i="1"/>
  <c r="O1339" i="1"/>
  <c r="O1344" i="1"/>
  <c r="O1358" i="1"/>
  <c r="O1361" i="1"/>
  <c r="O1364" i="1"/>
  <c r="O1368" i="1"/>
  <c r="O1371" i="1"/>
  <c r="O1374" i="1"/>
  <c r="O1380" i="1"/>
  <c r="O1382" i="1"/>
  <c r="O1384" i="1"/>
  <c r="O1387" i="1"/>
  <c r="O1390" i="1"/>
  <c r="O1392" i="1"/>
  <c r="O1402" i="1"/>
  <c r="O1408" i="1"/>
  <c r="O1409" i="1"/>
  <c r="O1413" i="1"/>
  <c r="O1414" i="1"/>
  <c r="O1415" i="1"/>
  <c r="O1419" i="1"/>
  <c r="O1420" i="1"/>
  <c r="O1426" i="1"/>
  <c r="O1436" i="1"/>
  <c r="O1437" i="1"/>
  <c r="O1440" i="1"/>
  <c r="O1442" i="1"/>
  <c r="O1444" i="1"/>
  <c r="O1445" i="1"/>
  <c r="O1448" i="1"/>
  <c r="O1449" i="1"/>
  <c r="O1450" i="1"/>
  <c r="O1451" i="1"/>
  <c r="O1453" i="1"/>
  <c r="O1461" i="1"/>
  <c r="O1462" i="1"/>
  <c r="O1463" i="1"/>
  <c r="O1464" i="1"/>
  <c r="O1465" i="1"/>
  <c r="O1466" i="1"/>
  <c r="O1467" i="1"/>
  <c r="O1469" i="1"/>
  <c r="O1471" i="1"/>
  <c r="O1472" i="1"/>
  <c r="O1473" i="1"/>
  <c r="O1474" i="1"/>
  <c r="O1475" i="1"/>
  <c r="O1476" i="1"/>
  <c r="O1478" i="1"/>
  <c r="O1480" i="1"/>
  <c r="O1481" i="1"/>
  <c r="O1486" i="1"/>
  <c r="O1489" i="1"/>
  <c r="O1490" i="1"/>
  <c r="O1493" i="1"/>
  <c r="O1497" i="1"/>
  <c r="O1498" i="1"/>
  <c r="O1501" i="1"/>
  <c r="O1502" i="1"/>
  <c r="O1504" i="1"/>
  <c r="O1505" i="1"/>
  <c r="O1506" i="1"/>
  <c r="O1512" i="1"/>
  <c r="O1513" i="1"/>
  <c r="O1515" i="1"/>
  <c r="O1517" i="1"/>
  <c r="O1518" i="1"/>
  <c r="O1520" i="1"/>
  <c r="O1521" i="1"/>
  <c r="O1524" i="1"/>
  <c r="O1527" i="1"/>
  <c r="O1529" i="1"/>
  <c r="O1530" i="1"/>
  <c r="O1531" i="1"/>
  <c r="O1533" i="1"/>
  <c r="O1536" i="1"/>
  <c r="O1537" i="1"/>
  <c r="O1538" i="1"/>
  <c r="O1539" i="1"/>
  <c r="O1540" i="1"/>
  <c r="O1542" i="1"/>
  <c r="O1543" i="1"/>
  <c r="O1544" i="1"/>
  <c r="O1546" i="1"/>
  <c r="O1547" i="1"/>
  <c r="O1549" i="1"/>
  <c r="O1551" i="1"/>
  <c r="O1555" i="1"/>
  <c r="O1556" i="1"/>
  <c r="O1559" i="1"/>
  <c r="O1560" i="1"/>
  <c r="O1561" i="1"/>
  <c r="O1562" i="1"/>
  <c r="O1563" i="1"/>
  <c r="O2114" i="1"/>
  <c r="O2134" i="1"/>
  <c r="O2174" i="1"/>
  <c r="O2242" i="1"/>
  <c r="O2256" i="1"/>
  <c r="O2265" i="1"/>
  <c r="O2390" i="1"/>
  <c r="O2457" i="1"/>
  <c r="O2462" i="1"/>
  <c r="O2501" i="1"/>
  <c r="O2557" i="1"/>
  <c r="O2576" i="1"/>
  <c r="O2609" i="1"/>
  <c r="O2667" i="1"/>
  <c r="O2688" i="1"/>
  <c r="O2748" i="1"/>
  <c r="O2757" i="1"/>
  <c r="O2817" i="1"/>
  <c r="O2818" i="1"/>
  <c r="O2856" i="1"/>
  <c r="O2867" i="1"/>
  <c r="O2949" i="1"/>
  <c r="O2965" i="1"/>
  <c r="O3033" i="1"/>
  <c r="O3052" i="1"/>
  <c r="O3069" i="1"/>
  <c r="O3107" i="1"/>
  <c r="O3126" i="1"/>
  <c r="O3158" i="1"/>
  <c r="O3183" i="1"/>
  <c r="O3198" i="1"/>
  <c r="O3233" i="1"/>
  <c r="O3247" i="1"/>
  <c r="O3248" i="1"/>
  <c r="O3290" i="1"/>
  <c r="O3325" i="1"/>
  <c r="O3340" i="1"/>
  <c r="O3346" i="1"/>
  <c r="O3422" i="1"/>
  <c r="O3433" i="1"/>
  <c r="O3442" i="1"/>
  <c r="O3444" i="1"/>
  <c r="O3448" i="1"/>
  <c r="O3457" i="1"/>
  <c r="O3477" i="1"/>
  <c r="O3505" i="1"/>
  <c r="O3535" i="1"/>
  <c r="O3552" i="1"/>
  <c r="O3560" i="1"/>
  <c r="O3567" i="1"/>
  <c r="O3589" i="1"/>
  <c r="O3592" i="1"/>
  <c r="O3600" i="1"/>
  <c r="O3634" i="1"/>
  <c r="O3646" i="1"/>
  <c r="O3664" i="1"/>
  <c r="O3669" i="1"/>
  <c r="O3691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555" i="1"/>
  <c r="O1454" i="1"/>
  <c r="O1573" i="1"/>
  <c r="O2407" i="1"/>
  <c r="O3817" i="1"/>
  <c r="O4027" i="1"/>
  <c r="O1715" i="1"/>
  <c r="O3668" i="1"/>
  <c r="O1581" i="1"/>
  <c r="O2954" i="1"/>
  <c r="O1535" i="1"/>
  <c r="O529" i="1"/>
  <c r="O1388" i="1"/>
  <c r="O1421" i="1"/>
  <c r="O1457" i="1"/>
  <c r="O1494" i="1"/>
  <c r="O1503" i="1"/>
  <c r="O1528" i="1"/>
  <c r="O1548" i="1"/>
  <c r="O2520" i="1"/>
  <c r="O2725" i="1"/>
  <c r="O1579" i="1"/>
  <c r="O1602" i="1"/>
  <c r="O1612" i="1"/>
  <c r="O2498" i="1"/>
  <c r="O3324" i="1"/>
  <c r="O3337" i="1"/>
  <c r="O3415" i="1"/>
  <c r="O2995" i="1"/>
  <c r="O1246" i="1"/>
  <c r="O1575" i="1"/>
  <c r="O1582" i="1"/>
  <c r="O2398" i="1"/>
  <c r="O3176" i="1"/>
  <c r="O1629" i="1"/>
  <c r="O1233" i="1"/>
  <c r="O1433" i="1"/>
  <c r="O1519" i="1"/>
  <c r="O1593" i="1"/>
  <c r="O1264" i="1"/>
  <c r="O1643" i="1"/>
  <c r="O182" i="1"/>
  <c r="O279" i="1"/>
  <c r="O469" i="1"/>
  <c r="O488" i="1"/>
  <c r="O586" i="1"/>
  <c r="O672" i="1"/>
  <c r="O766" i="1"/>
  <c r="O809" i="1"/>
  <c r="O822" i="1"/>
  <c r="O883" i="1"/>
  <c r="O1017" i="1"/>
  <c r="O1073" i="1"/>
  <c r="O1195" i="1"/>
  <c r="O1260" i="1"/>
  <c r="O1288" i="1"/>
  <c r="O1321" i="1"/>
  <c r="O1357" i="1"/>
  <c r="O1407" i="1"/>
  <c r="O1411" i="1"/>
  <c r="O1429" i="1"/>
  <c r="O1439" i="1"/>
  <c r="O1459" i="1"/>
  <c r="O1477" i="1"/>
  <c r="O1496" i="1"/>
  <c r="O1509" i="1"/>
  <c r="O1510" i="1"/>
  <c r="O1511" i="1"/>
  <c r="O1522" i="1"/>
  <c r="O1525" i="1"/>
  <c r="O1532" i="1"/>
  <c r="O1545" i="1"/>
  <c r="O1552" i="1"/>
  <c r="O1553" i="1"/>
  <c r="O1564" i="1"/>
  <c r="O1565" i="1"/>
  <c r="O1566" i="1"/>
  <c r="O1569" i="1"/>
  <c r="O1574" i="1"/>
  <c r="O1576" i="1"/>
  <c r="O1591" i="1"/>
  <c r="O1594" i="1"/>
  <c r="O1597" i="1"/>
  <c r="O1604" i="1"/>
  <c r="O1606" i="1"/>
  <c r="O1610" i="1"/>
  <c r="O1611" i="1"/>
  <c r="O1614" i="1"/>
  <c r="O1616" i="1"/>
  <c r="O1617" i="1"/>
  <c r="O1620" i="1"/>
  <c r="O1623" i="1"/>
  <c r="O1624" i="1"/>
  <c r="O1625" i="1"/>
  <c r="O1627" i="1"/>
  <c r="O1631" i="1"/>
  <c r="O1633" i="1"/>
  <c r="O1635" i="1"/>
  <c r="O1636" i="1"/>
  <c r="O1637" i="1"/>
  <c r="O1639" i="1"/>
  <c r="O1640" i="1"/>
  <c r="O1646" i="1"/>
  <c r="O1647" i="1"/>
  <c r="O1649" i="1"/>
  <c r="O1651" i="1"/>
  <c r="O1654" i="1"/>
  <c r="O1655" i="1"/>
  <c r="O1656" i="1"/>
  <c r="O1657" i="1"/>
  <c r="O1658" i="1"/>
  <c r="O1661" i="1"/>
  <c r="O1662" i="1"/>
  <c r="O1663" i="1"/>
  <c r="O1666" i="1"/>
  <c r="O1667" i="1"/>
  <c r="O1669" i="1"/>
  <c r="O1670" i="1"/>
  <c r="O1671" i="1"/>
  <c r="O1672" i="1"/>
  <c r="O1674" i="1"/>
  <c r="O1676" i="1"/>
  <c r="O1678" i="1"/>
  <c r="O1681" i="1"/>
  <c r="O1682" i="1"/>
  <c r="O1686" i="1"/>
  <c r="O1687" i="1"/>
  <c r="O1690" i="1"/>
  <c r="O1694" i="1"/>
  <c r="O1695" i="1"/>
  <c r="O1697" i="1"/>
  <c r="O1701" i="1"/>
  <c r="O1702" i="1"/>
  <c r="O1704" i="1"/>
  <c r="O1706" i="1"/>
  <c r="O1707" i="1"/>
  <c r="O1708" i="1"/>
  <c r="O1709" i="1"/>
  <c r="O1710" i="1"/>
  <c r="O1711" i="1"/>
  <c r="O1712" i="1"/>
  <c r="O2250" i="1"/>
  <c r="O2386" i="1"/>
  <c r="O2399" i="1"/>
  <c r="O2433" i="1"/>
  <c r="O2434" i="1"/>
  <c r="O2452" i="1"/>
  <c r="O2496" i="1"/>
  <c r="O2500" i="1"/>
  <c r="O2517" i="1"/>
  <c r="O2534" i="1"/>
  <c r="O2542" i="1"/>
  <c r="O2567" i="1"/>
  <c r="O2626" i="1"/>
  <c r="O2670" i="1"/>
  <c r="O2719" i="1"/>
  <c r="O2723" i="1"/>
  <c r="O2767" i="1"/>
  <c r="O2840" i="1"/>
  <c r="O2849" i="1"/>
  <c r="O2887" i="1"/>
  <c r="O2899" i="1"/>
  <c r="O3047" i="1"/>
  <c r="O3049" i="1"/>
  <c r="O3068" i="1"/>
  <c r="O3071" i="1"/>
  <c r="O3133" i="1"/>
  <c r="O3138" i="1"/>
  <c r="O3157" i="1"/>
  <c r="O3179" i="1"/>
  <c r="O3213" i="1"/>
  <c r="O3222" i="1"/>
  <c r="O3245" i="1"/>
  <c r="O3263" i="1"/>
  <c r="O3343" i="1"/>
  <c r="O3352" i="1"/>
  <c r="O3430" i="1"/>
  <c r="O3434" i="1"/>
  <c r="O3454" i="1"/>
  <c r="O3525" i="1"/>
  <c r="O3605" i="1"/>
  <c r="O3628" i="1"/>
  <c r="O3652" i="1"/>
  <c r="O3655" i="1"/>
  <c r="O3696" i="1"/>
  <c r="O3705" i="1"/>
  <c r="O3783" i="1"/>
  <c r="O3810" i="1"/>
  <c r="O3818" i="1"/>
  <c r="O3832" i="1"/>
  <c r="O3835" i="1"/>
  <c r="O3868" i="1"/>
  <c r="O3870" i="1"/>
  <c r="O3872" i="1"/>
  <c r="O3962" i="1"/>
  <c r="O902" i="1"/>
  <c r="O1660" i="1"/>
  <c r="O2550" i="1"/>
  <c r="O1688" i="1"/>
  <c r="O1693" i="1"/>
  <c r="O1729" i="1"/>
  <c r="O1730" i="1"/>
  <c r="O3896" i="1"/>
  <c r="O1294" i="1"/>
  <c r="O1341" i="1"/>
  <c r="O1400" i="1"/>
  <c r="O1586" i="1"/>
  <c r="O1599" i="1"/>
  <c r="O1588" i="1"/>
  <c r="O3522" i="1"/>
  <c r="O2804" i="1"/>
  <c r="O1337" i="1"/>
  <c r="O1210" i="1"/>
  <c r="O1479" i="1"/>
  <c r="O1721" i="1"/>
  <c r="O1734" i="1"/>
  <c r="O1739" i="1"/>
  <c r="O1744" i="1"/>
  <c r="O1752" i="1"/>
  <c r="O1782" i="1"/>
  <c r="O2435" i="1"/>
  <c r="O3314" i="1"/>
  <c r="O3806" i="1"/>
  <c r="O4062" i="1"/>
  <c r="O1630" i="1"/>
  <c r="O1758" i="1"/>
  <c r="O1814" i="1"/>
  <c r="O1821" i="1"/>
  <c r="O2307" i="1"/>
  <c r="O2553" i="1"/>
  <c r="O3578" i="1"/>
  <c r="O1431" i="1"/>
  <c r="O662" i="1"/>
  <c r="O928" i="1"/>
  <c r="O1063" i="1"/>
  <c r="O1087" i="1"/>
  <c r="O1092" i="1"/>
  <c r="O1158" i="1"/>
  <c r="O1206" i="1"/>
  <c r="O1254" i="1"/>
  <c r="O1306" i="1"/>
  <c r="O1345" i="1"/>
  <c r="O1406" i="1"/>
  <c r="O1416" i="1"/>
  <c r="O1483" i="1"/>
  <c r="O1499" i="1"/>
  <c r="O1516" i="1"/>
  <c r="O1523" i="1"/>
  <c r="O1550" i="1"/>
  <c r="O1577" i="1"/>
  <c r="O1583" i="1"/>
  <c r="O1592" i="1"/>
  <c r="O1600" i="1"/>
  <c r="O1601" i="1"/>
  <c r="O1605" i="1"/>
  <c r="O1608" i="1"/>
  <c r="O1632" i="1"/>
  <c r="O1641" i="1"/>
  <c r="O1650" i="1"/>
  <c r="O1668" i="1"/>
  <c r="O1673" i="1"/>
  <c r="O1677" i="1"/>
  <c r="O1683" i="1"/>
  <c r="O1696" i="1"/>
  <c r="O1698" i="1"/>
  <c r="O1699" i="1"/>
  <c r="O1700" i="1"/>
  <c r="O1720" i="1"/>
  <c r="O1723" i="1"/>
  <c r="O1724" i="1"/>
  <c r="O1725" i="1"/>
  <c r="O1726" i="1"/>
  <c r="O1727" i="1"/>
  <c r="O1728" i="1"/>
  <c r="O1733" i="1"/>
  <c r="O1735" i="1"/>
  <c r="O1736" i="1"/>
  <c r="O1746" i="1"/>
  <c r="O1747" i="1"/>
  <c r="O1748" i="1"/>
  <c r="O1750" i="1"/>
  <c r="O1753" i="1"/>
  <c r="O1754" i="1"/>
  <c r="O1755" i="1"/>
  <c r="O1757" i="1"/>
  <c r="O1759" i="1"/>
  <c r="O1762" i="1"/>
  <c r="O1766" i="1"/>
  <c r="O1769" i="1"/>
  <c r="O1770" i="1"/>
  <c r="O1771" i="1"/>
  <c r="O1772" i="1"/>
  <c r="O1774" i="1"/>
  <c r="O1776" i="1"/>
  <c r="O1779" i="1"/>
  <c r="O1780" i="1"/>
  <c r="O1783" i="1"/>
  <c r="O1784" i="1"/>
  <c r="O1789" i="1"/>
  <c r="O1790" i="1"/>
  <c r="O1791" i="1"/>
  <c r="O1795" i="1"/>
  <c r="O1796" i="1"/>
  <c r="O1798" i="1"/>
  <c r="O1799" i="1"/>
  <c r="O1801" i="1"/>
  <c r="O1802" i="1"/>
  <c r="O1804" i="1"/>
  <c r="O1806" i="1"/>
  <c r="O1807" i="1"/>
  <c r="O1808" i="1"/>
  <c r="O1809" i="1"/>
  <c r="O1811" i="1"/>
  <c r="O1812" i="1"/>
  <c r="O1815" i="1"/>
  <c r="O1816" i="1"/>
  <c r="O1818" i="1"/>
  <c r="O1820" i="1"/>
  <c r="O1826" i="1"/>
  <c r="O1827" i="1"/>
  <c r="O1829" i="1"/>
  <c r="O1831" i="1"/>
  <c r="O1832" i="1"/>
  <c r="O1834" i="1"/>
  <c r="O1837" i="1"/>
  <c r="O1838" i="1"/>
  <c r="O1839" i="1"/>
  <c r="O1843" i="1"/>
  <c r="O1845" i="1"/>
  <c r="O1846" i="1"/>
  <c r="O1851" i="1"/>
  <c r="O1852" i="1"/>
  <c r="O1853" i="1"/>
  <c r="O1854" i="1"/>
  <c r="O1857" i="1"/>
  <c r="O1858" i="1"/>
  <c r="O1862" i="1"/>
  <c r="O1863" i="1"/>
  <c r="O1864" i="1"/>
  <c r="O1865" i="1"/>
  <c r="O1866" i="1"/>
  <c r="O1867" i="1"/>
  <c r="O1868" i="1"/>
  <c r="O1870" i="1"/>
  <c r="O1871" i="1"/>
  <c r="O1872" i="1"/>
  <c r="O1873" i="1"/>
  <c r="O1875" i="1"/>
  <c r="O1877" i="1"/>
  <c r="O1878" i="1"/>
  <c r="O1879" i="1"/>
  <c r="O1880" i="1"/>
  <c r="O1881" i="1"/>
  <c r="O1882" i="1"/>
  <c r="O1883" i="1"/>
  <c r="O1885" i="1"/>
  <c r="O1886" i="1"/>
  <c r="O1887" i="1"/>
  <c r="O1888" i="1"/>
  <c r="O1889" i="1"/>
  <c r="O1890" i="1"/>
  <c r="O1891" i="1"/>
  <c r="O1893" i="1"/>
  <c r="O1894" i="1"/>
  <c r="O1895" i="1"/>
  <c r="O1896" i="1"/>
  <c r="O1897" i="1"/>
  <c r="O1898" i="1"/>
  <c r="O1900" i="1"/>
  <c r="O1901" i="1"/>
  <c r="O1902" i="1"/>
  <c r="O1903" i="1"/>
  <c r="O1906" i="1"/>
  <c r="O1907" i="1"/>
  <c r="O1908" i="1"/>
  <c r="O1909" i="1"/>
  <c r="O1911" i="1"/>
  <c r="O1912" i="1"/>
  <c r="O1913" i="1"/>
  <c r="O1915" i="1"/>
  <c r="O1916" i="1"/>
  <c r="O1917" i="1"/>
  <c r="O1918" i="1"/>
  <c r="O1919" i="1"/>
  <c r="O1920" i="1"/>
  <c r="O2044" i="1"/>
  <c r="O2157" i="1"/>
  <c r="O2178" i="1"/>
  <c r="O2503" i="1"/>
  <c r="O2555" i="1"/>
  <c r="O2556" i="1"/>
  <c r="O2615" i="1"/>
  <c r="O2625" i="1"/>
  <c r="O2632" i="1"/>
  <c r="O2644" i="1"/>
  <c r="O2724" i="1"/>
  <c r="O2773" i="1"/>
  <c r="O2778" i="1"/>
  <c r="O2796" i="1"/>
  <c r="O2860" i="1"/>
  <c r="O2871" i="1"/>
  <c r="O2902" i="1"/>
  <c r="O2926" i="1"/>
  <c r="O2929" i="1"/>
  <c r="O2937" i="1"/>
  <c r="O2946" i="1"/>
  <c r="O2950" i="1"/>
  <c r="O2970" i="1"/>
  <c r="O2973" i="1"/>
  <c r="O3029" i="1"/>
  <c r="O3042" i="1"/>
  <c r="O3055" i="1"/>
  <c r="O3067" i="1"/>
  <c r="O3080" i="1"/>
  <c r="O3135" i="1"/>
  <c r="O3148" i="1"/>
  <c r="O3164" i="1"/>
  <c r="O3240" i="1"/>
  <c r="O3312" i="1"/>
  <c r="O3333" i="1"/>
  <c r="O3363" i="1"/>
  <c r="O3365" i="1"/>
  <c r="O3407" i="1"/>
  <c r="O3429" i="1"/>
  <c r="O3446" i="1"/>
  <c r="O3449" i="1"/>
  <c r="O3456" i="1"/>
  <c r="O3501" i="1"/>
  <c r="O3520" i="1"/>
  <c r="O3583" i="1"/>
  <c r="O3597" i="1"/>
  <c r="O3598" i="1"/>
  <c r="O3599" i="1"/>
  <c r="O3601" i="1"/>
  <c r="O3630" i="1"/>
  <c r="O3654" i="1"/>
  <c r="O367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1836" i="1"/>
  <c r="O1554" i="1"/>
  <c r="O3204" i="1"/>
  <c r="O1615" i="1"/>
  <c r="O1793" i="1"/>
  <c r="O2400" i="1"/>
  <c r="O2962" i="1"/>
  <c r="O3036" i="1"/>
  <c r="O773" i="1"/>
  <c r="O1642" i="1"/>
  <c r="O1740" i="1"/>
  <c r="O1745" i="1"/>
  <c r="O1775" i="1"/>
  <c r="O1840" i="1"/>
  <c r="O1844" i="1"/>
  <c r="O1928" i="1"/>
  <c r="O1960" i="1"/>
  <c r="O1967" i="1"/>
  <c r="O1969" i="1"/>
  <c r="O2541" i="1"/>
  <c r="O1781" i="1"/>
  <c r="O1926" i="1"/>
  <c r="O1949" i="1"/>
  <c r="O1979" i="1"/>
  <c r="O2742" i="1"/>
  <c r="O3172" i="1"/>
  <c r="O3479" i="1"/>
  <c r="O3907" i="1"/>
  <c r="O1931" i="1"/>
  <c r="O1947" i="1"/>
  <c r="O1952" i="1"/>
  <c r="O2000" i="1"/>
  <c r="O2753" i="1"/>
  <c r="O3873" i="1"/>
  <c r="O2006" i="1"/>
  <c r="O2012" i="1"/>
  <c r="O2018" i="1"/>
  <c r="O3221" i="1"/>
  <c r="O1786" i="1"/>
  <c r="O1805" i="1"/>
  <c r="O1892" i="1"/>
  <c r="O2025" i="1"/>
  <c r="O2964" i="1"/>
  <c r="O3009" i="1"/>
  <c r="O3272" i="1"/>
  <c r="O1956" i="1"/>
  <c r="O2035" i="1"/>
  <c r="O2009" i="1"/>
  <c r="O1491" i="1"/>
  <c r="O1047" i="1"/>
  <c r="O1201" i="1"/>
  <c r="O1372" i="1"/>
  <c r="O1405" i="1"/>
  <c r="O1435" i="1"/>
  <c r="O1578" i="1"/>
  <c r="O1585" i="1"/>
  <c r="O1596" i="1"/>
  <c r="O1622" i="1"/>
  <c r="O1645" i="1"/>
  <c r="O1648" i="1"/>
  <c r="O1659" i="1"/>
  <c r="O1665" i="1"/>
  <c r="O1675" i="1"/>
  <c r="O1705" i="1"/>
  <c r="O1731" i="1"/>
  <c r="O1737" i="1"/>
  <c r="O1751" i="1"/>
  <c r="O1768" i="1"/>
  <c r="O1778" i="1"/>
  <c r="O1794" i="1"/>
  <c r="O1797" i="1"/>
  <c r="O1810" i="1"/>
  <c r="O1813" i="1"/>
  <c r="O1830" i="1"/>
  <c r="O1856" i="1"/>
  <c r="O1861" i="1"/>
  <c r="O1904" i="1"/>
  <c r="O1910" i="1"/>
  <c r="O1914" i="1"/>
  <c r="O1921" i="1"/>
  <c r="O1924" i="1"/>
  <c r="O1927" i="1"/>
  <c r="O1932" i="1"/>
  <c r="O1933" i="1"/>
  <c r="O1934" i="1"/>
  <c r="O1941" i="1"/>
  <c r="O1944" i="1"/>
  <c r="O1958" i="1"/>
  <c r="O1962" i="1"/>
  <c r="O1965" i="1"/>
  <c r="O1966" i="1"/>
  <c r="O1971" i="1"/>
  <c r="O1972" i="1"/>
  <c r="O1975" i="1"/>
  <c r="O1978" i="1"/>
  <c r="O1980" i="1"/>
  <c r="O1984" i="1"/>
  <c r="O1994" i="1"/>
  <c r="O1996" i="1"/>
  <c r="O2007" i="1"/>
  <c r="O2011" i="1"/>
  <c r="O2013" i="1"/>
  <c r="O2015" i="1"/>
  <c r="O2016" i="1"/>
  <c r="O2017" i="1"/>
  <c r="O2020" i="1"/>
  <c r="O2023" i="1"/>
  <c r="O2024" i="1"/>
  <c r="O2027" i="1"/>
  <c r="O2029" i="1"/>
  <c r="O2033" i="1"/>
  <c r="O2036" i="1"/>
  <c r="O2040" i="1"/>
  <c r="O2041" i="1"/>
  <c r="O2042" i="1"/>
  <c r="O2043" i="1"/>
  <c r="O2046" i="1"/>
  <c r="O2047" i="1"/>
  <c r="O2055" i="1"/>
  <c r="O2057" i="1"/>
  <c r="O2059" i="1"/>
  <c r="O2061" i="1"/>
  <c r="O2062" i="1"/>
  <c r="O2064" i="1"/>
  <c r="O2070" i="1"/>
  <c r="O2071" i="1"/>
  <c r="O2073" i="1"/>
  <c r="O2078" i="1"/>
  <c r="O2080" i="1"/>
  <c r="O2081" i="1"/>
  <c r="O2082" i="1"/>
  <c r="O2084" i="1"/>
  <c r="O2085" i="1"/>
  <c r="O2086" i="1"/>
  <c r="O2087" i="1"/>
  <c r="O2089" i="1"/>
  <c r="O2090" i="1"/>
  <c r="O2093" i="1"/>
  <c r="O2095" i="1"/>
  <c r="O2096" i="1"/>
  <c r="O2097" i="1"/>
  <c r="O2098" i="1"/>
  <c r="O2100" i="1"/>
  <c r="O2102" i="1"/>
  <c r="O2103" i="1"/>
  <c r="O2104" i="1"/>
  <c r="O2105" i="1"/>
  <c r="O2347" i="1"/>
  <c r="O2473" i="1"/>
  <c r="O2531" i="1"/>
  <c r="O2713" i="1"/>
  <c r="O2735" i="1"/>
  <c r="O2835" i="1"/>
  <c r="O2882" i="1"/>
  <c r="O3005" i="1"/>
  <c r="O3061" i="1"/>
  <c r="O3155" i="1"/>
  <c r="O3177" i="1"/>
  <c r="O3202" i="1"/>
  <c r="O3267" i="1"/>
  <c r="O3280" i="1"/>
  <c r="O3282" i="1"/>
  <c r="O3303" i="1"/>
  <c r="O3335" i="1"/>
  <c r="O3345" i="1"/>
  <c r="O3371" i="1"/>
  <c r="O3403" i="1"/>
  <c r="O3474" i="1"/>
  <c r="O3483" i="1"/>
  <c r="O3534" i="1"/>
  <c r="O3540" i="1"/>
  <c r="O3543" i="1"/>
  <c r="O3595" i="1"/>
  <c r="O3616" i="1"/>
  <c r="O3621" i="1"/>
  <c r="O3704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2099" i="1"/>
  <c r="O2065" i="1"/>
  <c r="O2125" i="1"/>
  <c r="O3326" i="1"/>
  <c r="O3826" i="1"/>
  <c r="O2136" i="1"/>
  <c r="O920" i="1"/>
  <c r="O2039" i="1"/>
  <c r="O2149" i="1"/>
  <c r="O1957" i="1"/>
  <c r="O2001" i="1"/>
  <c r="O2022" i="1"/>
  <c r="O2088" i="1"/>
  <c r="O2137" i="1"/>
  <c r="O2147" i="1"/>
  <c r="O2179" i="1"/>
  <c r="O2582" i="1"/>
  <c r="O1929" i="1"/>
  <c r="O2153" i="1"/>
  <c r="O2169" i="1"/>
  <c r="O2173" i="1"/>
  <c r="O2181" i="1"/>
  <c r="O2206" i="1"/>
  <c r="O2431" i="1"/>
  <c r="O2514" i="1"/>
  <c r="O2734" i="1"/>
  <c r="O3441" i="1"/>
  <c r="O3541" i="1"/>
  <c r="O1004" i="1"/>
  <c r="O1508" i="1"/>
  <c r="O1664" i="1"/>
  <c r="O1842" i="1"/>
  <c r="O1940" i="1"/>
  <c r="O1981" i="1"/>
  <c r="O1993" i="1"/>
  <c r="O2032" i="1"/>
  <c r="O2056" i="1"/>
  <c r="O2058" i="1"/>
  <c r="O2067" i="1"/>
  <c r="O2091" i="1"/>
  <c r="O2094" i="1"/>
  <c r="O2101" i="1"/>
  <c r="O2121" i="1"/>
  <c r="O2133" i="1"/>
  <c r="O2146" i="1"/>
  <c r="O2151" i="1"/>
  <c r="O2167" i="1"/>
  <c r="O2199" i="1"/>
  <c r="O2202" i="1"/>
  <c r="O2205" i="1"/>
  <c r="O2209" i="1"/>
  <c r="O2212" i="1"/>
  <c r="O2222" i="1"/>
  <c r="O2225" i="1"/>
  <c r="O2227" i="1"/>
  <c r="O2231" i="1"/>
  <c r="O2512" i="1"/>
  <c r="O2715" i="1"/>
  <c r="O2761" i="1"/>
  <c r="O2854" i="1"/>
  <c r="O2966" i="1"/>
  <c r="O3137" i="1"/>
  <c r="O3416" i="1"/>
  <c r="O3710" i="1"/>
  <c r="O3805" i="1"/>
  <c r="O3908" i="1"/>
  <c r="O3911" i="1"/>
  <c r="O4021" i="1"/>
  <c r="O4063" i="1"/>
  <c r="O4086" i="1"/>
  <c r="O2166" i="1"/>
  <c r="O3988" i="1"/>
  <c r="O3723" i="1"/>
  <c r="O1277" i="1"/>
  <c r="O2161" i="1"/>
  <c r="O2172" i="1"/>
  <c r="O2203" i="1"/>
  <c r="O2236" i="1"/>
  <c r="O2262" i="1"/>
  <c r="O2266" i="1"/>
  <c r="O2282" i="1"/>
  <c r="O3093" i="1"/>
  <c r="O3840" i="1"/>
  <c r="O3845" i="1"/>
  <c r="O2111" i="1"/>
  <c r="O2184" i="1"/>
  <c r="O2270" i="1"/>
  <c r="O3638" i="1"/>
  <c r="O435" i="1"/>
  <c r="O552" i="1"/>
  <c r="O620" i="1"/>
  <c r="O840" i="1"/>
  <c r="O864" i="1"/>
  <c r="O1159" i="1"/>
  <c r="O1352" i="1"/>
  <c r="O1580" i="1"/>
  <c r="O1590" i="1"/>
  <c r="O1788" i="1"/>
  <c r="O1825" i="1"/>
  <c r="O1859" i="1"/>
  <c r="O1869" i="1"/>
  <c r="O1939" i="1"/>
  <c r="O1945" i="1"/>
  <c r="O1946" i="1"/>
  <c r="O1953" i="1"/>
  <c r="O1954" i="1"/>
  <c r="O1998" i="1"/>
  <c r="O2014" i="1"/>
  <c r="O2030" i="1"/>
  <c r="O2031" i="1"/>
  <c r="O2034" i="1"/>
  <c r="O2037" i="1"/>
  <c r="O2069" i="1"/>
  <c r="O2074" i="1"/>
  <c r="O2076" i="1"/>
  <c r="O2116" i="1"/>
  <c r="O2117" i="1"/>
  <c r="O2119" i="1"/>
  <c r="O2142" i="1"/>
  <c r="O2144" i="1"/>
  <c r="O2154" i="1"/>
  <c r="O2158" i="1"/>
  <c r="O2159" i="1"/>
  <c r="O2162" i="1"/>
  <c r="O2168" i="1"/>
  <c r="O2170" i="1"/>
  <c r="O2175" i="1"/>
  <c r="O2189" i="1"/>
  <c r="O2190" i="1"/>
  <c r="O2191" i="1"/>
  <c r="O2193" i="1"/>
  <c r="O2194" i="1"/>
  <c r="O2196" i="1"/>
  <c r="O2197" i="1"/>
  <c r="O2200" i="1"/>
  <c r="O2201" i="1"/>
  <c r="O2217" i="1"/>
  <c r="O2223" i="1"/>
  <c r="O2229" i="1"/>
  <c r="O2232" i="1"/>
  <c r="O2234" i="1"/>
  <c r="O2238" i="1"/>
  <c r="O2239" i="1"/>
  <c r="O2243" i="1"/>
  <c r="O2248" i="1"/>
  <c r="O2249" i="1"/>
  <c r="O2251" i="1"/>
  <c r="O2252" i="1"/>
  <c r="O2254" i="1"/>
  <c r="O2261" i="1"/>
  <c r="O2263" i="1"/>
  <c r="O2268" i="1"/>
  <c r="O2269" i="1"/>
  <c r="O2273" i="1"/>
  <c r="O2275" i="1"/>
  <c r="O2279" i="1"/>
  <c r="O2280" i="1"/>
  <c r="O2285" i="1"/>
  <c r="O2287" i="1"/>
  <c r="O2288" i="1"/>
  <c r="O2290" i="1"/>
  <c r="O2292" i="1"/>
  <c r="O2294" i="1"/>
  <c r="O2298" i="1"/>
  <c r="O2303" i="1"/>
  <c r="O2304" i="1"/>
  <c r="O2308" i="1"/>
  <c r="O2312" i="1"/>
  <c r="O2317" i="1"/>
  <c r="O2319" i="1"/>
  <c r="O2320" i="1"/>
  <c r="O2321" i="1"/>
  <c r="O2326" i="1"/>
  <c r="O2327" i="1"/>
  <c r="O2328" i="1"/>
  <c r="O2329" i="1"/>
  <c r="O2330" i="1"/>
  <c r="O2333" i="1"/>
  <c r="O2335" i="1"/>
  <c r="O2338" i="1"/>
  <c r="O2341" i="1"/>
  <c r="O2342" i="1"/>
  <c r="O2343" i="1"/>
  <c r="O2344" i="1"/>
  <c r="O2345" i="1"/>
  <c r="O2348" i="1"/>
  <c r="O2349" i="1"/>
  <c r="O2350" i="1"/>
  <c r="O2353" i="1"/>
  <c r="O2355" i="1"/>
  <c r="O2358" i="1"/>
  <c r="O2359" i="1"/>
  <c r="O2361" i="1"/>
  <c r="O2362" i="1"/>
  <c r="O2363" i="1"/>
  <c r="O2364" i="1"/>
  <c r="O2365" i="1"/>
  <c r="O2367" i="1"/>
  <c r="O2368" i="1"/>
  <c r="O2369" i="1"/>
  <c r="O2370" i="1"/>
  <c r="O2371" i="1"/>
  <c r="O2372" i="1"/>
  <c r="O2373" i="1"/>
  <c r="O2493" i="1"/>
  <c r="O2585" i="1"/>
  <c r="O2746" i="1"/>
  <c r="O2762" i="1"/>
  <c r="O2825" i="1"/>
  <c r="O2857" i="1"/>
  <c r="O2905" i="1"/>
  <c r="O2911" i="1"/>
  <c r="O2938" i="1"/>
  <c r="O2955" i="1"/>
  <c r="O2963" i="1"/>
  <c r="O2971" i="1"/>
  <c r="O3000" i="1"/>
  <c r="O3012" i="1"/>
  <c r="O3020" i="1"/>
  <c r="O3039" i="1"/>
  <c r="O3057" i="1"/>
  <c r="O3063" i="1"/>
  <c r="O3088" i="1"/>
  <c r="O3098" i="1"/>
  <c r="O3117" i="1"/>
  <c r="O3146" i="1"/>
  <c r="O3151" i="1"/>
  <c r="O3159" i="1"/>
  <c r="O3178" i="1"/>
  <c r="O3186" i="1"/>
  <c r="O3189" i="1"/>
  <c r="O3207" i="1"/>
  <c r="O3208" i="1"/>
  <c r="O3244" i="1"/>
  <c r="O3259" i="1"/>
  <c r="O3278" i="1"/>
  <c r="O3286" i="1"/>
  <c r="O3305" i="1"/>
  <c r="O3311" i="1"/>
  <c r="O3317" i="1"/>
  <c r="O3320" i="1"/>
  <c r="O3329" i="1"/>
  <c r="O3332" i="1"/>
  <c r="O3349" i="1"/>
  <c r="O3372" i="1"/>
  <c r="O3427" i="1"/>
  <c r="O3431" i="1"/>
  <c r="O3438" i="1"/>
  <c r="O3471" i="1"/>
  <c r="O3482" i="1"/>
  <c r="O3493" i="1"/>
  <c r="O3512" i="1"/>
  <c r="O3536" i="1"/>
  <c r="O3558" i="1"/>
  <c r="O3577" i="1"/>
  <c r="O3584" i="1"/>
  <c r="O3588" i="1"/>
  <c r="O3604" i="1"/>
  <c r="O3656" i="1"/>
  <c r="O3671" i="1"/>
  <c r="O3674" i="1"/>
  <c r="O3689" i="1"/>
  <c r="O3693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1850" i="1"/>
  <c r="O2316" i="1"/>
  <c r="O2221" i="1"/>
  <c r="O2257" i="1"/>
  <c r="O2378" i="1"/>
  <c r="O3581" i="1"/>
  <c r="O2129" i="1"/>
  <c r="O2186" i="1"/>
  <c r="O2228" i="1"/>
  <c r="O2240" i="1"/>
  <c r="O2299" i="1"/>
  <c r="O2325" i="1"/>
  <c r="O2336" i="1"/>
  <c r="O2379" i="1"/>
  <c r="O2401" i="1"/>
  <c r="O2404" i="1"/>
  <c r="O2807" i="1"/>
  <c r="O3884" i="1"/>
  <c r="O1587" i="1"/>
  <c r="O2211" i="1"/>
  <c r="O2226" i="1"/>
  <c r="O2392" i="1"/>
  <c r="O2438" i="1"/>
  <c r="O3010" i="1"/>
  <c r="O3056" i="1"/>
  <c r="O3827" i="1"/>
  <c r="O2389" i="1"/>
  <c r="O2008" i="1"/>
  <c r="O2122" i="1"/>
  <c r="O2150" i="1"/>
  <c r="O2155" i="1"/>
  <c r="O2207" i="1"/>
  <c r="O2301" i="1"/>
  <c r="O2309" i="1"/>
  <c r="O2324" i="1"/>
  <c r="O2331" i="1"/>
  <c r="O2356" i="1"/>
  <c r="O2360" i="1"/>
  <c r="O2391" i="1"/>
  <c r="O2405" i="1"/>
  <c r="O2410" i="1"/>
  <c r="O2423" i="1"/>
  <c r="O2440" i="1"/>
  <c r="O2450" i="1"/>
  <c r="O2455" i="1"/>
  <c r="O2456" i="1"/>
  <c r="O2458" i="1"/>
  <c r="O2467" i="1"/>
  <c r="O2895" i="1"/>
  <c r="O3038" i="1"/>
  <c r="O3551" i="1"/>
  <c r="O3627" i="1"/>
  <c r="O3666" i="1"/>
  <c r="O3574" i="1"/>
  <c r="O3013" i="1"/>
  <c r="O2482" i="1"/>
  <c r="O659" i="1"/>
  <c r="O901" i="1"/>
  <c r="O2109" i="1"/>
  <c r="O2138" i="1"/>
  <c r="O2188" i="1"/>
  <c r="O2216" i="1"/>
  <c r="O2258" i="1"/>
  <c r="O2318" i="1"/>
  <c r="O2357" i="1"/>
  <c r="O2383" i="1"/>
  <c r="O2394" i="1"/>
  <c r="O2406" i="1"/>
  <c r="O2411" i="1"/>
  <c r="O2437" i="1"/>
  <c r="O2471" i="1"/>
  <c r="O2480" i="1"/>
  <c r="O2490" i="1"/>
  <c r="O2698" i="1"/>
  <c r="O2731" i="1"/>
  <c r="O2864" i="1"/>
  <c r="O2900" i="1"/>
  <c r="O3125" i="1"/>
  <c r="O3231" i="1"/>
  <c r="O3238" i="1"/>
  <c r="O3358" i="1"/>
  <c r="O3518" i="1"/>
  <c r="O3570" i="1"/>
  <c r="O3779" i="1"/>
  <c r="O3904" i="1"/>
  <c r="O2476" i="1"/>
  <c r="O2419" i="1"/>
  <c r="O1835" i="1"/>
  <c r="O1989" i="1"/>
  <c r="O2198" i="1"/>
  <c r="O2213" i="1"/>
  <c r="O2230" i="1"/>
  <c r="O2385" i="1"/>
  <c r="O2446" i="1"/>
  <c r="O2454" i="1"/>
  <c r="O2502" i="1"/>
  <c r="O2506" i="1"/>
  <c r="O2508" i="1"/>
  <c r="O2509" i="1"/>
  <c r="O2519" i="1"/>
  <c r="O2522" i="1"/>
  <c r="O3031" i="1"/>
  <c r="O3188" i="1"/>
  <c r="O3241" i="1"/>
  <c r="O3484" i="1"/>
  <c r="O4050" i="1"/>
  <c r="O4107" i="1"/>
  <c r="O4093" i="1"/>
  <c r="O2218" i="1"/>
  <c r="O3242" i="1"/>
  <c r="O2484" i="1"/>
  <c r="O1638" i="1"/>
  <c r="O2272" i="1"/>
  <c r="O2289" i="1"/>
  <c r="O2487" i="1"/>
  <c r="O2540" i="1"/>
  <c r="O2776" i="1"/>
  <c r="O3517" i="1"/>
  <c r="O2515" i="1"/>
  <c r="O4071" i="1"/>
  <c r="O1955" i="1"/>
  <c r="O1987" i="1"/>
  <c r="O2072" i="1"/>
  <c r="O2195" i="1"/>
  <c r="O2267" i="1"/>
  <c r="O2293" i="1"/>
  <c r="O2395" i="1"/>
  <c r="O2413" i="1"/>
  <c r="O2449" i="1"/>
  <c r="O2461" i="1"/>
  <c r="O2463" i="1"/>
  <c r="O2478" i="1"/>
  <c r="O2479" i="1"/>
  <c r="O2485" i="1"/>
  <c r="O2494" i="1"/>
  <c r="O2510" i="1"/>
  <c r="O2513" i="1"/>
  <c r="O2518" i="1"/>
  <c r="O2528" i="1"/>
  <c r="O2566" i="1"/>
  <c r="O2580" i="1"/>
  <c r="O2584" i="1"/>
  <c r="O2587" i="1"/>
  <c r="O2596" i="1"/>
  <c r="O2598" i="1"/>
  <c r="O2847" i="1"/>
  <c r="O2940" i="1"/>
  <c r="O3150" i="1"/>
  <c r="O3275" i="1"/>
  <c r="O3318" i="1"/>
  <c r="O3545" i="1"/>
  <c r="O3709" i="1"/>
  <c r="O4114" i="1"/>
  <c r="O4096" i="1"/>
  <c r="O2429" i="1"/>
  <c r="O2451" i="1"/>
  <c r="O2477" i="1"/>
  <c r="O2516" i="1"/>
  <c r="O2605" i="1"/>
  <c r="O2614" i="1"/>
  <c r="O3079" i="1"/>
  <c r="O3386" i="1"/>
  <c r="O3758" i="1"/>
  <c r="O3844" i="1"/>
  <c r="O3684" i="1"/>
  <c r="O4105" i="1"/>
  <c r="O3910" i="1"/>
  <c r="O3794" i="1"/>
  <c r="O3044" i="1"/>
  <c r="O1253" i="1"/>
  <c r="O1458" i="1"/>
  <c r="O1761" i="1"/>
  <c r="O2050" i="1"/>
  <c r="O2060" i="1"/>
  <c r="O2233" i="1"/>
  <c r="O2271" i="1"/>
  <c r="O2276" i="1"/>
  <c r="O2286" i="1"/>
  <c r="O2295" i="1"/>
  <c r="O2300" i="1"/>
  <c r="O2310" i="1"/>
  <c r="O2346" i="1"/>
  <c r="O2387" i="1"/>
  <c r="O2393" i="1"/>
  <c r="O2403" i="1"/>
  <c r="O2443" i="1"/>
  <c r="O2453" i="1"/>
  <c r="O2474" i="1"/>
  <c r="O2488" i="1"/>
  <c r="O2491" i="1"/>
  <c r="O2497" i="1"/>
  <c r="O2504" i="1"/>
  <c r="O2523" i="1"/>
  <c r="O2525" i="1"/>
  <c r="O2527" i="1"/>
  <c r="O2533" i="1"/>
  <c r="O2537" i="1"/>
  <c r="O2538" i="1"/>
  <c r="O2539" i="1"/>
  <c r="O2548" i="1"/>
  <c r="O2549" i="1"/>
  <c r="O2554" i="1"/>
  <c r="O2561" i="1"/>
  <c r="O2562" i="1"/>
  <c r="O2564" i="1"/>
  <c r="O2569" i="1"/>
  <c r="O2571" i="1"/>
  <c r="O2572" i="1"/>
  <c r="O2573" i="1"/>
  <c r="O2579" i="1"/>
  <c r="O2583" i="1"/>
  <c r="O2586" i="1"/>
  <c r="O2589" i="1"/>
  <c r="O2591" i="1"/>
  <c r="O2592" i="1"/>
  <c r="O2599" i="1"/>
  <c r="O2600" i="1"/>
  <c r="O2618" i="1"/>
  <c r="O2619" i="1"/>
  <c r="O2622" i="1"/>
  <c r="O2623" i="1"/>
  <c r="O2624" i="1"/>
  <c r="O2634" i="1"/>
  <c r="O2635" i="1"/>
  <c r="O2638" i="1"/>
  <c r="O2643" i="1"/>
  <c r="O2646" i="1"/>
  <c r="O2647" i="1"/>
  <c r="O2648" i="1"/>
  <c r="O2649" i="1"/>
  <c r="O2652" i="1"/>
  <c r="O2653" i="1"/>
  <c r="O2655" i="1"/>
  <c r="O2657" i="1"/>
  <c r="O2659" i="1"/>
  <c r="O2661" i="1"/>
  <c r="O2662" i="1"/>
  <c r="O2664" i="1"/>
  <c r="O2665" i="1"/>
  <c r="O2672" i="1"/>
  <c r="O2674" i="1"/>
  <c r="O2675" i="1"/>
  <c r="O2676" i="1"/>
  <c r="O2677" i="1"/>
  <c r="O2680" i="1"/>
  <c r="O2681" i="1"/>
  <c r="O2682" i="1"/>
  <c r="O2683" i="1"/>
  <c r="O2684" i="1"/>
  <c r="O2685" i="1"/>
  <c r="O2686" i="1"/>
  <c r="O2799" i="1"/>
  <c r="O2851" i="1"/>
  <c r="O2893" i="1"/>
  <c r="O2897" i="1"/>
  <c r="O2924" i="1"/>
  <c r="O2961" i="1"/>
  <c r="O3008" i="1"/>
  <c r="O3043" i="1"/>
  <c r="O3045" i="1"/>
  <c r="O3058" i="1"/>
  <c r="O3092" i="1"/>
  <c r="O3103" i="1"/>
  <c r="O3145" i="1"/>
  <c r="O3149" i="1"/>
  <c r="O3211" i="1"/>
  <c r="O3219" i="1"/>
  <c r="O3293" i="1"/>
  <c r="O3387" i="1"/>
  <c r="O3419" i="1"/>
  <c r="O3432" i="1"/>
  <c r="O3440" i="1"/>
  <c r="O3458" i="1"/>
  <c r="O3546" i="1"/>
  <c r="O3557" i="1"/>
  <c r="O3564" i="1"/>
  <c r="O3591" i="1"/>
  <c r="O3619" i="1"/>
  <c r="O3660" i="1"/>
  <c r="O3676" i="1"/>
  <c r="O3701" i="1"/>
  <c r="O3825" i="1"/>
  <c r="O3833" i="1"/>
  <c r="O3852" i="1"/>
  <c r="O3914" i="1"/>
  <c r="O4054" i="1"/>
  <c r="O4103" i="1"/>
  <c r="O4115" i="1"/>
  <c r="O2574" i="1"/>
  <c r="O2297" i="1"/>
  <c r="O2629" i="1"/>
  <c r="O2570" i="1"/>
  <c r="O2694" i="1"/>
  <c r="O2994" i="1"/>
  <c r="O3481" i="1"/>
  <c r="O3754" i="1"/>
  <c r="O2741" i="1"/>
  <c r="O3082" i="1"/>
  <c r="O2053" i="1"/>
  <c r="O2314" i="1"/>
  <c r="O2422" i="1"/>
  <c r="O2529" i="1"/>
  <c r="O2705" i="1"/>
  <c r="O2718" i="1"/>
  <c r="O2722" i="1"/>
  <c r="O2726" i="1"/>
  <c r="O2730" i="1"/>
  <c r="O2738" i="1"/>
  <c r="O2747" i="1"/>
  <c r="O2766" i="1"/>
  <c r="O3011" i="1"/>
  <c r="O3026" i="1"/>
  <c r="O3059" i="1"/>
  <c r="O3755" i="1"/>
  <c r="O3784" i="1"/>
  <c r="O3796" i="1"/>
  <c r="O2568" i="1"/>
  <c r="O2604" i="1"/>
  <c r="O2611" i="1"/>
  <c r="O2630" i="1"/>
  <c r="O2641" i="1"/>
  <c r="O2671" i="1"/>
  <c r="O2678" i="1"/>
  <c r="O2695" i="1"/>
  <c r="O2708" i="1"/>
  <c r="O2751" i="1"/>
  <c r="O2793" i="1"/>
  <c r="O2797" i="1"/>
  <c r="O2800" i="1"/>
  <c r="O2798" i="1"/>
  <c r="O2732" i="1"/>
  <c r="O2702" i="1"/>
  <c r="O2145" i="1"/>
  <c r="O2311" i="1"/>
  <c r="O2425" i="1"/>
  <c r="O2469" i="1"/>
  <c r="O2492" i="1"/>
  <c r="O2631" i="1"/>
  <c r="O2640" i="1"/>
  <c r="O2656" i="1"/>
  <c r="O2689" i="1"/>
  <c r="O2707" i="1"/>
  <c r="O2733" i="1"/>
  <c r="O2754" i="1"/>
  <c r="O2763" i="1"/>
  <c r="O2772" i="1"/>
  <c r="O2775" i="1"/>
  <c r="O2780" i="1"/>
  <c r="O2783" i="1"/>
  <c r="O2786" i="1"/>
  <c r="O2787" i="1"/>
  <c r="O2809" i="1"/>
  <c r="O2826" i="1"/>
  <c r="O2828" i="1"/>
  <c r="O2830" i="1"/>
  <c r="O2833" i="1"/>
  <c r="O2838" i="1"/>
  <c r="O2842" i="1"/>
  <c r="O2843" i="1"/>
  <c r="O2844" i="1"/>
  <c r="O2845" i="1"/>
  <c r="O2848" i="1"/>
  <c r="O3170" i="1"/>
  <c r="O3328" i="1"/>
  <c r="O4041" i="1"/>
  <c r="O4102" i="1"/>
  <c r="O3935" i="1"/>
  <c r="O4113" i="1"/>
  <c r="O2445" i="1"/>
  <c r="O2593" i="1"/>
  <c r="O2594" i="1"/>
  <c r="O2603" i="1"/>
  <c r="O2620" i="1"/>
  <c r="O2642" i="1"/>
  <c r="O2669" i="1"/>
  <c r="O2711" i="1"/>
  <c r="O2771" i="1"/>
  <c r="O2785" i="1"/>
  <c r="O2803" i="1"/>
  <c r="O2869" i="1"/>
  <c r="O2883" i="1"/>
  <c r="O2889" i="1"/>
  <c r="O2901" i="1"/>
  <c r="O2912" i="1"/>
  <c r="O2913" i="1"/>
  <c r="O2914" i="1"/>
  <c r="O3081" i="1"/>
  <c r="O3187" i="1"/>
  <c r="O3466" i="1"/>
  <c r="O3623" i="1"/>
  <c r="O3789" i="1"/>
  <c r="O4108" i="1"/>
  <c r="O2930" i="1"/>
  <c r="O2921" i="1"/>
  <c r="O2602" i="1"/>
  <c r="O2744" i="1"/>
  <c r="O2824" i="1"/>
  <c r="O2873" i="1"/>
  <c r="O2878" i="1"/>
  <c r="O2958" i="1"/>
  <c r="O2969" i="1"/>
  <c r="O2974" i="1"/>
  <c r="O2977" i="1"/>
  <c r="O3060" i="1"/>
  <c r="O3218" i="1"/>
  <c r="O3412" i="1"/>
  <c r="O3537" i="1"/>
  <c r="O3740" i="1"/>
  <c r="O3955" i="1"/>
  <c r="O4049" i="1"/>
  <c r="O2987" i="1"/>
  <c r="O3089" i="1"/>
  <c r="O3019" i="1"/>
  <c r="O2123" i="1"/>
  <c r="O2384" i="1"/>
  <c r="O2934" i="1"/>
  <c r="O2983" i="1"/>
  <c r="O2996" i="1"/>
  <c r="O3462" i="1"/>
  <c r="O3485" i="1"/>
  <c r="O3615" i="1"/>
  <c r="O3957" i="1"/>
  <c r="O2839" i="1"/>
  <c r="O2743" i="1"/>
  <c r="O3608" i="1"/>
  <c r="O2858" i="1"/>
  <c r="O2244" i="1"/>
  <c r="O2414" i="1"/>
  <c r="O2855" i="1"/>
  <c r="O2939" i="1"/>
  <c r="O2998" i="1"/>
  <c r="O3017" i="1"/>
  <c r="O3062" i="1"/>
  <c r="O3077" i="1"/>
  <c r="O3144" i="1"/>
  <c r="O3544" i="1"/>
  <c r="O3622" i="1"/>
  <c r="O3843" i="1"/>
  <c r="O2352" i="1"/>
  <c r="O3084" i="1"/>
  <c r="O3123" i="1"/>
  <c r="O3936" i="1"/>
  <c r="O2156" i="1"/>
  <c r="O3201" i="1"/>
  <c r="O3217" i="1"/>
  <c r="O3829" i="1"/>
  <c r="O3232" i="1"/>
  <c r="O3112" i="1"/>
  <c r="O3382" i="1"/>
  <c r="O3389" i="1"/>
  <c r="O3912" i="1"/>
  <c r="O3900" i="1"/>
  <c r="O3489" i="1"/>
  <c r="O276" i="1"/>
  <c r="O3490" i="1"/>
  <c r="O3516" i="1"/>
  <c r="O3529" i="1"/>
  <c r="O4010" i="1"/>
  <c r="O366" i="1"/>
  <c r="O754" i="1"/>
  <c r="O3230" i="1"/>
  <c r="C14" i="11" l="1"/>
</calcChain>
</file>

<file path=xl/sharedStrings.xml><?xml version="1.0" encoding="utf-8"?>
<sst xmlns="http://schemas.openxmlformats.org/spreadsheetml/2006/main" count="38320" uniqueCount="8399">
  <si>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</si>
  <si>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</si>
  <si>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</si>
  <si>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</si>
  <si>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</si>
  <si>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</si>
  <si>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</si>
  <si>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</si>
  <si>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</si>
  <si>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</si>
  <si>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</si>
  <si>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</si>
  <si>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</si>
  <si>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</si>
  <si>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</si>
  <si>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</si>
  <si>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</si>
  <si>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</si>
  <si>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</si>
  <si>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</si>
  <si>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</si>
  <si>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</si>
  <si>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</si>
  <si>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</si>
  <si>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</si>
  <si>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</si>
  <si>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</si>
  <si>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</si>
  <si>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</si>
  <si>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</si>
  <si>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</si>
  <si>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</si>
  <si>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</si>
  <si>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</si>
  <si>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</si>
  <si>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</si>
  <si>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</si>
  <si>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</si>
  <si>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</si>
  <si>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</si>
  <si>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</si>
  <si>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</si>
  <si>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</si>
  <si>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</si>
  <si>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</si>
  <si>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</si>
  <si>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</si>
  <si>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</si>
  <si>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</si>
  <si>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</si>
  <si>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</si>
  <si>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</si>
  <si>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</si>
  <si>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</si>
  <si>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</si>
  <si>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</si>
  <si>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</si>
  <si>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</si>
  <si>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</si>
  <si>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</si>
  <si>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</si>
  <si>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</si>
  <si>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</si>
  <si>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</si>
  <si>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</si>
  <si>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</si>
  <si>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</si>
  <si>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</si>
  <si>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</si>
  <si>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</si>
  <si>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</si>
  <si>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</si>
  <si>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</si>
  <si>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</si>
  <si>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</si>
  <si>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</si>
  <si>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</si>
  <si>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</si>
  <si>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</si>
  <si>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</si>
  <si>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</si>
  <si>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</si>
  <si>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</si>
  <si>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</si>
  <si>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</si>
  <si>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</si>
  <si>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</si>
  <si>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</si>
  <si>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</si>
  <si>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</si>
  <si>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</si>
  <si>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</si>
  <si>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</si>
  <si>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</si>
  <si>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</si>
  <si>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</si>
  <si>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</si>
  <si>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</si>
  <si>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</si>
  <si>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</si>
  <si>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</si>
  <si>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</si>
  <si>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</si>
  <si>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</si>
  <si>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</si>
  <si>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</si>
  <si>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</si>
  <si>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</si>
  <si>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</si>
  <si>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</si>
  <si>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</si>
  <si>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</si>
  <si>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</si>
  <si>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</si>
  <si>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</si>
  <si>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</si>
  <si>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</si>
  <si>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</si>
  <si>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</si>
  <si>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</si>
  <si>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</si>
  <si>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</si>
  <si>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</si>
  <si>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</si>
  <si>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</si>
  <si>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</si>
  <si>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</si>
  <si>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</si>
  <si>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</si>
  <si>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</si>
  <si>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</si>
  <si>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</si>
  <si>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</si>
  <si>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</si>
  <si>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</si>
  <si>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</si>
  <si>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</si>
  <si>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</si>
  <si>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</si>
  <si>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</si>
  <si>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</si>
  <si>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</si>
  <si>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</si>
  <si>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</si>
  <si>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</si>
  <si>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</si>
  <si>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</si>
  <si>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</si>
  <si>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</si>
  <si>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</si>
  <si>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</si>
  <si>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</si>
  <si>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</si>
  <si>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</si>
  <si>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</si>
  <si>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</si>
  <si>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</si>
  <si>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</si>
  <si>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</si>
  <si>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</si>
  <si>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</si>
  <si>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</si>
  <si>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</si>
  <si>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</si>
  <si>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</si>
  <si>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</si>
  <si>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</si>
  <si>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</si>
  <si>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</si>
  <si>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</si>
  <si>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</si>
  <si>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</si>
  <si>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</si>
  <si>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</si>
  <si>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</si>
  <si>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</si>
  <si>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</si>
  <si>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</si>
  <si>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</si>
  <si>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</si>
  <si>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</si>
  <si>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</si>
  <si>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</si>
  <si>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</si>
  <si>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</si>
  <si>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</si>
  <si>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</si>
  <si>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</si>
  <si>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</si>
  <si>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</si>
  <si>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</si>
  <si>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</si>
  <si>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</si>
  <si>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</si>
  <si>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</si>
  <si>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</si>
  <si>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</si>
  <si>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</si>
  <si>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</si>
  <si>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</si>
  <si>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</si>
  <si>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</si>
  <si>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</si>
  <si>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</si>
  <si>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</si>
  <si>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</si>
  <si>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</si>
  <si>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</si>
  <si>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</si>
  <si>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</si>
  <si>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</si>
  <si>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</si>
  <si>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</si>
  <si>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</si>
  <si>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</si>
  <si>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</si>
  <si>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</si>
  <si>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</si>
  <si>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</si>
  <si>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</si>
  <si>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</si>
  <si>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</si>
  <si>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</si>
  <si>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</si>
  <si>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</si>
  <si>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</si>
  <si>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</si>
  <si>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</si>
  <si>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</si>
  <si>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</si>
  <si>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</si>
  <si>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</si>
  <si>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</si>
  <si>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</si>
  <si>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</si>
  <si>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</si>
  <si>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</si>
  <si>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</si>
  <si>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</si>
  <si>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</si>
  <si>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</si>
  <si>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</si>
  <si>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</si>
  <si>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</si>
  <si>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</si>
  <si>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</si>
  <si>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</si>
  <si>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</si>
  <si>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</si>
  <si>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</si>
  <si>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</si>
  <si>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</si>
  <si>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</si>
  <si>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</si>
  <si>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</si>
  <si>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</si>
  <si>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</si>
  <si>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</si>
  <si>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</si>
  <si>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</si>
  <si>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</si>
  <si>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</si>
  <si>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</si>
  <si>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</si>
  <si>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</si>
  <si>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</si>
  <si>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</si>
  <si>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</si>
  <si>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</si>
  <si>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</si>
  <si>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</si>
  <si>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</si>
  <si>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</si>
  <si>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</si>
  <si>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</si>
  <si>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</si>
  <si>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</si>
  <si>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</si>
  <si>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</si>
  <si>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</si>
  <si>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</si>
  <si>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</si>
  <si>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</si>
  <si>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</si>
  <si>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</si>
  <si>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</si>
  <si>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</si>
  <si>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</si>
  <si>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</si>
  <si>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</si>
  <si>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</si>
  <si>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</si>
  <si>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</si>
  <si>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</si>
  <si>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</si>
  <si>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</si>
  <si>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</si>
  <si>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</si>
  <si>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</si>
  <si>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</si>
  <si>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</si>
  <si>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</si>
  <si>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</si>
  <si>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</si>
  <si>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</si>
  <si>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</si>
  <si>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</si>
  <si>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</si>
  <si>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</si>
  <si>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</si>
  <si>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</si>
  <si>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</si>
  <si>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</si>
  <si>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</si>
  <si>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</si>
  <si>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</si>
  <si>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</si>
  <si>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</si>
  <si>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</si>
  <si>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</si>
  <si>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</si>
  <si>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</si>
  <si>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</si>
  <si>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</si>
  <si>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</si>
  <si>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</si>
  <si>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</si>
  <si>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</si>
  <si>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</si>
  <si>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</si>
  <si>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</si>
  <si>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</si>
  <si>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</si>
  <si>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</si>
  <si>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</si>
  <si>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</si>
  <si>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</si>
  <si>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</si>
  <si>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</si>
  <si>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</si>
  <si>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</si>
  <si>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</si>
  <si>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</si>
  <si>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</si>
  <si>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</si>
  <si>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</si>
  <si>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</si>
  <si>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</si>
  <si>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</si>
  <si>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</si>
  <si>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</si>
  <si>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</si>
  <si>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</si>
  <si>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</si>
  <si>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</si>
  <si>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</si>
  <si>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</si>
  <si>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</si>
  <si>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</si>
  <si>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</si>
  <si>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</si>
  <si>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</si>
  <si>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</si>
  <si>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</si>
  <si>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</si>
  <si>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</si>
  <si>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</si>
  <si>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</si>
  <si>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</si>
  <si>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</si>
  <si>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</si>
  <si>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</si>
  <si>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</si>
  <si>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</si>
  <si>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</si>
  <si>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</si>
  <si>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</si>
  <si>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</si>
  <si>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</si>
  <si>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</si>
  <si>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</si>
  <si>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</si>
  <si>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</si>
  <si>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</si>
  <si>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</si>
  <si>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</si>
  <si>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</si>
  <si>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</si>
  <si>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</si>
  <si>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</si>
  <si>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</si>
  <si>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</si>
  <si>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</si>
  <si>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</si>
  <si>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</si>
  <si>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</si>
  <si>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</si>
  <si>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</si>
  <si>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</si>
  <si>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</si>
  <si>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</si>
  <si>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</si>
  <si>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</si>
  <si>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</si>
  <si>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</si>
  <si>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</si>
  <si>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</si>
  <si>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</si>
  <si>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</si>
  <si>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</si>
  <si>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</si>
  <si>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</si>
  <si>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</si>
  <si>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</si>
  <si>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</si>
  <si>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</si>
  <si>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</si>
  <si>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</si>
  <si>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</si>
  <si>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</si>
  <si>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</si>
  <si>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</si>
  <si>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</si>
  <si>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</si>
  <si>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</si>
  <si>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</si>
  <si>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</si>
  <si>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</si>
  <si>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</si>
  <si>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</si>
  <si>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</si>
  <si>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</si>
  <si>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</si>
  <si>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</si>
  <si>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</si>
  <si>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</si>
  <si>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</si>
  <si>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</si>
  <si>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</si>
  <si>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</si>
  <si>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</si>
  <si>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</si>
  <si>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</si>
  <si>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</si>
  <si>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</si>
  <si>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</si>
  <si>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</si>
  <si>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</si>
  <si>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</si>
  <si>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</si>
  <si>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</si>
  <si>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</si>
  <si>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</si>
  <si>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</si>
  <si>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</si>
  <si>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</si>
  <si>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</si>
  <si>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</si>
  <si>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</si>
  <si>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</si>
  <si>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</si>
  <si>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</si>
  <si>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</si>
  <si>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</si>
  <si>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</si>
  <si>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</si>
  <si>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</si>
  <si>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</si>
  <si>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</si>
  <si>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</si>
  <si>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</si>
  <si>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</si>
  <si>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</si>
  <si>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</si>
  <si>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</si>
  <si>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</si>
  <si>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</si>
  <si>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</si>
  <si>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</si>
  <si>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</si>
  <si>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</si>
  <si>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</si>
  <si>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</si>
  <si>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</si>
  <si>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</si>
  <si>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</si>
  <si>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</si>
  <si>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</si>
  <si>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</si>
  <si>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</si>
  <si>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</si>
  <si>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</si>
  <si>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</si>
  <si>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</si>
  <si>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</si>
  <si>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</si>
  <si>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</si>
  <si>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</si>
  <si>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</si>
  <si>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</si>
  <si>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</si>
  <si>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</si>
  <si>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</si>
  <si>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</si>
  <si>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</si>
  <si>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</si>
  <si>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</si>
  <si>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</si>
  <si>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</si>
  <si>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</si>
  <si>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</si>
  <si>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</si>
  <si>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</si>
  <si>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</si>
  <si>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</si>
  <si>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</si>
  <si>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</si>
  <si>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</si>
  <si>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</si>
  <si>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</si>
  <si>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</si>
  <si>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</si>
  <si>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</si>
  <si>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</si>
  <si>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</si>
  <si>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</si>
  <si>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</si>
  <si>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</si>
  <si>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</si>
  <si>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</si>
  <si>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</si>
  <si>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</si>
  <si>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</si>
  <si>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</si>
  <si>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</si>
  <si>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</si>
  <si>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</si>
  <si>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</si>
  <si>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</si>
  <si>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</si>
  <si>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</si>
  <si>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</si>
  <si>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</si>
  <si>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</si>
  <si>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</si>
  <si>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</si>
  <si>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</si>
  <si>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</si>
  <si>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</si>
  <si>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</si>
  <si>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</si>
  <si>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</si>
  <si>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</si>
  <si>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</si>
  <si>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</si>
  <si>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</si>
  <si>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</si>
  <si>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</si>
  <si>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</si>
  <si>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</si>
  <si>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</si>
  <si>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</si>
  <si>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</si>
  <si>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</si>
  <si>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</si>
  <si>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</si>
  <si>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</si>
  <si>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</si>
  <si>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</si>
  <si>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</si>
  <si>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</si>
  <si>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</si>
  <si>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</si>
  <si>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</si>
  <si>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</si>
  <si>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</si>
  <si>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</si>
  <si>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</si>
  <si>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</si>
  <si>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</si>
  <si>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</si>
  <si>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</si>
  <si>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</si>
  <si>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</si>
  <si>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</si>
  <si>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</si>
  <si>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</si>
  <si>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</si>
  <si>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</si>
  <si>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</si>
  <si>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</si>
  <si>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</si>
  <si>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</si>
  <si>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</si>
  <si>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</si>
  <si>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</si>
  <si>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</si>
  <si>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</si>
  <si>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</si>
  <si>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</si>
  <si>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</si>
  <si>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</si>
  <si>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</si>
  <si>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</si>
  <si>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</si>
  <si>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</si>
  <si>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</si>
  <si>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</si>
  <si>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</si>
  <si>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</si>
  <si>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</si>
  <si>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</si>
  <si>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</si>
  <si>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</si>
  <si>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</si>
  <si>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</si>
  <si>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</si>
  <si>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</si>
  <si>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</si>
  <si>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</si>
  <si>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</si>
  <si>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</si>
  <si>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</si>
  <si>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</si>
  <si>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</si>
  <si>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</si>
  <si>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</si>
  <si>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</si>
  <si>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</si>
  <si>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</si>
  <si>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</si>
  <si>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</si>
  <si>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</si>
  <si>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</si>
  <si>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</si>
  <si>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</si>
  <si>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</si>
  <si>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</si>
  <si>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</si>
  <si>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</si>
  <si>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</si>
  <si>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</si>
  <si>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</si>
  <si>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</si>
  <si>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</si>
  <si>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</si>
  <si>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</si>
  <si>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</si>
  <si>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</si>
  <si>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</si>
  <si>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</si>
  <si>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</si>
  <si>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</si>
  <si>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</si>
  <si>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</si>
  <si>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</si>
  <si>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</si>
  <si>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</si>
  <si>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</si>
  <si>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</si>
  <si>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</si>
  <si>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</si>
  <si>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</si>
  <si>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</si>
  <si>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</si>
  <si>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</si>
  <si>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</si>
  <si>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</si>
  <si>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</si>
  <si>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</si>
  <si>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</si>
  <si>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</si>
  <si>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</si>
  <si>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</si>
  <si>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</si>
  <si>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</si>
  <si>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</si>
  <si>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</si>
  <si>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</si>
  <si>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</si>
  <si>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</si>
  <si>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</si>
  <si>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</si>
  <si>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</si>
  <si>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</si>
  <si>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</si>
  <si>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</si>
  <si>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</si>
  <si>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</si>
  <si>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</si>
  <si>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</si>
  <si>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</si>
  <si>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</si>
  <si>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</si>
  <si>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</si>
  <si>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</si>
  <si>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</si>
  <si>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</si>
  <si>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</si>
  <si>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</si>
  <si>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</si>
  <si>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</si>
  <si>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</si>
  <si>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</si>
  <si>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</si>
  <si>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</si>
  <si>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</si>
  <si>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</si>
  <si>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</si>
  <si>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</si>
  <si>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</si>
  <si>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</si>
  <si>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</si>
  <si>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</si>
  <si>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</si>
  <si>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</si>
  <si>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</si>
  <si>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</si>
  <si>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</si>
  <si>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</si>
  <si>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</si>
  <si>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</si>
  <si>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</si>
  <si>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</si>
  <si>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</si>
  <si>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</si>
  <si>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</si>
  <si>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</si>
  <si>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</si>
  <si>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</si>
  <si>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</si>
  <si>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</si>
  <si>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</si>
  <si>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</si>
  <si>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</si>
  <si>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</si>
  <si>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</si>
  <si>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</si>
  <si>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</si>
  <si>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</si>
  <si>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</si>
  <si>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</si>
  <si>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</si>
  <si>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</si>
  <si>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</si>
  <si>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</si>
  <si>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</si>
  <si>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</si>
  <si>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</si>
  <si>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</si>
  <si>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</si>
  <si>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</si>
  <si>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</si>
  <si>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</si>
  <si>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</si>
  <si>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</si>
  <si>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</si>
  <si>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</si>
  <si>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</si>
  <si>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</si>
  <si>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</si>
  <si>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</si>
  <si>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</si>
  <si>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</si>
  <si>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</si>
  <si>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</si>
  <si>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</si>
  <si>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</si>
  <si>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</si>
  <si>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</si>
  <si>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</si>
  <si>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</si>
  <si>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</si>
  <si>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</si>
  <si>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</si>
  <si>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</si>
  <si>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</si>
  <si>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</si>
  <si>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</si>
  <si>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</si>
  <si>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</si>
  <si>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</si>
  <si>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</si>
  <si>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</si>
  <si>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</si>
  <si>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</si>
  <si>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</si>
  <si>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</si>
  <si>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</si>
  <si>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</si>
  <si>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</si>
  <si>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</si>
  <si>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</si>
  <si>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</si>
  <si>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</si>
  <si>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</si>
  <si>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</si>
  <si>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</si>
  <si>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</si>
  <si>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</si>
  <si>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</si>
  <si>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</si>
  <si>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</si>
  <si>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</si>
  <si>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</si>
  <si>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</si>
  <si>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</si>
  <si>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</si>
  <si>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</si>
  <si>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</si>
  <si>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</si>
  <si>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</si>
  <si>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</si>
  <si>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</si>
  <si>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</si>
  <si>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</si>
  <si>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</si>
  <si>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</si>
  <si>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</si>
  <si>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</si>
  <si>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</si>
  <si>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</si>
  <si>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</si>
  <si>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</si>
  <si>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</si>
  <si>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</si>
  <si>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</si>
  <si>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</si>
  <si>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</si>
  <si>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</si>
  <si>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</si>
  <si>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</si>
  <si>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</si>
  <si>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</si>
  <si>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</si>
  <si>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</si>
  <si>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</si>
  <si>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</si>
  <si>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</si>
  <si>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</si>
  <si>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</si>
  <si>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</si>
  <si>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</si>
  <si>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</si>
  <si>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</si>
  <si>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</si>
  <si>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</si>
  <si>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</si>
  <si>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</si>
  <si>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</si>
  <si>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</si>
  <si>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</si>
  <si>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</si>
  <si>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</si>
  <si>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</si>
  <si>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</si>
  <si>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</si>
  <si>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</si>
  <si>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</si>
  <si>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</si>
  <si>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</si>
  <si>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</si>
  <si>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</si>
  <si>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</si>
  <si>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</si>
  <si>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</si>
  <si>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</si>
  <si>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</si>
  <si>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</si>
  <si>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</si>
  <si>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</si>
  <si>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</si>
  <si>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</si>
  <si>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</si>
  <si>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</si>
  <si>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</si>
  <si>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</si>
  <si>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</si>
  <si>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</si>
  <si>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</si>
  <si>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</si>
  <si>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</si>
  <si>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</si>
  <si>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</si>
  <si>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</si>
  <si>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</si>
  <si>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</si>
  <si>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</si>
  <si>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</si>
  <si>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</si>
  <si>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</si>
  <si>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</si>
  <si>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</si>
  <si>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</si>
  <si>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</si>
  <si>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</si>
  <si>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</si>
  <si>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</si>
  <si>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</si>
  <si>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</si>
  <si>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</si>
  <si>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</si>
  <si>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</si>
  <si>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</si>
  <si>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</si>
  <si>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</si>
  <si>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</si>
  <si>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</si>
  <si>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</si>
  <si>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</si>
  <si>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</si>
  <si>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</si>
  <si>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</si>
  <si>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</si>
  <si>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</si>
  <si>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</si>
  <si>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</si>
  <si>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</si>
  <si>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</si>
  <si>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</si>
  <si>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</si>
  <si>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</si>
  <si>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</si>
  <si>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</si>
  <si>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</si>
  <si>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</si>
  <si>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</si>
  <si>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</si>
  <si>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</si>
  <si>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</si>
  <si>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</si>
  <si>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</si>
  <si>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</si>
  <si>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</si>
  <si>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</si>
  <si>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</si>
  <si>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</si>
  <si>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</si>
  <si>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</si>
  <si>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</si>
  <si>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</si>
  <si>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</si>
  <si>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</si>
  <si>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</si>
  <si>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</si>
  <si>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</si>
  <si>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</si>
  <si>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</si>
  <si>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</si>
  <si>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</si>
  <si>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</si>
  <si>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</si>
  <si>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</si>
  <si>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</si>
  <si>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</si>
  <si>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</si>
  <si>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</si>
  <si>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</si>
  <si>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</si>
  <si>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</si>
  <si>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</si>
  <si>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</si>
  <si>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</si>
  <si>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</si>
  <si>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</si>
  <si>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</si>
  <si>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</si>
  <si>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</si>
  <si>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</si>
  <si>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</si>
  <si>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</si>
  <si>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</si>
  <si>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</si>
  <si>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</si>
  <si>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</si>
  <si>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</si>
  <si>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</si>
  <si>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</si>
  <si>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</si>
  <si>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</si>
  <si>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</si>
  <si>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</si>
  <si>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</si>
  <si>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</si>
  <si>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</si>
  <si>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</si>
  <si>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</si>
  <si>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</si>
  <si>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</si>
  <si>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</si>
  <si>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</si>
  <si>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</si>
  <si>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</si>
  <si>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</si>
  <si>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</si>
  <si>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</si>
  <si>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</si>
  <si>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</si>
  <si>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</si>
  <si>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</si>
  <si>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</si>
  <si>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</si>
  <si>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</si>
  <si>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</si>
  <si>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</si>
  <si>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</si>
  <si>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</si>
  <si>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</si>
  <si>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</si>
  <si>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</si>
  <si>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</si>
  <si>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</si>
  <si>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</si>
  <si>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</si>
  <si>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</si>
  <si>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</si>
  <si>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</si>
  <si>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</si>
  <si>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</si>
  <si>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</si>
  <si>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</si>
  <si>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</si>
  <si>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</si>
  <si>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</si>
  <si>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</si>
  <si>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</si>
  <si>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</si>
  <si>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</si>
  <si>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</si>
  <si>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</si>
  <si>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</si>
  <si>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</si>
  <si>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</si>
  <si>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</si>
  <si>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</si>
  <si>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</si>
  <si>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</si>
  <si>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</si>
  <si>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</si>
  <si>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</si>
  <si>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</si>
  <si>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</si>
  <si>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</si>
  <si>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</si>
  <si>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</si>
  <si>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</si>
  <si>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</si>
  <si>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</si>
  <si>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</si>
  <si>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</si>
  <si>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</si>
  <si>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</si>
  <si>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</si>
  <si>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</si>
  <si>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</si>
  <si>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</si>
  <si>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</si>
  <si>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</si>
  <si>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</si>
  <si>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</si>
  <si>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</si>
  <si>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</si>
  <si>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</si>
  <si>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</si>
  <si>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</si>
  <si>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</si>
  <si>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</si>
  <si>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</si>
  <si>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</si>
  <si>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</si>
  <si>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</si>
  <si>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</si>
  <si>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</si>
  <si>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</si>
  <si>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</si>
  <si>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</si>
  <si>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</si>
  <si>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</si>
  <si>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</si>
  <si>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</si>
  <si>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</si>
  <si>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</si>
  <si>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</si>
  <si>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</si>
  <si>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</si>
  <si>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</si>
  <si>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</si>
  <si>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</si>
  <si>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</si>
  <si>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</si>
  <si>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</si>
  <si>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</si>
  <si>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</si>
  <si>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</si>
  <si>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</si>
  <si>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</si>
  <si>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</si>
  <si>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</si>
  <si>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</si>
  <si>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</si>
  <si>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</si>
  <si>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</si>
  <si>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</si>
  <si>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</si>
  <si>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</si>
  <si>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</si>
  <si>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</si>
  <si>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</si>
  <si>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</si>
  <si>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</si>
  <si>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</si>
  <si>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</si>
  <si>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</si>
  <si>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</si>
  <si>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</si>
  <si>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</si>
  <si>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</si>
  <si>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</si>
  <si>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</si>
  <si>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</si>
  <si>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</si>
  <si>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</si>
  <si>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</si>
  <si>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</si>
  <si>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</si>
  <si>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</si>
  <si>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</si>
  <si>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</si>
  <si>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</si>
  <si>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</si>
  <si>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</si>
  <si>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</si>
  <si>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</si>
  <si>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</si>
  <si>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</si>
  <si>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</si>
  <si>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</si>
  <si>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</si>
  <si>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</si>
  <si>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</si>
  <si>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</si>
  <si>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</si>
  <si>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</si>
  <si>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</si>
  <si>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</si>
  <si>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</si>
  <si>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</si>
  <si>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</si>
  <si>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</si>
  <si>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</si>
  <si>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</si>
  <si>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</si>
  <si>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</si>
  <si>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</si>
  <si>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</si>
  <si>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</si>
  <si>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</si>
  <si>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</si>
  <si>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</si>
  <si>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</si>
  <si>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</si>
  <si>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</si>
  <si>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</si>
  <si>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</si>
  <si>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</si>
  <si>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</si>
  <si>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</si>
  <si>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</si>
  <si>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</si>
  <si>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</si>
  <si>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</si>
  <si>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</si>
  <si>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</si>
  <si>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</si>
  <si>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</si>
  <si>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</si>
  <si>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</si>
  <si>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</si>
  <si>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</si>
  <si>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</si>
  <si>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</si>
  <si>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</si>
  <si>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</si>
  <si>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</si>
  <si>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</si>
  <si>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</si>
  <si>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</si>
  <si>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</si>
  <si>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</si>
  <si>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</si>
  <si>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</si>
  <si>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</si>
  <si>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</si>
  <si>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</si>
  <si>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</si>
  <si>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</si>
  <si>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</si>
  <si>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</si>
  <si>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</si>
  <si>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</si>
  <si>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</si>
  <si>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</si>
  <si>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</si>
  <si>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</si>
  <si>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</si>
  <si>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</si>
  <si>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</si>
  <si>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</si>
  <si>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</si>
  <si>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</si>
  <si>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</si>
  <si>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</si>
  <si>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</si>
  <si>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</si>
  <si>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</si>
  <si>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</si>
  <si>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</si>
  <si>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</si>
  <si>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</si>
  <si>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</si>
  <si>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</si>
  <si>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</si>
  <si>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</si>
  <si>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</si>
  <si>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</si>
  <si>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</si>
  <si>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</si>
  <si>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</si>
  <si>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</si>
  <si>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</si>
  <si>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</si>
  <si>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</si>
  <si>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</si>
  <si>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</si>
  <si>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</si>
  <si>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</si>
  <si>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</si>
  <si>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</si>
  <si>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</si>
  <si>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</si>
  <si>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</si>
  <si>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</si>
  <si>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</si>
  <si>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</si>
  <si>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</si>
  <si>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</si>
  <si>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</si>
  <si>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</si>
  <si>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</si>
  <si>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</si>
  <si>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</si>
  <si>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</si>
  <si>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</si>
  <si>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</si>
  <si>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</si>
  <si>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</si>
  <si>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</si>
  <si>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</si>
  <si>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</si>
  <si>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</si>
  <si>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</si>
  <si>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</si>
  <si>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</si>
  <si>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</si>
  <si>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</si>
  <si>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</si>
  <si>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</si>
  <si>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</si>
  <si>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</si>
  <si>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</si>
  <si>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</si>
  <si>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</si>
  <si>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</si>
  <si>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</si>
  <si>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</si>
  <si>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</si>
  <si>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</si>
  <si>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</si>
  <si>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</si>
  <si>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</si>
  <si>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</si>
  <si>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</si>
  <si>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</si>
  <si>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</si>
  <si>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</si>
  <si>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</si>
  <si>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</si>
  <si>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</si>
  <si>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</si>
  <si>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</si>
  <si>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</si>
  <si>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</si>
  <si>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</si>
  <si>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</si>
  <si>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</si>
  <si>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</si>
  <si>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</si>
  <si>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</si>
  <si>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</si>
  <si>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</si>
  <si>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</si>
  <si>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</si>
  <si>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</si>
  <si>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</si>
  <si>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</si>
  <si>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</si>
  <si>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</si>
  <si>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</si>
  <si>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</si>
  <si>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</si>
  <si>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</si>
  <si>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</si>
  <si>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</si>
  <si>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</si>
  <si>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</si>
  <si>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</si>
  <si>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</si>
  <si>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</si>
  <si>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</si>
  <si>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</si>
  <si>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</si>
  <si>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</si>
  <si>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</si>
  <si>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</si>
  <si>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</si>
  <si>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</si>
  <si>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</si>
  <si>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</si>
  <si>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</si>
  <si>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</si>
  <si>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</si>
  <si>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</si>
  <si>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</si>
  <si>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</si>
  <si>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</si>
  <si>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</si>
  <si>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</si>
  <si>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</si>
  <si>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</si>
  <si>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</si>
  <si>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</si>
  <si>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</si>
  <si>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</si>
  <si>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</si>
  <si>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</si>
  <si>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</si>
  <si>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</si>
  <si>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</si>
  <si>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</si>
  <si>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</si>
  <si>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</si>
  <si>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</si>
  <si>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</si>
  <si>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</si>
  <si>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</si>
  <si>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</si>
  <si>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</si>
  <si>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</si>
  <si>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</si>
  <si>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</si>
  <si>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</si>
  <si>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</si>
  <si>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</si>
  <si>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</si>
  <si>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</si>
  <si>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</si>
  <si>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</si>
  <si>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</si>
  <si>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</si>
  <si>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</si>
  <si>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</si>
  <si>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</si>
  <si>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</si>
  <si>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</si>
  <si>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</si>
  <si>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</si>
  <si>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</si>
  <si>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</si>
  <si>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</si>
  <si>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</si>
  <si>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</si>
  <si>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</si>
  <si>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</si>
  <si>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</si>
  <si>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</si>
  <si>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</si>
  <si>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</si>
  <si>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</si>
  <si>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</si>
  <si>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</si>
  <si>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</si>
  <si>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</si>
  <si>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</si>
  <si>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</si>
  <si>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</si>
  <si>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</si>
  <si>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</si>
  <si>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</si>
  <si>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</si>
  <si>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</si>
  <si>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</si>
  <si>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</si>
  <si>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</si>
  <si>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</si>
  <si>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</si>
  <si>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</si>
  <si>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</si>
  <si>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</si>
  <si>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</si>
  <si>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</si>
  <si>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</si>
  <si>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</si>
  <si>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</si>
  <si>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</si>
  <si>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</si>
  <si>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</si>
  <si>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</si>
  <si>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</si>
  <si>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</si>
  <si>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</si>
  <si>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</si>
  <si>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</si>
  <si>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</si>
  <si>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</si>
  <si>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</si>
  <si>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</si>
  <si>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</si>
  <si>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</si>
  <si>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</si>
  <si>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</si>
  <si>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</si>
  <si>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</si>
  <si>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</si>
  <si>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</si>
  <si>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</si>
  <si>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</si>
  <si>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</si>
  <si>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</si>
  <si>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</si>
  <si>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</si>
  <si>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</si>
  <si>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</si>
  <si>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</si>
  <si>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</si>
  <si>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</si>
  <si>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</si>
  <si>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</si>
  <si>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</si>
  <si>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</si>
  <si>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</si>
  <si>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</si>
  <si>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</si>
  <si>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</si>
  <si>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</si>
  <si>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</si>
  <si>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</si>
  <si>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</si>
  <si>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</si>
  <si>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</si>
  <si>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</si>
  <si>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</si>
  <si>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</si>
  <si>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</si>
  <si>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</si>
  <si>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</si>
  <si>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</si>
  <si>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</si>
  <si>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</si>
  <si>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</si>
  <si>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</si>
  <si>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</si>
  <si>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</si>
  <si>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</si>
  <si>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</si>
  <si>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</si>
  <si>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</si>
  <si>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</si>
  <si>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</si>
  <si>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</si>
  <si>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</si>
  <si>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</si>
  <si>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</si>
  <si>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</si>
  <si>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</si>
  <si>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</si>
  <si>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</si>
  <si>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</si>
  <si>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</si>
  <si>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</si>
  <si>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</si>
  <si>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</si>
  <si>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</si>
  <si>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</si>
  <si>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</si>
  <si>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</si>
  <si>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</si>
  <si>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</si>
  <si>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</si>
  <si>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</si>
  <si>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</si>
  <si>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</si>
  <si>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</si>
  <si>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</si>
  <si>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</si>
  <si>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</si>
  <si>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</si>
  <si>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</si>
  <si>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</si>
  <si>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</si>
  <si>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</si>
  <si>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</si>
  <si>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</si>
  <si>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</si>
  <si>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</si>
  <si>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</si>
  <si>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</si>
  <si>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</si>
  <si>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</si>
  <si>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</si>
  <si>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</si>
  <si>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</si>
  <si>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</si>
  <si>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</si>
  <si>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</si>
  <si>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</si>
  <si>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</si>
  <si>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</si>
  <si>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</si>
  <si>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</si>
  <si>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</si>
  <si>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</si>
  <si>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</si>
  <si>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</si>
  <si>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</si>
  <si>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</si>
  <si>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</si>
  <si>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</si>
  <si>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</si>
  <si>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</si>
  <si>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</si>
  <si>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</si>
  <si>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</si>
  <si>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</si>
  <si>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</si>
  <si>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</si>
  <si>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</si>
  <si>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</si>
  <si>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</si>
  <si>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</si>
  <si>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</si>
  <si>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</si>
  <si>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</si>
  <si>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</si>
  <si>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</si>
  <si>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</si>
  <si>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</si>
  <si>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</si>
  <si>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</si>
  <si>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</si>
  <si>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</si>
  <si>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</si>
  <si>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</si>
  <si>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</si>
  <si>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</si>
  <si>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</si>
  <si>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</si>
  <si>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</si>
  <si>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</si>
  <si>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</si>
  <si>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</si>
  <si>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</si>
  <si>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</si>
  <si>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</si>
  <si>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</si>
  <si>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</si>
  <si>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</si>
  <si>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</si>
  <si>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</si>
  <si>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</si>
  <si>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</si>
  <si>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</si>
  <si>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</si>
  <si>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</si>
  <si>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</si>
  <si>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</si>
  <si>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</si>
  <si>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</si>
  <si>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</si>
  <si>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</si>
  <si>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</si>
  <si>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</si>
  <si>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</si>
  <si>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</si>
  <si>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</si>
  <si>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</si>
  <si>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</si>
  <si>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</si>
  <si>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</si>
  <si>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</si>
  <si>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</si>
  <si>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</si>
  <si>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</si>
  <si>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</si>
  <si>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</si>
  <si>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</si>
  <si>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</si>
  <si>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</si>
  <si>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</si>
  <si>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</si>
  <si>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</si>
  <si>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</si>
  <si>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</si>
  <si>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</si>
  <si>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</si>
  <si>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</si>
  <si>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</si>
  <si>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</si>
  <si>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</si>
  <si>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</si>
  <si>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</si>
  <si>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</si>
  <si>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</si>
  <si>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</si>
  <si>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</si>
  <si>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</si>
  <si>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</si>
  <si>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</si>
  <si>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</si>
  <si>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</si>
  <si>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</si>
  <si>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</si>
  <si>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</si>
  <si>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</si>
  <si>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</si>
  <si>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</si>
  <si>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</si>
  <si>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</si>
  <si>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</si>
  <si>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</si>
  <si>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</si>
  <si>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</si>
  <si>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</si>
  <si>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</si>
  <si>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</si>
  <si>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</si>
  <si>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</si>
  <si>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</si>
  <si>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</si>
  <si>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</si>
  <si>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</si>
  <si>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</si>
  <si>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</si>
  <si>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</si>
  <si>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</si>
  <si>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</si>
  <si>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</si>
  <si>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</si>
  <si>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</si>
  <si>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</si>
  <si>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</si>
  <si>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</si>
  <si>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</si>
  <si>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</si>
  <si>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</si>
  <si>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</si>
  <si>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</si>
  <si>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</si>
  <si>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</si>
  <si>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</si>
  <si>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</si>
  <si>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</si>
  <si>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</si>
  <si>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</si>
  <si>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</si>
  <si>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</si>
  <si>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</si>
  <si>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</si>
  <si>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</si>
  <si>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</si>
  <si>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</si>
  <si>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</si>
  <si>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</si>
  <si>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</si>
  <si>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</si>
  <si>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</si>
  <si>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</si>
  <si>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</si>
  <si>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</si>
  <si>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</si>
  <si>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</si>
  <si>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</si>
  <si>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</si>
  <si>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</si>
  <si>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</si>
  <si>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</si>
  <si>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</si>
  <si>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</si>
  <si>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</si>
  <si>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</si>
  <si>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</si>
  <si>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</si>
  <si>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</si>
  <si>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</si>
  <si>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</si>
  <si>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</si>
  <si>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</si>
  <si>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</si>
  <si>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</si>
  <si>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</si>
  <si>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</si>
  <si>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</si>
  <si>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</si>
  <si>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</si>
  <si>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</si>
  <si>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</si>
  <si>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</si>
  <si>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</si>
  <si>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</si>
  <si>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</si>
  <si>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</si>
  <si>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</si>
  <si>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</si>
  <si>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</si>
  <si>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</si>
  <si>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</si>
  <si>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</si>
  <si>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</si>
  <si>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</si>
  <si>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</si>
  <si>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</si>
  <si>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</si>
  <si>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</si>
  <si>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</si>
  <si>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</si>
  <si>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</si>
  <si>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</si>
  <si>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</si>
  <si>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</si>
  <si>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</si>
  <si>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</si>
  <si>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</si>
  <si>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</si>
  <si>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</si>
  <si>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</si>
  <si>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</si>
  <si>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</si>
  <si>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</si>
  <si>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</si>
  <si>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</si>
  <si>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</si>
  <si>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</si>
  <si>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</si>
  <si>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</si>
  <si>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</si>
  <si>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</si>
  <si>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</si>
  <si>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</si>
  <si>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</si>
  <si>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</si>
  <si>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</si>
  <si>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</si>
  <si>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</si>
  <si>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</si>
  <si>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</si>
  <si>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</si>
  <si>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</si>
  <si>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</si>
  <si>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</si>
  <si>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</si>
  <si>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</si>
  <si>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</si>
  <si>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</si>
  <si>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</si>
  <si>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</si>
  <si>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</si>
  <si>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</si>
  <si>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</si>
  <si>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</si>
  <si>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</si>
  <si>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</si>
  <si>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</si>
  <si>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</si>
  <si>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</si>
  <si>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</si>
  <si>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</si>
  <si>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</si>
  <si>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</si>
  <si>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</si>
  <si>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</si>
  <si>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</si>
  <si>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</si>
  <si>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</si>
  <si>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</si>
  <si>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</si>
  <si>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</si>
  <si>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</si>
  <si>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</si>
  <si>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</si>
  <si>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</si>
  <si>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</si>
  <si>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</si>
  <si>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</si>
  <si>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</si>
  <si>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</si>
  <si>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</si>
  <si>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</si>
  <si>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</si>
  <si>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</si>
  <si>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</si>
  <si>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</si>
  <si>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</si>
  <si>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</si>
  <si>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</si>
  <si>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</si>
  <si>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</si>
  <si>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</si>
  <si>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</si>
  <si>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</si>
  <si>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</si>
  <si>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</si>
  <si>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</si>
  <si>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</si>
  <si>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</si>
  <si>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</si>
  <si>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</si>
  <si>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</si>
  <si>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</si>
  <si>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</si>
  <si>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</si>
  <si>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</si>
  <si>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</si>
  <si>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</si>
  <si>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</si>
  <si>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</si>
  <si>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</si>
  <si>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</si>
  <si>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</si>
  <si>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</si>
  <si>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</si>
  <si>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</si>
  <si>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</si>
  <si>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</si>
  <si>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</si>
  <si>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</si>
  <si>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</si>
  <si>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</si>
  <si>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</si>
  <si>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</si>
  <si>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</si>
  <si>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</si>
  <si>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</si>
  <si>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</si>
  <si>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</si>
  <si>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</si>
  <si>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</si>
  <si>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</si>
  <si>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</si>
  <si>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</si>
  <si>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</si>
  <si>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</si>
  <si>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</si>
  <si>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</si>
  <si>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</si>
  <si>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</si>
  <si>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</si>
  <si>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</si>
  <si>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</si>
  <si>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</si>
  <si>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</si>
  <si>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</si>
  <si>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</si>
  <si>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</si>
  <si>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</si>
  <si>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</si>
  <si>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</si>
  <si>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</si>
  <si>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</si>
  <si>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</si>
  <si>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</si>
  <si>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</si>
  <si>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</si>
  <si>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</si>
  <si>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</si>
  <si>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</si>
  <si>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</si>
  <si>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</si>
  <si>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</si>
  <si>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</si>
  <si>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</si>
  <si>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</si>
  <si>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</si>
  <si>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</si>
  <si>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</si>
  <si>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</si>
  <si>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</si>
  <si>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</si>
  <si>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</si>
  <si>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</si>
  <si>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</si>
  <si>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</si>
  <si>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</si>
  <si>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</si>
  <si>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</si>
  <si>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</si>
  <si>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</si>
  <si>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</si>
  <si>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</si>
  <si>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</si>
  <si>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</si>
  <si>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</si>
  <si>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</si>
  <si>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</si>
  <si>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</si>
  <si>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</si>
  <si>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</si>
  <si>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</si>
  <si>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</si>
  <si>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</si>
  <si>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</si>
  <si>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</si>
  <si>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</si>
  <si>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</si>
  <si>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</si>
  <si>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</si>
  <si>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</si>
  <si>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</si>
  <si>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</si>
  <si>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</si>
  <si>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</si>
  <si>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</si>
  <si>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</si>
  <si>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</si>
  <si>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</si>
  <si>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</si>
  <si>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</si>
  <si>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</si>
  <si>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</si>
  <si>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</si>
  <si>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</si>
  <si>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</si>
  <si>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</si>
  <si>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</si>
  <si>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</si>
  <si>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</si>
  <si>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</si>
  <si>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</si>
  <si>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</si>
  <si>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</si>
  <si>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</si>
  <si>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</si>
  <si>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</si>
  <si>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</si>
  <si>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</si>
  <si>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</si>
  <si>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</si>
  <si>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</si>
  <si>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</si>
  <si>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</si>
  <si>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</si>
  <si>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</si>
  <si>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</si>
  <si>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</si>
  <si>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</si>
  <si>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</si>
  <si>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</si>
  <si>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</si>
  <si>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</si>
  <si>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</si>
  <si>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</si>
  <si>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</si>
  <si>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</si>
  <si>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</si>
  <si>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</si>
  <si>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</si>
  <si>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</si>
  <si>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</si>
  <si>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</si>
  <si>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</si>
  <si>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</si>
  <si>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</si>
  <si>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</si>
  <si>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</si>
  <si>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</si>
  <si>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</si>
  <si>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</si>
  <si>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</si>
  <si>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</si>
  <si>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</si>
  <si>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</si>
  <si>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</si>
  <si>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</si>
  <si>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</si>
  <si>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</si>
  <si>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</si>
  <si>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</si>
  <si>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</si>
  <si>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</si>
  <si>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</si>
  <si>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</si>
  <si>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</si>
  <si>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</si>
  <si>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</si>
  <si>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</si>
  <si>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</si>
  <si>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</si>
  <si>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</si>
  <si>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</si>
  <si>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</si>
  <si>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</si>
  <si>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</si>
  <si>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</si>
  <si>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</si>
  <si>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</si>
  <si>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</si>
  <si>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</si>
  <si>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</si>
  <si>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</si>
  <si>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</si>
  <si>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</si>
  <si>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</si>
  <si>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</si>
  <si>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</si>
  <si>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</si>
  <si>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</si>
  <si>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</si>
  <si>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</si>
  <si>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</si>
  <si>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</si>
  <si>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</si>
  <si>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</si>
  <si>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</si>
  <si>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</si>
  <si>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</si>
  <si>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</si>
  <si>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</si>
  <si>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</si>
  <si>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</si>
  <si>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</si>
  <si>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</si>
  <si>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</si>
  <si>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</si>
  <si>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</si>
  <si>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</si>
  <si>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</si>
  <si>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</si>
  <si>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</si>
  <si>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</si>
  <si>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</si>
  <si>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</si>
  <si>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</si>
  <si>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</si>
  <si>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</si>
  <si>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</si>
  <si>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</si>
  <si>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</si>
  <si>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</si>
  <si>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</si>
  <si>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</si>
  <si>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</si>
  <si>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</si>
  <si>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</si>
  <si>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</si>
  <si>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</si>
  <si>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</si>
  <si>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</si>
  <si>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</si>
  <si>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</si>
  <si>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</si>
  <si>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</si>
  <si>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</si>
  <si>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</si>
  <si>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</si>
  <si>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</si>
  <si>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</si>
  <si>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</si>
  <si>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</si>
  <si>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</si>
  <si>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</si>
  <si>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</si>
  <si>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</si>
  <si>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</si>
  <si>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</si>
  <si>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</si>
  <si>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</si>
  <si>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</si>
  <si>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</si>
  <si>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</si>
  <si>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</si>
  <si>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</si>
  <si>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</si>
  <si>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</si>
  <si>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</si>
  <si>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</si>
  <si>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</si>
  <si>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</si>
  <si>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</si>
  <si>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</si>
  <si>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</si>
  <si>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</si>
  <si>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</si>
  <si>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</si>
  <si>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</si>
  <si>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</si>
  <si>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</si>
  <si>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</si>
  <si>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</si>
  <si>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</si>
  <si>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</si>
  <si>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</si>
  <si>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</si>
  <si>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</si>
  <si>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</si>
  <si>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</si>
  <si>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</si>
  <si>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</si>
  <si>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</si>
  <si>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</si>
  <si>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</si>
  <si>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</si>
  <si>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</si>
  <si>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</si>
  <si>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</si>
  <si>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</si>
  <si>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</si>
  <si>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</si>
  <si>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</si>
  <si>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</si>
  <si>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</si>
  <si>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</si>
  <si>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</si>
  <si>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</si>
  <si>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</si>
  <si>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</si>
  <si>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</si>
  <si>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</si>
  <si>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</si>
  <si>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</si>
  <si>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</si>
  <si>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</si>
  <si>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</si>
  <si>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</si>
  <si>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</si>
  <si>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</si>
  <si>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</si>
  <si>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</si>
  <si>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</si>
  <si>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</si>
  <si>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</si>
  <si>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</si>
  <si>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</si>
  <si>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</si>
  <si>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</si>
  <si>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</si>
  <si>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</si>
  <si>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</si>
  <si>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</si>
  <si>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</si>
  <si>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</si>
  <si>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</si>
  <si>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</si>
  <si>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</si>
  <si>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</si>
  <si>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</si>
  <si>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</si>
  <si>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</si>
  <si>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</si>
  <si>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</si>
  <si>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</si>
  <si>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</si>
  <si>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</si>
  <si>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</si>
  <si>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</si>
  <si>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</si>
  <si>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</si>
  <si>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</si>
  <si>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</si>
  <si>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</si>
  <si>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</si>
  <si>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</si>
  <si>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</si>
  <si>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</si>
  <si>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</si>
  <si>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</si>
  <si>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</si>
  <si>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</si>
  <si>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</si>
  <si>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</si>
  <si>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</si>
  <si>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</si>
  <si>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</si>
  <si>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</si>
  <si>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</si>
  <si>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</si>
  <si>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</si>
  <si>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</si>
  <si>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</si>
  <si>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</si>
  <si>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</si>
  <si>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</si>
  <si>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</si>
  <si>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</si>
  <si>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</si>
  <si>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</si>
  <si>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</si>
  <si>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</si>
  <si>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</si>
  <si>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</si>
  <si>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</si>
  <si>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</si>
  <si>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</si>
  <si>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</si>
  <si>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</si>
  <si>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</si>
  <si>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</si>
  <si>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</si>
  <si>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</si>
  <si>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</si>
  <si>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</si>
  <si>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</si>
  <si>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</si>
  <si>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</si>
  <si>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</si>
  <si>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</si>
  <si>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</si>
  <si>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</si>
  <si>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</si>
  <si>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</si>
  <si>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</si>
  <si>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</si>
  <si>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</si>
  <si>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</si>
  <si>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</si>
  <si>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</si>
  <si>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</si>
  <si>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</si>
  <si>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</si>
  <si>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</si>
  <si>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</si>
  <si>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</si>
  <si>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</si>
  <si>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</si>
  <si>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</si>
  <si>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</si>
  <si>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</si>
  <si>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</si>
  <si>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</si>
  <si>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</si>
  <si>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</si>
  <si>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</si>
  <si>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</si>
  <si>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</si>
  <si>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</si>
  <si>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</si>
  <si>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</si>
  <si>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</si>
  <si>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</si>
  <si>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</si>
  <si>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</si>
  <si>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</si>
  <si>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</si>
  <si>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</si>
  <si>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</si>
  <si>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</si>
  <si>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</si>
  <si>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</si>
  <si>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</si>
  <si>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</si>
  <si>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</si>
  <si>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</si>
  <si>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</si>
  <si>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</si>
  <si>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</si>
  <si>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</si>
  <si>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</si>
  <si>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</si>
  <si>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</si>
  <si>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</si>
  <si>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</si>
  <si>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</si>
  <si>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</si>
  <si>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</si>
  <si>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</si>
  <si>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</si>
  <si>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</si>
  <si>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</si>
  <si>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</si>
  <si>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</si>
  <si>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</si>
  <si>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</si>
  <si>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</si>
  <si>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</si>
  <si>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</si>
  <si>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</si>
  <si>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</si>
  <si>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</si>
  <si>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</si>
  <si>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</si>
  <si>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</si>
  <si>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</si>
  <si>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</si>
  <si>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</si>
  <si>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</si>
  <si>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</si>
  <si>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</si>
  <si>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</si>
  <si>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</si>
  <si>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</si>
  <si>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</si>
  <si>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</si>
  <si>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</si>
  <si>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</si>
  <si>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</si>
  <si>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</si>
  <si>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</si>
  <si>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</si>
  <si>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</si>
  <si>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</si>
  <si>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</si>
  <si>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</si>
  <si>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</si>
  <si>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</si>
  <si>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</si>
  <si>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</si>
  <si>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</si>
  <si>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</si>
  <si>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</si>
  <si>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</si>
  <si>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</si>
  <si>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</si>
  <si>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</si>
  <si>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</si>
  <si>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</si>
  <si>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</si>
  <si>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</si>
  <si>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</si>
  <si>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</si>
  <si>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</si>
  <si>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</si>
  <si>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</si>
  <si>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</si>
  <si>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</si>
  <si>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</si>
  <si>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</si>
  <si>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</si>
  <si>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</si>
  <si>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</si>
  <si>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</si>
  <si>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</si>
  <si>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</si>
  <si>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</si>
  <si>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</si>
  <si>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</si>
  <si>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</si>
  <si>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</si>
  <si>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</si>
  <si>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</si>
  <si>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</si>
  <si>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</si>
  <si>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</si>
  <si>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</si>
  <si>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</si>
  <si>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</si>
  <si>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</si>
  <si>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</si>
  <si>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</si>
  <si>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</si>
  <si>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</si>
  <si>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</si>
  <si>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</si>
  <si>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</si>
  <si>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</si>
  <si>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</si>
  <si>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</si>
  <si>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</si>
  <si>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</si>
  <si>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</si>
  <si>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</si>
  <si>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</si>
  <si>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</si>
  <si>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</si>
  <si>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</si>
  <si>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</si>
  <si>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</si>
  <si>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</si>
  <si>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</si>
  <si>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</si>
  <si>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</si>
  <si>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</si>
  <si>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</si>
  <si>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</si>
  <si>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</si>
  <si>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</si>
  <si>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</si>
  <si>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</si>
  <si>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</si>
  <si>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</si>
  <si>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</si>
  <si>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</si>
  <si>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</si>
  <si>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</si>
  <si>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</si>
  <si>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</si>
  <si>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</si>
  <si>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</si>
  <si>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</si>
  <si>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</si>
  <si>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</si>
  <si>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</si>
  <si>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</si>
  <si>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</si>
  <si>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</si>
  <si>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</si>
  <si>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</si>
  <si>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</si>
  <si>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</si>
  <si>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</si>
  <si>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</si>
  <si>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</si>
  <si>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</si>
  <si>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</si>
  <si>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</si>
  <si>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</si>
  <si>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</si>
  <si>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</si>
  <si>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</si>
  <si>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</si>
  <si>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</si>
  <si>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</si>
  <si>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</si>
  <si>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</si>
  <si>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</si>
  <si>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</si>
  <si>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</si>
  <si>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</si>
  <si>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</si>
  <si>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</si>
  <si>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</si>
  <si>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</si>
  <si>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</si>
  <si>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</si>
  <si>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</si>
  <si>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</si>
  <si>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</si>
  <si>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</si>
  <si>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</si>
  <si>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</si>
  <si>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</si>
  <si>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</si>
  <si>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</si>
  <si>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</si>
  <si>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</si>
  <si>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</si>
  <si>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</si>
  <si>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</si>
  <si>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</si>
  <si>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</si>
  <si>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</si>
  <si>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</si>
  <si>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</si>
  <si>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</si>
  <si>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</si>
  <si>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</si>
  <si>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</si>
  <si>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</si>
  <si>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</si>
  <si>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</si>
  <si>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</si>
  <si>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</si>
  <si>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</si>
  <si>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</si>
  <si>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</si>
  <si>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</si>
  <si>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</si>
  <si>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</si>
  <si>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</si>
  <si>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</si>
  <si>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</si>
  <si>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</si>
  <si>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</si>
  <si>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</si>
  <si>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</si>
  <si>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</si>
  <si>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</si>
  <si>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</si>
  <si>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</si>
  <si>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</si>
  <si>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</si>
  <si>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</si>
  <si>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</si>
  <si>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</si>
  <si>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</si>
  <si>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</si>
  <si>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</si>
  <si>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</si>
  <si>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</si>
  <si>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</si>
  <si>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</si>
  <si>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</si>
  <si>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</si>
  <si>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</si>
  <si>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</si>
  <si>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</si>
  <si>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</si>
  <si>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</si>
  <si>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</si>
  <si>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</si>
  <si>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</si>
  <si>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</si>
  <si>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</si>
  <si>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</si>
  <si>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</si>
  <si>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</si>
  <si>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</si>
  <si>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</si>
  <si>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</si>
  <si>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</si>
  <si>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</si>
  <si>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</si>
  <si>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</si>
  <si>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</si>
  <si>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</si>
  <si>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</si>
  <si>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</si>
  <si>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</si>
  <si>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</si>
  <si>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</si>
  <si>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</si>
  <si>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</si>
  <si>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</si>
  <si>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</si>
  <si>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</si>
  <si>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</si>
  <si>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</si>
  <si>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</si>
  <si>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</si>
  <si>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</si>
  <si>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</si>
  <si>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</si>
  <si>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</si>
  <si>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</si>
  <si>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</si>
  <si>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</si>
  <si>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</si>
  <si>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</si>
  <si>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</si>
  <si>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</si>
  <si>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</si>
  <si>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</si>
  <si>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</si>
  <si>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</si>
  <si>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</si>
  <si>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</si>
  <si>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</si>
  <si>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</si>
  <si>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</si>
  <si>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</si>
  <si>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</si>
  <si>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</si>
  <si>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</si>
  <si>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</si>
  <si>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</si>
  <si>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</si>
  <si>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</si>
  <si>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</si>
  <si>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</si>
  <si>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</si>
  <si>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</si>
  <si>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</si>
  <si>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</si>
  <si>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</si>
  <si>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</si>
  <si>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</si>
  <si>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</si>
  <si>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</si>
  <si>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</si>
  <si>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</si>
  <si>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</si>
  <si>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</si>
  <si>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</si>
  <si>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</si>
  <si>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</si>
  <si>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</si>
  <si>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</si>
  <si>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</si>
  <si>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</si>
  <si>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</si>
  <si>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</si>
  <si>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</si>
  <si>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</si>
  <si>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</si>
  <si>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</si>
  <si>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</si>
  <si>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</si>
  <si>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</si>
  <si>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</si>
  <si>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</si>
  <si>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</si>
  <si>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</si>
  <si>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</si>
  <si>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</si>
  <si>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</si>
  <si>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</si>
  <si>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</si>
  <si>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</si>
  <si>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</si>
  <si>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</si>
  <si>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</si>
  <si>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</si>
  <si>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</si>
  <si>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</si>
  <si>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</si>
  <si>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</si>
  <si>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</si>
  <si>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</si>
  <si>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</si>
  <si>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</si>
  <si>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</si>
  <si>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</si>
  <si>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</si>
  <si>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</si>
  <si>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</si>
  <si>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</si>
  <si>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</si>
  <si>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</si>
  <si>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</si>
  <si>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</si>
  <si>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</si>
  <si>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</si>
  <si>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</si>
  <si>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</si>
  <si>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</si>
  <si>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</si>
  <si>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</si>
  <si>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</si>
  <si>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</si>
  <si>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</si>
  <si>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</si>
  <si>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</si>
  <si>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</si>
  <si>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</si>
  <si>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</si>
  <si>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</si>
  <si>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</si>
  <si>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</si>
  <si>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</si>
  <si>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</si>
  <si>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</si>
  <si>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</si>
  <si>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</si>
  <si>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</si>
  <si>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</si>
  <si>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</si>
  <si>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</si>
  <si>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</si>
  <si>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</si>
  <si>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</si>
  <si>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</si>
  <si>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</si>
  <si>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</si>
  <si>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</si>
  <si>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</si>
  <si>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</si>
  <si>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</si>
  <si>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</si>
  <si>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</si>
  <si>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</si>
  <si>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</si>
  <si>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</si>
  <si>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</si>
  <si>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</si>
  <si>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</si>
  <si>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</si>
  <si>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</si>
  <si>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</si>
  <si>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</si>
  <si>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</si>
  <si>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</si>
  <si>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</si>
  <si>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</si>
  <si>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</si>
  <si>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</si>
  <si>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</si>
  <si>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</si>
  <si>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</si>
  <si>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</si>
  <si>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</si>
  <si>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</si>
  <si>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</si>
  <si>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</si>
  <si>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</si>
  <si>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</si>
  <si>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</si>
  <si>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</si>
  <si>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</si>
  <si>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</si>
  <si>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</si>
  <si>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</si>
  <si>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</si>
  <si>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</si>
  <si>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</si>
  <si>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</si>
  <si>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</si>
  <si>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</si>
  <si>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</si>
  <si>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</si>
  <si>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</si>
  <si>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</si>
  <si>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</si>
  <si>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</si>
  <si>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</si>
  <si>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</si>
  <si>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</si>
  <si>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</si>
  <si>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</si>
  <si>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</si>
  <si>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</si>
  <si>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</si>
  <si>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</si>
  <si>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</si>
  <si>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</si>
  <si>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</si>
  <si>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</si>
  <si>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</si>
  <si>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</si>
  <si>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</si>
  <si>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</si>
  <si>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</si>
  <si>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</si>
  <si>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</si>
  <si>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</si>
  <si>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</si>
  <si>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</si>
  <si>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</si>
  <si>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</si>
  <si>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</si>
  <si>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</si>
  <si>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</si>
  <si>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</si>
  <si>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</si>
  <si>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</si>
  <si>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</si>
  <si>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</si>
  <si>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</si>
  <si>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</si>
  <si>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</si>
  <si>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</si>
  <si>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</si>
  <si>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</si>
  <si>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</si>
  <si>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</si>
  <si>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</si>
  <si>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</si>
  <si>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</si>
  <si>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</si>
  <si>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</si>
  <si>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</si>
  <si>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</si>
  <si>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</si>
  <si>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</si>
  <si>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</si>
  <si>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</si>
  <si>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</si>
  <si>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</si>
  <si>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</si>
  <si>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</si>
  <si>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</si>
  <si>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</si>
  <si>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</si>
  <si>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</si>
  <si>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</si>
  <si>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</si>
  <si>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</si>
  <si>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</si>
  <si>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</si>
  <si>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</si>
  <si>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</si>
  <si>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</si>
  <si>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</si>
  <si>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</si>
  <si>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</si>
  <si>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</si>
  <si>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</si>
  <si>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</si>
  <si>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</si>
  <si>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</si>
  <si>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</si>
  <si>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</si>
  <si>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</si>
  <si>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</si>
  <si>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</si>
  <si>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</si>
  <si>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</si>
  <si>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</si>
  <si>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</si>
  <si>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</si>
  <si>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</si>
  <si>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</si>
  <si>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</si>
  <si>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</si>
  <si>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</si>
  <si>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</si>
  <si>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</si>
  <si>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</si>
  <si>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</si>
  <si>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</si>
  <si>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</si>
  <si>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</si>
  <si>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</si>
  <si>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</si>
  <si>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</si>
  <si>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</si>
  <si>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</si>
  <si>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</si>
  <si>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</si>
  <si>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</si>
  <si>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</si>
  <si>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</si>
  <si>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</si>
  <si>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</si>
  <si>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</si>
  <si>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</si>
  <si>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</si>
  <si>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</si>
  <si>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</si>
  <si>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</si>
  <si>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</si>
  <si>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</si>
  <si>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</si>
  <si>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</si>
  <si>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</si>
  <si>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</si>
  <si>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</si>
  <si>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</si>
  <si>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</si>
  <si>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</si>
  <si>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</si>
  <si>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</si>
  <si>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</si>
  <si>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</si>
  <si>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</si>
  <si>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</si>
  <si>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</si>
  <si>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</si>
  <si>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</si>
  <si>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</si>
  <si>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</si>
  <si>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</si>
  <si>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</si>
  <si>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</si>
  <si>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</si>
  <si>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</si>
  <si>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</si>
  <si>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</si>
  <si>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</si>
  <si>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</si>
  <si>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</si>
  <si>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</si>
  <si>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</si>
  <si>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</si>
  <si>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</si>
  <si>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</si>
  <si>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</si>
  <si>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</si>
  <si>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</si>
  <si>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</si>
  <si>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</si>
  <si>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</si>
  <si>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</si>
  <si>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</si>
  <si>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</si>
  <si>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</si>
  <si>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</si>
  <si>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</si>
  <si>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</si>
  <si>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</si>
  <si>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</si>
  <si>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</si>
  <si>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</si>
  <si>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</si>
  <si>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</si>
  <si>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</si>
  <si>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</si>
  <si>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</si>
  <si>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</si>
  <si>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</si>
  <si>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</si>
  <si>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</si>
  <si>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</si>
  <si>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</si>
  <si>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</si>
  <si>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</si>
  <si>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</si>
  <si>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</si>
  <si>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</si>
  <si>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</si>
  <si>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</si>
  <si>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</si>
  <si>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</si>
  <si>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</si>
  <si>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</si>
  <si>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</si>
  <si>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</si>
  <si>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</si>
  <si>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</si>
  <si>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</si>
  <si>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</si>
  <si>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</si>
  <si>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</si>
  <si>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</si>
  <si>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</si>
  <si>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</si>
  <si>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</si>
  <si>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</si>
  <si>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</si>
  <si>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</si>
  <si>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</si>
  <si>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</si>
  <si>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</si>
  <si>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</si>
  <si>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</si>
  <si>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</si>
  <si>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</si>
  <si>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</si>
  <si>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</si>
  <si>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</si>
  <si>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</si>
  <si>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</si>
  <si>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</si>
  <si>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</si>
  <si>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</si>
  <si>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</si>
  <si>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</si>
  <si>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</si>
  <si>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</si>
  <si>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</si>
  <si>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</si>
  <si>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</si>
  <si>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</si>
  <si>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</si>
  <si>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</si>
  <si>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</si>
  <si>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</si>
  <si>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</si>
  <si>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</si>
  <si>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</si>
  <si>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</si>
  <si>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</si>
  <si>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</si>
  <si>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</si>
  <si>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</si>
  <si>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</si>
  <si>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</si>
  <si>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</si>
  <si>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</si>
  <si>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</si>
  <si>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</si>
  <si>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</si>
  <si>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</si>
  <si>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</si>
  <si>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</si>
  <si>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</si>
  <si>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</si>
  <si>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</si>
  <si>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</si>
  <si>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</si>
  <si>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</si>
  <si>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</si>
  <si>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</si>
  <si>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</si>
  <si>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</si>
  <si>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</si>
  <si>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</si>
  <si>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</si>
  <si>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</si>
  <si>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</si>
  <si>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</si>
  <si>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</si>
  <si>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</si>
  <si>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</si>
  <si>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</si>
  <si>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</si>
  <si>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</si>
  <si>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</si>
  <si>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</si>
  <si>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</si>
  <si>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</si>
  <si>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</si>
  <si>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</si>
  <si>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</si>
  <si>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</si>
  <si>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</si>
  <si>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</si>
  <si>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</si>
  <si>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</si>
  <si>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</si>
  <si>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</si>
  <si>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</si>
  <si>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</si>
  <si>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</si>
  <si>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</si>
  <si>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</si>
  <si>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</si>
  <si>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</si>
  <si>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</si>
  <si>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</si>
  <si>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</si>
  <si>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</si>
  <si>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</si>
  <si>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</si>
  <si>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</si>
  <si>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</si>
  <si>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</si>
  <si>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</si>
  <si>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</si>
  <si>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</si>
  <si>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</si>
  <si>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</si>
  <si>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</si>
  <si>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</si>
  <si>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</si>
  <si>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</si>
  <si>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</si>
  <si>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</si>
  <si>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</si>
  <si>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</si>
  <si>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</si>
  <si>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</si>
  <si>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</si>
  <si>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</si>
  <si>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</si>
  <si>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</si>
  <si>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</si>
  <si>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</si>
  <si>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</si>
  <si>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</si>
  <si>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</si>
  <si>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</si>
  <si>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</si>
  <si>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</si>
  <si>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</si>
  <si>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</si>
  <si>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</si>
  <si>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</si>
  <si>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</si>
  <si>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</si>
  <si>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</si>
  <si>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</si>
  <si>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</si>
  <si>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</si>
  <si>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</si>
  <si>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</si>
  <si>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</si>
  <si>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</si>
  <si>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</si>
  <si>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</si>
  <si>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</si>
  <si>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</si>
  <si>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</si>
  <si>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</si>
  <si>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</si>
  <si>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</si>
  <si>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</si>
  <si>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</si>
  <si>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</si>
  <si>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</si>
  <si>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</si>
  <si>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</si>
  <si>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</si>
  <si>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</si>
  <si>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</si>
  <si>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</si>
  <si>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</si>
  <si>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</si>
  <si>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</si>
  <si>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</si>
  <si>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</si>
  <si>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</si>
  <si>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</si>
  <si>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</si>
  <si>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</si>
  <si>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</si>
  <si>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</si>
  <si>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</si>
  <si>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</si>
  <si>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</si>
  <si>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</si>
  <si>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</si>
  <si>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</si>
  <si>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</si>
  <si>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</si>
  <si>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</si>
  <si>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</si>
  <si>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</si>
  <si>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</si>
  <si>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</si>
  <si>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</si>
  <si>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</si>
  <si>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</si>
  <si>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</si>
  <si>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</si>
  <si>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</si>
  <si>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</si>
  <si>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</si>
  <si>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</si>
  <si>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</si>
  <si>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</si>
  <si>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</si>
  <si>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</si>
  <si>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</si>
  <si>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</si>
  <si>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</si>
  <si>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</si>
  <si>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</si>
  <si>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</si>
  <si>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</si>
  <si>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</si>
  <si>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</si>
  <si>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</si>
  <si>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</si>
  <si>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</si>
  <si>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</si>
  <si>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</si>
  <si>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</si>
  <si>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</si>
  <si>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</si>
  <si>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</si>
  <si>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</si>
  <si>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</si>
  <si>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</si>
  <si>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</si>
  <si>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</si>
  <si>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</si>
  <si>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</si>
  <si>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</si>
  <si>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</si>
  <si>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</si>
  <si>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</si>
  <si>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</si>
  <si>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</si>
  <si>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</si>
  <si>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</si>
  <si>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</si>
  <si>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</si>
  <si>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</si>
  <si>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</si>
  <si>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</si>
  <si>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</si>
  <si>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</si>
  <si>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</si>
  <si>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</si>
  <si>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</si>
  <si>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</si>
  <si>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</si>
  <si>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</si>
  <si>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</si>
  <si>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</si>
  <si>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</si>
  <si>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</si>
  <si>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</si>
  <si>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</si>
  <si>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</si>
  <si>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</si>
  <si>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</si>
  <si>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</si>
  <si>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</si>
  <si>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</si>
  <si>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</si>
  <si>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</si>
  <si>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</si>
  <si>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</si>
  <si>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</si>
  <si>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</si>
  <si>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</si>
  <si>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</si>
  <si>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</si>
  <si>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</si>
  <si>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</si>
  <si>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</si>
  <si>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</si>
  <si>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</si>
  <si>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</si>
  <si>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</si>
  <si>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</si>
  <si>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</si>
  <si>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</si>
  <si>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</si>
  <si>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</si>
  <si>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</si>
  <si>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</si>
  <si>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</si>
  <si>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</si>
  <si>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</si>
  <si>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</si>
  <si>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</si>
  <si>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</si>
  <si>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</si>
  <si>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</si>
  <si>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</si>
  <si>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</si>
  <si>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</si>
  <si>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</si>
  <si>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</si>
  <si>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</si>
  <si>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</si>
  <si>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</si>
  <si>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</si>
  <si>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</si>
  <si>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</si>
  <si>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</si>
  <si>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</si>
  <si>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</si>
  <si>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</si>
  <si>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</si>
  <si>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</si>
  <si>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</si>
  <si>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</si>
  <si>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</si>
  <si>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</si>
  <si>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</si>
  <si>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</si>
  <si>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</si>
  <si>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</si>
  <si>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</si>
  <si>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</si>
  <si>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</si>
  <si>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</si>
  <si>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</si>
  <si>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</si>
  <si>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</si>
  <si>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</si>
  <si>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</si>
  <si>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</si>
  <si>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</si>
  <si>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</si>
  <si>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</si>
  <si>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</si>
  <si>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</si>
  <si>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</si>
  <si>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</si>
  <si>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</si>
  <si>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</si>
  <si>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</si>
  <si>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</si>
  <si>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</si>
  <si>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</si>
  <si>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</si>
  <si>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</si>
  <si>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</si>
  <si>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</si>
  <si>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</si>
  <si>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</si>
  <si>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</si>
  <si>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</si>
  <si>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</si>
  <si>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</si>
  <si>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</si>
  <si>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</si>
  <si>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</si>
  <si>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</si>
  <si>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</si>
  <si>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</si>
  <si>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</si>
  <si>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</si>
  <si>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</si>
  <si>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</si>
  <si>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</si>
  <si>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</si>
  <si>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</si>
  <si>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</si>
  <si>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</si>
  <si>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</si>
  <si>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</si>
  <si>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</si>
  <si>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</si>
  <si>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</si>
  <si>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</si>
  <si>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</si>
  <si>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</si>
  <si>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</si>
  <si>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</si>
  <si>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</si>
  <si>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</si>
  <si>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</si>
  <si>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</si>
  <si>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</si>
  <si>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</si>
  <si>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</si>
  <si>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</si>
  <si>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</si>
  <si>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</si>
  <si>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</si>
  <si>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</si>
  <si>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</si>
  <si>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</si>
  <si>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</si>
  <si>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</si>
  <si>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</si>
  <si>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</si>
  <si>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</si>
  <si>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</si>
  <si>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</si>
  <si>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</si>
  <si>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</si>
  <si>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</si>
  <si>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</si>
  <si>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</si>
  <si>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</si>
  <si>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</si>
  <si>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</si>
  <si>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</si>
  <si>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</si>
  <si>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</si>
  <si>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</si>
  <si>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</si>
  <si>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</si>
  <si>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</si>
  <si>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</si>
  <si>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</si>
  <si>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</si>
  <si>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</si>
  <si>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</si>
  <si>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</si>
  <si>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</si>
  <si>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</si>
  <si>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</si>
  <si>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</si>
  <si>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</si>
  <si>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</si>
  <si>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</si>
  <si>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</si>
  <si>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</si>
  <si>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</si>
  <si>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</si>
  <si>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</si>
  <si>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</si>
  <si>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</si>
  <si>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</si>
  <si>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</si>
  <si>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</si>
  <si>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</si>
  <si>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</si>
  <si>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</si>
  <si>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</si>
  <si>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</si>
  <si>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</si>
  <si>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</si>
  <si>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</si>
  <si>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</si>
  <si>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</si>
  <si>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</si>
  <si>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</si>
  <si>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</si>
  <si>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</si>
  <si>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</si>
  <si>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</si>
  <si>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</si>
  <si>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</si>
  <si>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</si>
  <si>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</si>
  <si>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</si>
  <si>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</si>
  <si>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</si>
  <si>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</si>
  <si>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</si>
  <si>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</si>
  <si>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</si>
  <si>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</si>
  <si>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</si>
  <si>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</si>
  <si>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</si>
  <si>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</si>
  <si>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</si>
  <si>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</si>
  <si>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</si>
  <si>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</si>
  <si>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</si>
  <si>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</si>
  <si>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</si>
  <si>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</si>
  <si>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</si>
  <si>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</si>
  <si>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</si>
  <si>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</si>
  <si>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</si>
  <si>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</si>
  <si>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</si>
  <si>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</si>
  <si>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</si>
  <si>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</si>
  <si>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</si>
  <si>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</si>
  <si>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</si>
  <si>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</si>
  <si>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</si>
  <si>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</si>
  <si>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</si>
  <si>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</si>
  <si>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</si>
  <si>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</si>
  <si>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</si>
  <si>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</si>
  <si>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</si>
  <si>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</si>
  <si>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</si>
  <si>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</si>
  <si>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</si>
  <si>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</si>
  <si>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</si>
  <si>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</si>
  <si>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</si>
  <si>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</si>
  <si>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</si>
  <si>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</si>
  <si>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</si>
  <si>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</si>
  <si>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</si>
  <si>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</si>
  <si>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</si>
  <si>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</si>
  <si>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</si>
  <si>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</si>
  <si>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</si>
  <si>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</si>
  <si>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</si>
  <si>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</si>
  <si>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</si>
  <si>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</si>
  <si>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</si>
  <si>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</si>
  <si>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</si>
  <si>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</si>
  <si>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</si>
  <si>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</si>
  <si>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</si>
  <si>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</si>
  <si>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</si>
  <si>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</si>
  <si>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</si>
  <si>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</si>
  <si>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</si>
  <si>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</si>
  <si>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</si>
  <si>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</si>
  <si>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</si>
  <si>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</si>
  <si>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</si>
  <si>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</si>
  <si>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</si>
  <si>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</si>
  <si>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</si>
  <si>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</si>
  <si>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</si>
  <si>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</si>
  <si>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</si>
  <si>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</si>
  <si>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</si>
  <si>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</si>
  <si>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</si>
  <si>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</si>
  <si>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</si>
  <si>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</si>
  <si>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</si>
  <si>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</si>
  <si>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</si>
  <si>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</si>
  <si>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</si>
  <si>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</si>
  <si>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</si>
  <si>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</si>
  <si>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</si>
  <si>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</si>
  <si>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</si>
  <si>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</si>
  <si>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</si>
  <si>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</si>
  <si>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</si>
  <si>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</si>
  <si>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</si>
  <si>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</si>
  <si>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</si>
  <si>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</si>
  <si>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</si>
  <si>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</si>
  <si>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</si>
  <si>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</si>
  <si>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</si>
  <si>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</si>
  <si>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</si>
  <si>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</si>
  <si>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</si>
  <si>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</si>
  <si>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</si>
  <si>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</si>
  <si>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</si>
  <si>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</si>
  <si>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</si>
  <si>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</si>
  <si>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</si>
  <si>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</si>
  <si>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</si>
  <si>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</si>
  <si>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</si>
  <si>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</si>
  <si>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</si>
  <si>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</si>
  <si>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</si>
  <si>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</si>
  <si>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</si>
  <si>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</si>
  <si>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</si>
  <si>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</si>
  <si>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</si>
  <si>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</si>
  <si>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</si>
  <si>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</si>
  <si>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</si>
  <si>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</si>
  <si>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</si>
  <si>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</si>
  <si>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</si>
  <si>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</si>
  <si>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</si>
  <si>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</si>
  <si>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</si>
  <si>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</si>
  <si>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</si>
  <si>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</si>
  <si>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</si>
  <si>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</si>
  <si>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</si>
  <si>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</si>
  <si>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</si>
  <si>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</si>
  <si>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</si>
  <si>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</si>
  <si>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</si>
  <si>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</si>
  <si>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</si>
  <si>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</si>
  <si>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</si>
  <si>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</si>
  <si>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</si>
  <si>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</si>
  <si>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</si>
  <si>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</si>
  <si>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</si>
  <si>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</si>
  <si>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</si>
  <si>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</si>
  <si>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</si>
  <si>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</si>
  <si>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</si>
  <si>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</si>
  <si>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</si>
  <si>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</si>
  <si>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</si>
  <si>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</si>
  <si>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</si>
  <si>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</si>
  <si>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</si>
  <si>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</si>
  <si>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</si>
  <si>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</si>
  <si>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</si>
  <si>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</si>
  <si>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</si>
  <si>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</si>
  <si>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</si>
  <si>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</si>
  <si>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</si>
  <si>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</si>
  <si>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</si>
  <si>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</si>
  <si>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</si>
  <si>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</si>
  <si>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</si>
  <si>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</si>
  <si>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</si>
  <si>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</si>
  <si>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</si>
  <si>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</si>
  <si>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</si>
  <si>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</si>
  <si>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</si>
  <si>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</si>
  <si>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</si>
  <si>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</si>
  <si>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</si>
  <si>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</si>
  <si>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</si>
  <si>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</si>
  <si>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</si>
  <si>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</si>
  <si>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</si>
  <si>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</si>
  <si>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</si>
  <si>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</si>
  <si>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</si>
  <si>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</si>
  <si>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</si>
  <si>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</si>
  <si>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</si>
  <si>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</si>
  <si>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</si>
  <si>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</si>
  <si>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</si>
  <si>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</si>
  <si>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</si>
  <si>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</si>
  <si>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</si>
  <si>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</si>
  <si>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</si>
  <si>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</si>
  <si>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</si>
  <si>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</si>
  <si>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</si>
  <si>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</si>
  <si>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</si>
  <si>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</si>
  <si>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</si>
  <si>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</si>
  <si>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</si>
  <si>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</si>
  <si>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</si>
  <si>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</si>
  <si>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</si>
  <si>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</si>
  <si>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</si>
  <si>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</si>
  <si>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</si>
  <si>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</si>
  <si>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</si>
  <si>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</si>
  <si>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</si>
  <si>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</si>
  <si>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</si>
  <si>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</si>
  <si>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</si>
  <si>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</si>
  <si>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</si>
  <si>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</si>
  <si>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</si>
  <si>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</si>
  <si>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</si>
  <si>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</si>
  <si>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</si>
  <si>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</si>
  <si>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</si>
  <si>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</si>
  <si>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</si>
  <si>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</si>
  <si>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</si>
  <si>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</si>
  <si>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</si>
  <si>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</si>
  <si>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</si>
  <si>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</si>
  <si>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</si>
  <si>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</si>
  <si>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</si>
  <si>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</si>
  <si>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</si>
  <si>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</si>
  <si>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</si>
  <si>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</si>
  <si>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</si>
  <si>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</si>
  <si>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</si>
  <si>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</si>
  <si>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</si>
  <si>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</si>
  <si>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</si>
  <si>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</si>
  <si>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</si>
  <si>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</si>
  <si>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</si>
  <si>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</si>
  <si>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</si>
  <si>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</si>
  <si>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</si>
  <si>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</si>
  <si>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</si>
  <si>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</si>
  <si>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</si>
  <si>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</si>
  <si>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</si>
  <si>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</si>
  <si>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</si>
  <si>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</si>
  <si>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</si>
  <si>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</si>
  <si>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</si>
  <si>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</si>
  <si>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</si>
  <si>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</si>
  <si>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</si>
  <si>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</si>
  <si>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</si>
  <si>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</si>
  <si>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</si>
  <si>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</si>
  <si>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</si>
  <si>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</si>
  <si>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</si>
  <si>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</si>
  <si>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</si>
  <si>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</si>
  <si>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</si>
  <si>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</si>
  <si>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</si>
  <si>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</si>
  <si>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</si>
  <si>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</si>
  <si>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</si>
  <si>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</si>
  <si>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</si>
  <si>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</si>
  <si>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</si>
  <si>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</si>
  <si>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</si>
  <si>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</si>
  <si>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</si>
  <si>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</si>
  <si>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</si>
  <si>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</si>
  <si>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</si>
  <si>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</si>
  <si>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</si>
  <si>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</si>
  <si>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</si>
  <si>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</si>
  <si>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</si>
  <si>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</si>
  <si>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</si>
  <si>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</si>
  <si>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</si>
  <si>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</si>
  <si>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</si>
  <si>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</si>
  <si>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</si>
  <si>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</si>
  <si>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</si>
  <si>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</si>
  <si>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</si>
  <si>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</si>
  <si>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</si>
  <si>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</si>
  <si>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</si>
  <si>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</si>
  <si>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</si>
  <si>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</si>
  <si>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</si>
  <si>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</si>
  <si>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</si>
  <si>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</si>
  <si>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</si>
  <si>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</si>
  <si>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</si>
  <si>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</si>
  <si>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</si>
  <si>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</si>
  <si>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</si>
  <si>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</si>
  <si>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</si>
  <si>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</si>
  <si>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</si>
  <si>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</si>
  <si>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</si>
  <si>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</si>
  <si>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</si>
  <si>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</si>
  <si>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</si>
  <si>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</si>
  <si>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</si>
  <si>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</si>
  <si>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</si>
  <si>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</si>
  <si>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</si>
  <si>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</si>
  <si>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</si>
  <si>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</si>
  <si>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</si>
  <si>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</si>
  <si>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</si>
  <si>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</si>
  <si>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</si>
  <si>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</si>
  <si>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</si>
  <si>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</si>
  <si>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</si>
  <si>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</si>
  <si>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</si>
  <si>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</si>
  <si>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</si>
  <si>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</si>
  <si>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</si>
  <si>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</si>
  <si>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</si>
  <si>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</si>
  <si>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</si>
  <si>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</si>
  <si>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</si>
  <si>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</si>
  <si>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</si>
  <si>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</si>
  <si>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</si>
  <si>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</si>
  <si>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</si>
  <si>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</si>
  <si>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</si>
  <si>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</si>
  <si>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</si>
  <si>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</si>
  <si>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</si>
  <si>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</si>
  <si>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</si>
  <si>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</si>
  <si>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</si>
  <si>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</si>
  <si>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</si>
  <si>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</si>
  <si>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</si>
  <si>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</si>
  <si>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</si>
  <si>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</si>
  <si>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</si>
  <si>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</si>
  <si>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</si>
  <si>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</si>
  <si>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</si>
  <si>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</si>
  <si>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</si>
  <si>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</si>
  <si>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</si>
  <si>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</si>
  <si>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</si>
  <si>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</si>
  <si>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</si>
  <si>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</si>
  <si>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</si>
  <si>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</si>
  <si>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</si>
  <si>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</si>
  <si>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</si>
  <si>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</si>
  <si>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</si>
  <si>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</si>
  <si>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</si>
  <si>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</si>
  <si>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</si>
  <si>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</si>
  <si>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</si>
  <si>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</si>
  <si>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</si>
  <si>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</si>
  <si>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</si>
  <si>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</si>
  <si>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</si>
  <si>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</si>
  <si>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</si>
  <si>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</si>
  <si>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</si>
  <si>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</si>
  <si>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</si>
  <si>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</si>
  <si>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</si>
  <si>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</si>
  <si>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</si>
  <si>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</si>
  <si>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</si>
  <si>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</si>
  <si>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</si>
  <si>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</si>
  <si>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</si>
  <si>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</si>
  <si>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</si>
  <si>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</si>
  <si>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</si>
  <si>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</si>
  <si>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</si>
  <si>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</si>
  <si>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</si>
  <si>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</si>
  <si>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</si>
  <si>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</si>
  <si>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</si>
  <si>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</si>
  <si>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</si>
  <si>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</si>
  <si>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</si>
  <si>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</si>
  <si>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</si>
  <si>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</si>
  <si>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</si>
  <si>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</si>
  <si>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</si>
  <si>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</si>
  <si>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</si>
  <si>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</si>
  <si>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</si>
  <si>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</si>
  <si>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</si>
  <si>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</si>
  <si>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</si>
  <si>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</si>
  <si>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</si>
  <si>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</si>
  <si>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</si>
  <si>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</si>
  <si>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</si>
  <si>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</si>
  <si>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</si>
  <si>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</si>
  <si>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</si>
  <si>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</si>
  <si>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</si>
  <si>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</si>
  <si>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</si>
  <si>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</si>
  <si>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</si>
  <si>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</si>
  <si>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</si>
  <si>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</si>
  <si>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</si>
  <si>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</si>
  <si>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</si>
  <si>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</si>
  <si>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</si>
  <si>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</si>
  <si>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</si>
  <si>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</si>
  <si>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</si>
  <si>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</si>
  <si>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</si>
  <si>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</si>
  <si>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</si>
  <si>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</si>
  <si>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</si>
  <si>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</si>
  <si>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</si>
  <si>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</si>
  <si>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</si>
  <si>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</si>
  <si>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</si>
  <si>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</si>
  <si>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</si>
  <si>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</si>
  <si>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</si>
  <si>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</si>
  <si>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</si>
  <si>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</si>
  <si>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</si>
  <si>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</si>
  <si>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</si>
  <si>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</si>
  <si>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</si>
  <si>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</si>
  <si>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</si>
  <si>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</si>
  <si>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</si>
  <si>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</si>
  <si>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</si>
  <si>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</si>
  <si>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</si>
  <si>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</si>
  <si>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</si>
  <si>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</si>
  <si>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</si>
  <si>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</si>
  <si>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</si>
  <si>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</si>
  <si>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</si>
  <si>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</si>
  <si>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</si>
  <si>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</si>
  <si>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</si>
  <si>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</si>
  <si>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</si>
  <si>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</si>
  <si>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</si>
  <si>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</si>
  <si>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</si>
  <si>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</si>
  <si>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</si>
  <si>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</si>
  <si>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</si>
  <si>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</si>
  <si>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</si>
  <si>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</si>
  <si>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</si>
  <si>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</si>
  <si>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</si>
  <si>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</si>
  <si>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</si>
  <si>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</si>
  <si>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</si>
  <si>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</si>
  <si>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</si>
  <si>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</si>
  <si>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</si>
  <si>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</si>
  <si>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</si>
  <si>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</si>
  <si>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</si>
  <si>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</si>
  <si>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</si>
  <si>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</si>
  <si>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</si>
  <si>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</si>
  <si>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</si>
  <si>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</si>
  <si>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</si>
  <si>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</si>
  <si>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</si>
  <si>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</si>
  <si>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</si>
  <si>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</si>
  <si>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</si>
  <si>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</si>
  <si>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</si>
  <si>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</si>
  <si>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</si>
  <si>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</si>
  <si>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</si>
  <si>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</si>
  <si>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</si>
  <si>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</si>
  <si>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</si>
  <si>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</si>
  <si>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</si>
  <si>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</si>
  <si>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</si>
  <si>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</si>
  <si>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</si>
  <si>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</si>
  <si>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</si>
  <si>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</si>
  <si>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</si>
  <si>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</si>
  <si>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</si>
  <si>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</si>
  <si>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</si>
  <si>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</si>
  <si>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</si>
  <si>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</si>
  <si>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</si>
  <si>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</si>
  <si>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</si>
  <si>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</si>
  <si>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</si>
  <si>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</si>
  <si>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</si>
  <si>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</si>
  <si>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</si>
  <si>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</si>
  <si>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</si>
  <si>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</si>
  <si>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</si>
  <si>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</si>
  <si>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</si>
  <si>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</si>
  <si>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</si>
  <si>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</si>
  <si>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</si>
  <si>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</si>
  <si>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</si>
  <si>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</si>
  <si>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</si>
  <si>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</si>
  <si>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</si>
  <si>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</si>
  <si>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</si>
  <si>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</si>
  <si>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</si>
  <si>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</si>
  <si>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</si>
  <si>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</si>
  <si>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</si>
  <si>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</si>
  <si>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</si>
  <si>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</si>
  <si>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</si>
  <si>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</si>
  <si>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</si>
  <si>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</si>
  <si>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</si>
  <si>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</si>
  <si>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</si>
  <si>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</si>
  <si>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</si>
  <si>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</si>
  <si>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</si>
  <si>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</si>
  <si>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</si>
  <si>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</si>
  <si>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</si>
  <si>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</si>
  <si>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</si>
  <si>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</si>
  <si>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</si>
  <si>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</si>
  <si>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</si>
  <si>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</si>
  <si>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</si>
  <si>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</si>
  <si>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</si>
  <si>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</si>
  <si>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</si>
  <si>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</si>
  <si>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</si>
  <si>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</si>
  <si>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</si>
  <si>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</si>
  <si>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</si>
  <si>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</si>
  <si>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</si>
  <si>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</si>
  <si>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</si>
  <si>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</si>
  <si>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</si>
  <si>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</si>
  <si>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</si>
  <si>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</si>
  <si>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</si>
  <si>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</si>
  <si>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</si>
  <si>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</si>
  <si>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</si>
  <si>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</si>
  <si>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</si>
  <si>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</si>
  <si>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</si>
  <si>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</si>
  <si>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</si>
  <si>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</si>
  <si>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</si>
  <si>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</si>
  <si>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</si>
  <si>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</si>
  <si>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</si>
  <si>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</si>
  <si>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</si>
  <si>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</si>
  <si>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</si>
  <si>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</si>
  <si>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</si>
  <si>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</si>
  <si>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</si>
  <si>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</si>
  <si>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</si>
  <si>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</si>
  <si>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</si>
  <si>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</si>
  <si>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</si>
  <si>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</si>
  <si>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</si>
  <si>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</si>
  <si>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</si>
  <si>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</si>
  <si>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</si>
  <si>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</si>
  <si>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</si>
  <si>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</si>
  <si>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</si>
  <si>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</si>
  <si>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</si>
  <si>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</si>
  <si>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</si>
  <si>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</si>
  <si>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</si>
  <si>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</si>
  <si>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</si>
  <si>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</si>
  <si>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</si>
  <si>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</si>
  <si>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</si>
  <si>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</si>
  <si>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</si>
  <si>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</si>
  <si>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</si>
  <si>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</si>
  <si>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</si>
  <si>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</si>
  <si>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</si>
  <si>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</si>
  <si>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</si>
  <si>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</si>
  <si>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</si>
  <si>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</si>
  <si>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</si>
  <si>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</si>
  <si>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</si>
  <si>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</si>
  <si>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</si>
  <si>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</si>
  <si>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</si>
  <si>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</si>
  <si>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</si>
  <si>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</si>
  <si>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</si>
  <si>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</si>
  <si>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</si>
  <si>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</si>
  <si>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</si>
  <si>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</si>
  <si>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</si>
  <si>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</si>
  <si>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</si>
  <si>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</si>
  <si>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</si>
  <si>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</si>
  <si>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</si>
  <si>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</si>
  <si>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</si>
  <si>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</si>
  <si>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</si>
  <si>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</si>
  <si>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</si>
  <si>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</si>
  <si>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</si>
  <si>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</si>
  <si>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</si>
  <si>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</si>
  <si>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</si>
  <si>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</si>
  <si>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</si>
  <si>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</si>
  <si>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</si>
  <si>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</si>
  <si>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</si>
  <si>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</si>
  <si>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</si>
  <si>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</si>
  <si>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</si>
  <si>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</si>
  <si>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</si>
  <si>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</si>
  <si>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</si>
  <si>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</si>
  <si>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</si>
  <si>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</si>
  <si>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</si>
  <si>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</si>
  <si>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</si>
  <si>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</si>
  <si>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</si>
  <si>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</si>
  <si>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</si>
  <si>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</si>
  <si>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</si>
  <si>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</si>
  <si>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</si>
  <si>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</si>
  <si>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</si>
  <si>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</si>
  <si>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</si>
  <si>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</si>
  <si>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</si>
  <si>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</si>
  <si>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</si>
  <si>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</si>
  <si>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</si>
  <si>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</si>
  <si>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</si>
  <si>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</si>
  <si>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</si>
  <si>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</si>
  <si>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</si>
  <si>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</si>
  <si>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</si>
  <si>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</si>
  <si>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</si>
  <si>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</si>
  <si>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</si>
  <si>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</si>
  <si>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</si>
  <si>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</si>
  <si>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</si>
  <si>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</si>
  <si>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</si>
  <si>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</si>
  <si>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</si>
  <si>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</si>
  <si>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</si>
  <si>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</si>
  <si>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</si>
  <si>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</si>
  <si>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</si>
  <si>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</si>
  <si>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</si>
  <si>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</si>
  <si>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</si>
  <si>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</si>
  <si>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</si>
  <si>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</si>
  <si>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</si>
  <si>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</si>
  <si>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</si>
  <si>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</si>
  <si>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</si>
  <si>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</si>
  <si>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</si>
  <si>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</si>
  <si>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</si>
  <si>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</si>
  <si>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</si>
  <si>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</si>
  <si>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</si>
  <si>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</si>
  <si>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</si>
  <si>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</si>
  <si>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</si>
  <si>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</si>
  <si>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</si>
  <si>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</si>
  <si>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</si>
  <si>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</si>
  <si>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</si>
  <si>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</si>
  <si>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</si>
  <si>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</si>
  <si>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</si>
  <si>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</si>
  <si>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</si>
  <si>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</si>
  <si>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</si>
  <si>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</si>
  <si>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</si>
  <si>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</si>
  <si>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</si>
  <si>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</si>
  <si>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</si>
  <si>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</si>
  <si>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</si>
  <si>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</si>
  <si>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</si>
  <si>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</si>
  <si>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</si>
  <si>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</si>
  <si>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</si>
  <si>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</si>
  <si>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</si>
  <si>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</si>
  <si>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</si>
  <si>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</si>
  <si>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</si>
  <si>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</si>
  <si>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</si>
  <si>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</si>
  <si>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</si>
  <si>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</si>
  <si>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</si>
  <si>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</si>
  <si>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</si>
  <si>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</si>
  <si>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</si>
  <si>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</si>
  <si>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</si>
  <si>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</si>
  <si>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</si>
  <si>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</si>
  <si>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</si>
  <si>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</si>
  <si>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</si>
  <si>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</si>
  <si>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</si>
  <si>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</si>
  <si>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</si>
  <si>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</si>
  <si>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</si>
  <si>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</si>
  <si>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</si>
  <si>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</si>
  <si>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</si>
  <si>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</si>
  <si>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</si>
  <si>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</si>
  <si>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</si>
  <si>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</si>
  <si>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</si>
  <si>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</si>
  <si>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</si>
  <si>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</si>
  <si>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</si>
  <si>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</si>
  <si>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</si>
  <si>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</si>
  <si>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</si>
  <si>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</si>
  <si>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</si>
  <si>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</si>
  <si>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</si>
  <si>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</si>
  <si>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</si>
  <si>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</si>
  <si>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</si>
  <si>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</si>
  <si>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</si>
  <si>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</si>
  <si>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</si>
  <si>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</si>
  <si>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</si>
  <si>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</si>
  <si>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</si>
  <si>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</si>
  <si>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</si>
  <si>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</si>
  <si>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</si>
  <si>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</si>
  <si>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</si>
  <si>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</si>
  <si>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</si>
  <si>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</si>
  <si>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</si>
  <si>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</si>
  <si>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</si>
  <si>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</si>
  <si>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</si>
  <si>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</si>
  <si>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</si>
  <si>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</si>
  <si>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</si>
  <si>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</si>
  <si>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</si>
  <si>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</si>
  <si>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</si>
  <si>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</si>
  <si>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</si>
  <si>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</si>
  <si>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</si>
  <si>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</si>
  <si>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</si>
  <si>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</si>
  <si>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</si>
  <si>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</si>
  <si>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</si>
  <si>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</si>
  <si>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</si>
  <si>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</si>
  <si>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</si>
  <si>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</si>
  <si>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</si>
  <si>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</si>
  <si>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</si>
  <si>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</si>
  <si>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</si>
  <si>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</si>
  <si>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</si>
  <si>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</si>
  <si>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</si>
  <si>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</si>
  <si>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</si>
  <si>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</si>
  <si>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</si>
  <si>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</si>
  <si>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</si>
  <si>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</si>
  <si>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</si>
  <si>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</si>
  <si>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</si>
  <si>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</si>
  <si>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</si>
  <si>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</si>
  <si>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</si>
  <si>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</si>
  <si>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</si>
  <si>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</si>
  <si>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</si>
  <si>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</si>
  <si>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</si>
  <si>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</si>
  <si>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</si>
  <si>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</si>
  <si>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</si>
  <si>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</si>
  <si>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</si>
  <si>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</si>
  <si>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</si>
  <si>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</si>
  <si>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</si>
  <si>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</si>
  <si>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</si>
  <si>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</si>
  <si>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</si>
  <si>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</si>
  <si>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</si>
  <si>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</si>
  <si>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</si>
  <si>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</si>
  <si>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</si>
  <si>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</si>
  <si>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</si>
  <si>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</si>
  <si>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</si>
  <si>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</si>
  <si>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</si>
  <si>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</si>
  <si>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</si>
  <si>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</si>
  <si>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</si>
  <si>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</si>
  <si>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</si>
  <si>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</si>
  <si>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</si>
  <si>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</si>
  <si>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</si>
  <si>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</si>
  <si>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</si>
  <si>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</si>
  <si>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</si>
  <si>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</si>
  <si>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</si>
  <si>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</si>
  <si>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</si>
  <si>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</si>
  <si>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</si>
  <si>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</si>
  <si>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</si>
  <si>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</si>
  <si>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</si>
  <si>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</si>
  <si>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</si>
  <si>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</si>
  <si>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</si>
  <si>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</si>
  <si>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</si>
  <si>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</si>
  <si>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</si>
  <si>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</si>
  <si>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</si>
  <si>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</si>
  <si>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</si>
  <si>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</si>
  <si>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</si>
  <si>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</si>
  <si>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</si>
  <si>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</si>
  <si>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</si>
  <si>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</si>
  <si>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</si>
  <si>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</si>
  <si>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</si>
  <si>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</si>
  <si>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</si>
  <si>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</si>
  <si>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</si>
  <si>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</si>
  <si>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</si>
  <si>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</si>
  <si>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</si>
  <si>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</si>
  <si>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</si>
  <si>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</si>
  <si>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</si>
  <si>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</si>
  <si>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</si>
  <si>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</si>
  <si>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</si>
  <si>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</si>
  <si>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</si>
  <si>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</si>
  <si>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</si>
  <si>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</si>
  <si>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</si>
  <si>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</si>
  <si>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</si>
  <si>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</si>
  <si>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</si>
  <si>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</si>
  <si>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</si>
  <si>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</si>
  <si>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</si>
  <si>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</si>
  <si>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</si>
  <si>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</si>
  <si>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</si>
  <si>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</si>
  <si>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</si>
  <si>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</si>
  <si>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</si>
  <si>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</si>
  <si>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</si>
  <si>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</si>
  <si>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</si>
  <si>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</si>
  <si>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</si>
  <si>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</si>
  <si>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</si>
  <si>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</si>
  <si>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</si>
  <si>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</si>
  <si>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</si>
  <si>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</si>
  <si>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</si>
  <si>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</si>
  <si>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</si>
  <si>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</si>
  <si>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</si>
  <si>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</si>
  <si>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</si>
  <si>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</si>
  <si>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</si>
  <si>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</si>
  <si>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</si>
  <si>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</si>
  <si>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</si>
  <si>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</si>
  <si>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</si>
  <si>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</si>
  <si>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</si>
  <si>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</si>
  <si>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</si>
  <si>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</si>
  <si>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</si>
  <si>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</si>
  <si>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</si>
  <si>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</si>
  <si>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</si>
  <si>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</si>
  <si>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</si>
  <si>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</si>
  <si>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</si>
  <si>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</si>
  <si>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</si>
  <si>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</si>
  <si>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</si>
  <si>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</si>
  <si>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</si>
  <si>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</si>
  <si>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</si>
  <si>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</si>
  <si>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</si>
  <si>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</si>
  <si>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</si>
  <si>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</si>
  <si>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</si>
  <si>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</si>
  <si>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</si>
  <si>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</si>
  <si>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</si>
  <si>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</si>
  <si>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</si>
  <si>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</si>
  <si>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</si>
  <si>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</si>
  <si>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</si>
  <si>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</si>
  <si>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</si>
  <si>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</si>
  <si>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</si>
  <si>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</si>
  <si>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</si>
  <si>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</si>
  <si>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</si>
  <si>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</si>
  <si>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</si>
  <si>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</si>
  <si>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</si>
  <si>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</si>
  <si>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</si>
  <si>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</si>
  <si>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</si>
  <si>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</si>
  <si>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</si>
  <si>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</si>
  <si>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</si>
  <si>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</si>
  <si>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</si>
  <si>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</si>
  <si>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</si>
  <si>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</si>
  <si>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</si>
  <si>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</si>
  <si>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</si>
  <si>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</si>
  <si>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</si>
  <si>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</si>
  <si>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</si>
  <si>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</si>
  <si>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</si>
  <si>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</si>
  <si>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</si>
  <si>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</si>
  <si>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</si>
  <si>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</si>
  <si>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</si>
  <si>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</si>
  <si>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</si>
  <si>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</si>
  <si>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</si>
  <si>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</si>
  <si>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</si>
  <si>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</si>
  <si>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</si>
  <si>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</si>
  <si>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</si>
  <si>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</si>
  <si>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</si>
  <si>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</si>
  <si>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</si>
  <si>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</si>
  <si>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</si>
  <si>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</si>
  <si>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</si>
  <si>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</si>
  <si>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</si>
  <si>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</si>
  <si>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</si>
  <si>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</si>
  <si>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</si>
  <si>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</si>
  <si>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</si>
  <si>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</si>
  <si>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</si>
  <si>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</si>
  <si>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</si>
  <si>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</si>
  <si>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</si>
  <si>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</si>
  <si>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</si>
  <si>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</si>
  <si>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</si>
  <si>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</si>
  <si>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</si>
  <si>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</si>
  <si>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</si>
  <si>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</si>
  <si>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</si>
  <si>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</si>
  <si>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</si>
  <si>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</si>
  <si>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</si>
  <si>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</si>
  <si>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</si>
  <si>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</si>
  <si>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</si>
  <si>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</si>
  <si>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</si>
  <si>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</si>
  <si>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</si>
  <si>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</si>
  <si>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</si>
  <si>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</si>
  <si>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</si>
  <si>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</si>
  <si>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</si>
  <si>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</si>
  <si>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</si>
  <si>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</si>
  <si>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</si>
  <si>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</si>
  <si>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</si>
  <si>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</si>
  <si>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</si>
  <si>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</si>
  <si>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</si>
  <si>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</si>
  <si>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</si>
  <si>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</si>
  <si>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</si>
  <si>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</si>
  <si>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</si>
  <si>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</si>
  <si>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</si>
  <si>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</si>
  <si>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</si>
  <si>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</si>
  <si>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</si>
  <si>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</si>
  <si>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</si>
  <si>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</si>
  <si>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</si>
  <si>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</si>
  <si>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</si>
  <si>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</si>
  <si>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</si>
  <si>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</si>
  <si>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</si>
  <si>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</si>
  <si>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</si>
  <si>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</si>
  <si>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</si>
  <si>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</si>
  <si>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</si>
  <si>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</si>
  <si>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</si>
  <si>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</si>
  <si>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</si>
  <si>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</si>
  <si>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</si>
  <si>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</si>
  <si>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</si>
  <si>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</si>
  <si>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</si>
  <si>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</si>
  <si>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</si>
  <si>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</si>
  <si>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</si>
  <si>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</si>
  <si>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</si>
  <si>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</si>
  <si>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</si>
  <si>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</si>
  <si>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</si>
  <si>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</si>
  <si>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</si>
  <si>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</si>
  <si>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</si>
  <si>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</si>
  <si>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</si>
  <si>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</si>
  <si>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</si>
  <si>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</si>
  <si>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</si>
  <si>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</si>
  <si>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</si>
  <si>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</si>
  <si>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</si>
  <si>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</si>
  <si>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</si>
  <si>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</si>
  <si>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</si>
  <si>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</si>
  <si>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</si>
  <si>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</si>
  <si>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</si>
  <si>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</si>
  <si>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</si>
  <si>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</si>
  <si>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</si>
  <si>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</si>
  <si>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</si>
  <si>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</si>
  <si>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</si>
  <si>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</si>
  <si>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</si>
  <si>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</si>
  <si>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</si>
  <si>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</si>
  <si>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</si>
  <si>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</si>
  <si>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</si>
  <si>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</si>
  <si>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</si>
  <si>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</si>
  <si>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</si>
  <si>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</si>
  <si>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</si>
  <si>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</si>
  <si>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</si>
  <si>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</si>
  <si>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</si>
  <si>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</si>
  <si>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</si>
  <si>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</si>
  <si>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</si>
  <si>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</si>
  <si>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</si>
  <si>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</si>
  <si>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</si>
  <si>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</si>
  <si>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</si>
  <si>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</si>
  <si>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</si>
  <si>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</si>
  <si>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</si>
  <si>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</si>
  <si>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</si>
  <si>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</si>
  <si>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</si>
  <si>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</si>
  <si>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</si>
  <si>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</si>
  <si>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</si>
  <si>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</si>
  <si>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</si>
  <si>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</si>
  <si>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</si>
  <si>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</si>
  <si>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</si>
  <si>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</si>
  <si>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</si>
  <si>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</si>
  <si>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</si>
  <si>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</si>
  <si>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</si>
  <si>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</si>
  <si>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</si>
  <si>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</si>
  <si>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</si>
  <si>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</si>
  <si>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</si>
  <si>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</si>
  <si>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</si>
  <si>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</si>
  <si>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</si>
  <si>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</si>
  <si>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</si>
  <si>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</si>
  <si>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</si>
  <si>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</si>
  <si>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</si>
  <si>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</si>
  <si>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</si>
  <si>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</si>
  <si>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</si>
  <si>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</si>
  <si>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</si>
  <si>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</si>
  <si>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</si>
  <si>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</si>
  <si>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</si>
  <si>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</si>
  <si>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</si>
  <si>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</si>
  <si>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</si>
  <si>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</si>
  <si>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</si>
  <si>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</si>
  <si>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</si>
  <si>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</si>
  <si>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</si>
  <si>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</si>
  <si>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</si>
  <si>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</si>
  <si>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</si>
  <si>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</si>
  <si>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</si>
  <si>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</si>
  <si>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</si>
  <si>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</si>
  <si>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</si>
  <si>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</si>
  <si>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</si>
  <si>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</si>
  <si>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</si>
  <si>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</si>
  <si>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</si>
  <si>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</si>
  <si>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</si>
  <si>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</si>
  <si>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</si>
  <si>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</si>
  <si>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</si>
  <si>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</si>
  <si>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</si>
  <si>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</si>
  <si>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</si>
  <si>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</si>
  <si>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</si>
  <si>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</si>
  <si>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</si>
  <si>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</si>
  <si>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</si>
  <si>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</si>
  <si>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</si>
  <si>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</si>
  <si>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</si>
  <si>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</si>
  <si>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</si>
  <si>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</si>
  <si>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</si>
  <si>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</si>
  <si>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</si>
  <si>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</si>
  <si>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</si>
  <si>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</si>
  <si>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</si>
  <si>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</si>
  <si>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</si>
  <si>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</si>
  <si>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</si>
  <si>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</si>
  <si>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</si>
  <si>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</si>
  <si>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</si>
  <si>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</si>
  <si>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</si>
  <si>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</si>
  <si>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</si>
  <si>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</si>
  <si>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</si>
  <si>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</si>
  <si>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</si>
  <si>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</si>
  <si>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</si>
  <si>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</si>
  <si>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</si>
  <si>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</si>
  <si>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</si>
  <si>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</si>
  <si>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</si>
  <si>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</si>
  <si>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</si>
  <si>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</si>
  <si>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</si>
  <si>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</si>
  <si>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</si>
  <si>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</si>
  <si>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</si>
  <si>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</si>
  <si>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</si>
  <si>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</si>
  <si>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</si>
  <si>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</si>
  <si>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</si>
  <si>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</si>
  <si>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</si>
  <si>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</si>
  <si>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</si>
  <si>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</si>
  <si>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</si>
  <si>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</si>
  <si>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</si>
  <si>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</si>
  <si>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</si>
  <si>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</si>
  <si>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</si>
  <si>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</si>
  <si>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</si>
  <si>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</si>
  <si>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</si>
  <si>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</si>
  <si>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</si>
  <si>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</si>
  <si>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</si>
  <si>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</si>
  <si>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</si>
  <si>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</si>
  <si>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</si>
  <si>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</si>
  <si>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</si>
  <si>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</si>
  <si>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</si>
  <si>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</si>
  <si>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</si>
  <si>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</si>
  <si>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</si>
  <si>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</si>
  <si>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</si>
  <si>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</si>
  <si>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</si>
  <si>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</si>
  <si>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</si>
  <si>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</si>
  <si>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</si>
  <si>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</si>
  <si>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</si>
  <si>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</si>
  <si>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</si>
  <si>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</si>
  <si>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</si>
  <si>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</si>
  <si>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</si>
  <si>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</si>
  <si>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</si>
  <si>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</si>
  <si>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</si>
  <si>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</si>
  <si>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</si>
  <si>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</si>
  <si>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</si>
  <si>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</si>
  <si>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</si>
  <si>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</si>
  <si>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</si>
  <si>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</si>
  <si>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</si>
  <si>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</si>
  <si>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</si>
  <si>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</si>
  <si>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</si>
  <si>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</si>
  <si>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</si>
  <si>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</si>
  <si>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</si>
  <si>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</si>
  <si>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</si>
  <si>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</si>
  <si>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</si>
  <si>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</si>
  <si>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</si>
  <si>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</si>
  <si>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</si>
  <si>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</si>
  <si>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</si>
  <si>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</si>
  <si>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</si>
  <si>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</si>
  <si>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</si>
  <si>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</si>
  <si>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</si>
  <si>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</si>
  <si>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</si>
  <si>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</si>
  <si>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</si>
  <si>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</si>
  <si>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</si>
  <si>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</si>
  <si>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</si>
  <si>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</si>
  <si>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</si>
  <si>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</si>
  <si>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</si>
  <si>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</si>
  <si>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</si>
  <si>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</si>
  <si>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</si>
  <si>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</si>
  <si>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</si>
  <si>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</si>
  <si>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</si>
  <si>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</si>
  <si>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</si>
  <si>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</si>
  <si>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</si>
  <si>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</si>
  <si>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</si>
  <si>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</si>
  <si>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</si>
  <si>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</si>
  <si>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</si>
  <si>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</si>
  <si>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</si>
  <si>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</si>
  <si>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</si>
  <si>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</si>
  <si>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</si>
  <si>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</si>
  <si>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</si>
  <si>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</si>
  <si>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</si>
  <si>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</si>
  <si>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</si>
  <si>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</si>
  <si>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</si>
  <si>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</si>
  <si>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</si>
  <si>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</si>
  <si>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</si>
  <si>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</si>
  <si>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</si>
  <si>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</si>
  <si>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</si>
  <si>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</si>
  <si>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</si>
  <si>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</si>
  <si>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</si>
  <si>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</si>
  <si>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</si>
  <si>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</si>
  <si>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</si>
  <si>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</si>
  <si>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</si>
  <si>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</si>
  <si>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</si>
  <si>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</si>
  <si>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</si>
  <si>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</si>
  <si>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</si>
  <si>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</si>
  <si>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</si>
  <si>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</si>
  <si>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</si>
  <si>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</si>
  <si>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</si>
  <si>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</si>
  <si>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</si>
  <si>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</si>
  <si>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</si>
  <si>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</si>
  <si>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</si>
  <si>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</si>
  <si>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</si>
  <si>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</si>
  <si>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</si>
  <si>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</si>
  <si>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</si>
  <si>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</si>
  <si>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</si>
  <si>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</si>
  <si>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</si>
  <si>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</si>
  <si>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</si>
  <si>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</si>
  <si>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</si>
  <si>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</si>
  <si>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</si>
  <si>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</si>
  <si>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</si>
  <si>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</si>
  <si>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</si>
  <si>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</si>
  <si>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</si>
  <si>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</si>
  <si>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</si>
  <si>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</si>
  <si>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</si>
  <si>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</si>
  <si>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</si>
  <si>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</si>
  <si>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</si>
  <si>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</si>
  <si>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</si>
  <si>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</si>
  <si>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</si>
  <si>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</si>
  <si>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</si>
  <si>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</si>
  <si>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</si>
  <si>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</si>
  <si>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</si>
  <si>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</si>
  <si>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</si>
  <si>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</si>
  <si>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</si>
  <si>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</si>
  <si>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</si>
  <si>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</si>
  <si>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</si>
  <si>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</si>
  <si>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</si>
  <si>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</si>
  <si>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</si>
  <si>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</si>
  <si>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</si>
  <si>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</si>
  <si>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</si>
  <si>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</si>
  <si>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</si>
  <si>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</si>
  <si>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</si>
  <si>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</si>
  <si>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</si>
  <si>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</si>
  <si>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</si>
  <si>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</si>
  <si>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</si>
  <si>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</si>
  <si>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</si>
  <si>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</si>
  <si>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</si>
  <si>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</si>
  <si>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</si>
  <si>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</si>
  <si>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</si>
  <si>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</si>
  <si>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</si>
  <si>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</si>
  <si>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</si>
  <si>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</si>
  <si>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</si>
  <si>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</si>
  <si>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</si>
  <si>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</si>
  <si>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</si>
  <si>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</si>
  <si>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</si>
  <si>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</si>
  <si>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</si>
  <si>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</si>
  <si>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</si>
  <si>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</si>
  <si>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</si>
  <si>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</si>
  <si>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</si>
  <si>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</si>
  <si>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</si>
  <si>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</si>
  <si>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</si>
  <si>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</si>
  <si>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</si>
  <si>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</si>
  <si>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</si>
  <si>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</si>
  <si>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</si>
  <si>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</si>
  <si>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</si>
  <si>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</si>
  <si>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</si>
  <si>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</si>
  <si>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</si>
  <si>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</si>
  <si>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</si>
  <si>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</si>
  <si>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</si>
  <si>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</si>
  <si>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</si>
  <si>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</si>
  <si>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</si>
  <si>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</si>
  <si>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</si>
  <si>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</si>
  <si>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</si>
  <si>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</si>
  <si>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</si>
  <si>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</si>
  <si>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</si>
  <si>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</si>
  <si>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</si>
  <si>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</si>
  <si>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</si>
  <si>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</si>
  <si>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</si>
  <si>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</si>
  <si>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</si>
  <si>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</si>
  <si>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</si>
  <si>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</si>
  <si>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</si>
  <si>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</si>
  <si>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</si>
  <si>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</si>
  <si>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</si>
  <si>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</si>
  <si>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</si>
  <si>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</si>
  <si>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</si>
  <si>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</si>
  <si>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</si>
  <si>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</si>
  <si>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</si>
  <si>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</si>
  <si>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</si>
  <si>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</si>
  <si>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</si>
  <si>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</si>
  <si>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</si>
  <si>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</si>
  <si>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</si>
  <si>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</si>
  <si>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</si>
  <si>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</si>
  <si>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</si>
  <si>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</si>
  <si>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</si>
  <si>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</si>
  <si>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</si>
  <si>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</si>
  <si>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</si>
  <si>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</si>
  <si>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</si>
  <si>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</si>
  <si>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</si>
  <si>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</si>
  <si>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</si>
  <si>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</si>
  <si>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</si>
  <si>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</si>
  <si>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</si>
  <si>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</si>
  <si>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</si>
  <si>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</si>
  <si>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</si>
  <si>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</si>
  <si>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</si>
  <si>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</si>
  <si>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</si>
  <si>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</si>
  <si>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</si>
  <si>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</si>
  <si>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</si>
  <si>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</si>
  <si>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</si>
  <si>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</si>
  <si>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</si>
  <si>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</si>
  <si>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</si>
  <si>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</si>
  <si>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</si>
  <si>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</si>
  <si>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</si>
  <si>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</si>
  <si>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</si>
  <si>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</si>
  <si>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</si>
  <si>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</si>
  <si>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</si>
  <si>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</si>
  <si>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</si>
  <si>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</si>
  <si>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</si>
  <si>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</si>
  <si>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</si>
  <si>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</si>
  <si>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</si>
  <si>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</si>
  <si>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</si>
  <si>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</si>
  <si>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</si>
  <si>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</si>
  <si>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</si>
  <si>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</si>
  <si>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</si>
  <si>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</si>
  <si>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</si>
  <si>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</si>
  <si>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</si>
  <si>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</si>
  <si>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</si>
  <si>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</si>
  <si>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</si>
  <si>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</si>
  <si>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</si>
  <si>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</si>
  <si>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</si>
  <si>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</si>
  <si>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</si>
  <si>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</si>
  <si>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</si>
  <si>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</si>
  <si>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</si>
  <si>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</si>
  <si>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</si>
  <si>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</si>
  <si>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</si>
  <si>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</si>
  <si>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</si>
  <si>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</si>
  <si>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</si>
  <si>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</si>
  <si>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</si>
  <si>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</si>
  <si>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</si>
  <si>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</si>
  <si>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</si>
  <si>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</si>
  <si>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</si>
  <si>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</si>
  <si>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</si>
  <si>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</si>
  <si>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</si>
  <si>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</si>
  <si>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</si>
  <si>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</si>
  <si>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</si>
  <si>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</si>
  <si>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</si>
  <si>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</si>
  <si>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</si>
  <si>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</si>
  <si>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</si>
  <si>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</si>
  <si>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</si>
  <si>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</si>
  <si>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</si>
  <si>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</si>
  <si>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</si>
  <si>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</si>
  <si>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</si>
  <si>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</si>
  <si>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</si>
  <si>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</si>
  <si>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</si>
  <si>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</si>
  <si>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</si>
  <si>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</si>
  <si>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</si>
  <si>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</si>
  <si>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</si>
  <si>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</si>
  <si>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</si>
  <si>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</si>
  <si>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</si>
  <si>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</si>
  <si>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</si>
  <si>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</si>
  <si>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</si>
  <si>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</si>
  <si>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</si>
  <si>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</si>
  <si>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</si>
  <si>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</si>
  <si>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</si>
  <si>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</si>
  <si>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</si>
  <si>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</si>
  <si>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</si>
  <si>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</si>
  <si>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</si>
  <si>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</si>
  <si>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</si>
  <si>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</si>
  <si>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</si>
  <si>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</si>
  <si>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</si>
  <si>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</si>
  <si>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</si>
  <si>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</si>
  <si>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</si>
  <si>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</si>
  <si>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</si>
  <si>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</si>
  <si>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</si>
  <si>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</si>
  <si>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</si>
  <si>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</si>
  <si>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</si>
  <si>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</si>
  <si>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</si>
  <si>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</si>
  <si>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</si>
  <si>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</si>
  <si>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</si>
  <si>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</si>
  <si>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</si>
  <si>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</si>
  <si>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</si>
  <si>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</si>
  <si>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</si>
  <si>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</si>
  <si>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</si>
  <si>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</si>
  <si>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</si>
  <si>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</si>
  <si>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</si>
  <si>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</si>
  <si>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</si>
  <si>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</si>
  <si>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</si>
  <si>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</si>
  <si>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</si>
  <si>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</si>
  <si>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</si>
  <si>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</si>
  <si>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</si>
  <si>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</si>
  <si>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</si>
  <si>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</si>
  <si>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</si>
  <si>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</si>
  <si>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</si>
  <si>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</si>
  <si>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</si>
  <si>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</si>
  <si>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</si>
  <si>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</si>
  <si>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</si>
  <si>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</si>
  <si>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</si>
  <si>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</si>
  <si>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</si>
  <si>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</si>
  <si>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</si>
  <si>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</si>
  <si>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</si>
  <si>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</si>
  <si>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</si>
  <si>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</si>
  <si>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</si>
  <si>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</si>
  <si>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</si>
  <si>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</si>
  <si>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</si>
  <si>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</si>
  <si>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</si>
  <si>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</si>
  <si>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</si>
  <si>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</si>
  <si>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</si>
  <si>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</si>
  <si>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</si>
  <si>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</si>
  <si>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</si>
  <si>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</si>
  <si>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</si>
  <si>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</si>
  <si>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</si>
  <si>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</si>
  <si>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</si>
  <si>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</si>
  <si>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</si>
  <si>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</si>
  <si>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</si>
  <si>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</si>
  <si>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</si>
  <si>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</si>
  <si>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</si>
  <si>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</si>
  <si>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</si>
  <si>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</si>
  <si>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</si>
  <si>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</si>
  <si>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</si>
  <si>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</si>
  <si>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</si>
  <si>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</si>
  <si>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</si>
  <si>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</si>
  <si>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</si>
  <si>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</si>
  <si>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</si>
  <si>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</si>
  <si>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</si>
  <si>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</si>
  <si>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</si>
  <si>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</si>
  <si>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</si>
  <si>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</si>
  <si>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</si>
  <si>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</si>
  <si>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</si>
  <si>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</si>
  <si>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</si>
  <si>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</si>
  <si>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</si>
  <si>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</si>
  <si>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</si>
  <si>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</si>
  <si>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</si>
  <si>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</si>
  <si>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</si>
  <si>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</si>
  <si>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</si>
  <si>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</si>
  <si>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</si>
  <si>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</si>
  <si>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</si>
  <si>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</si>
  <si>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</si>
  <si>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</si>
  <si>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</si>
  <si>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</si>
  <si>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</si>
  <si>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</si>
  <si>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</si>
  <si>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</si>
  <si>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</si>
  <si>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</si>
  <si>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</si>
  <si>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</si>
  <si>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</si>
  <si>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</si>
  <si>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</si>
  <si>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</si>
  <si>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</si>
  <si>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</si>
  <si>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</si>
  <si>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</si>
  <si>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</si>
  <si>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</si>
  <si>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</si>
  <si>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</si>
  <si>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</si>
  <si>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</si>
  <si>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</si>
  <si>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</si>
  <si>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</si>
  <si>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</si>
  <si>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</si>
  <si>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</si>
  <si>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</si>
  <si>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</si>
  <si>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</si>
  <si>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</si>
  <si>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</si>
  <si>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</si>
  <si>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</si>
  <si>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</si>
  <si>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</si>
  <si>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</si>
  <si>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</si>
  <si>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</si>
  <si>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</si>
  <si>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</si>
  <si>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</si>
  <si>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</si>
  <si>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</si>
  <si>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</si>
  <si>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</si>
  <si>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</si>
  <si>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</si>
  <si>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</si>
  <si>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</si>
  <si>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</si>
  <si>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</si>
  <si>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</si>
  <si>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</si>
  <si>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</si>
  <si>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</si>
  <si>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</si>
  <si>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</si>
  <si>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</si>
  <si>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</si>
  <si>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</si>
  <si>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</si>
  <si>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</si>
  <si>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</si>
  <si>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</si>
  <si>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</si>
  <si>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</si>
  <si>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</si>
  <si>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</si>
  <si>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</si>
  <si>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</si>
  <si>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</si>
  <si>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</si>
  <si>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</si>
  <si>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</si>
  <si>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</si>
  <si>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</si>
  <si>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</si>
  <si>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</si>
  <si>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</si>
  <si>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</si>
  <si>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</si>
  <si>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</si>
  <si>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</si>
  <si>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</si>
  <si>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</si>
  <si>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</si>
  <si>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</si>
  <si>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</si>
  <si>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</si>
  <si>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</si>
  <si>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</si>
  <si>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</si>
  <si>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</si>
  <si>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</si>
  <si>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</si>
  <si>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</si>
  <si>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</si>
  <si>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</si>
  <si>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</si>
  <si>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</si>
  <si>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</si>
  <si>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</si>
  <si>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</si>
  <si>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</si>
  <si>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</si>
  <si>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</si>
  <si>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</si>
  <si>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</si>
  <si>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</si>
  <si>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</si>
  <si>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</si>
  <si>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</si>
  <si>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</si>
  <si>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</si>
  <si>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</si>
  <si>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</si>
  <si>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</si>
  <si>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</si>
  <si>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</si>
  <si>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</si>
  <si>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</si>
  <si>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</si>
  <si>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</si>
  <si>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</si>
  <si>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</si>
  <si>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</si>
  <si>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</si>
  <si>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</si>
  <si>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</si>
  <si>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</si>
  <si>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</si>
  <si>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</si>
  <si>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</si>
  <si>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</si>
  <si>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</si>
  <si>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</si>
  <si>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</si>
  <si>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</si>
  <si>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</si>
  <si>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</si>
  <si>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</si>
  <si>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</si>
  <si>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</si>
  <si>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</si>
  <si>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</si>
  <si>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</si>
  <si>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</si>
  <si>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</si>
  <si>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</si>
  <si>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</si>
  <si>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</si>
  <si>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</si>
  <si>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</si>
  <si>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</si>
  <si>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</si>
  <si>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</si>
  <si>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</si>
  <si>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</si>
  <si>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</si>
  <si>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</si>
  <si>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</si>
  <si>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</si>
  <si>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</si>
  <si>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</si>
  <si>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</si>
  <si>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</si>
  <si>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</si>
  <si>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</si>
  <si>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</si>
  <si>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</si>
  <si>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</si>
  <si>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</si>
  <si>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</si>
  <si>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</si>
  <si>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</si>
  <si>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</si>
  <si>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</si>
  <si>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</si>
  <si>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</si>
  <si>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</si>
  <si>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</si>
  <si>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</si>
  <si>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</si>
  <si>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</si>
  <si>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</si>
  <si>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</si>
  <si>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</si>
  <si>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</si>
  <si>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</si>
  <si>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</si>
  <si>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</si>
  <si>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</si>
  <si>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</si>
  <si>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</si>
  <si>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</si>
  <si>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</si>
  <si>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</si>
  <si>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</si>
  <si>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</si>
  <si>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</si>
  <si>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</si>
  <si>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</si>
  <si>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</si>
  <si>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</si>
  <si>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</si>
  <si>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</si>
  <si>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</si>
  <si>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</si>
  <si>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</si>
  <si>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</si>
  <si>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</si>
  <si>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</si>
  <si>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</si>
  <si>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</si>
  <si>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</si>
  <si>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</si>
  <si>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</si>
  <si>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</si>
  <si>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</si>
  <si>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</si>
  <si>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</si>
  <si>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</si>
  <si>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</si>
  <si>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</si>
  <si>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</si>
  <si>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</si>
  <si>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</si>
  <si>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</si>
  <si>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</si>
  <si>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</si>
  <si>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</si>
  <si>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</si>
  <si>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</si>
  <si>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</si>
  <si>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</si>
  <si>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</si>
  <si>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</si>
  <si>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</si>
  <si>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</si>
  <si>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</si>
  <si>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</si>
  <si>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</si>
  <si>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</si>
  <si>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</si>
  <si>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</si>
  <si>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</si>
  <si>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</si>
  <si>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</si>
  <si>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</si>
  <si>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</si>
  <si>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</si>
  <si>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</si>
  <si>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</si>
  <si>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</si>
  <si>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</si>
  <si>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</si>
  <si>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</si>
  <si>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</si>
  <si>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</si>
  <si>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</si>
  <si>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</si>
  <si>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</si>
  <si>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</si>
  <si>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</si>
  <si>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</si>
  <si>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</si>
  <si>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</si>
  <si>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</si>
  <si>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</si>
  <si>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</si>
  <si>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</si>
  <si>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</si>
  <si>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</si>
  <si>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</si>
  <si>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</si>
  <si>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</si>
  <si>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</si>
  <si>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</si>
  <si>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</si>
  <si>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</si>
  <si>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</si>
  <si>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</si>
  <si>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</si>
  <si>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</si>
  <si>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</si>
  <si>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</si>
  <si>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</si>
  <si>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</si>
  <si>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</si>
  <si>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</si>
  <si>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</si>
  <si>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</si>
  <si>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</si>
  <si>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</si>
  <si>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</si>
  <si>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</si>
  <si>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</si>
  <si>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</si>
  <si>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</si>
  <si>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</si>
  <si>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</si>
  <si>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</si>
  <si>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</si>
  <si>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</si>
  <si>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</si>
  <si>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</si>
  <si>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</si>
  <si>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</si>
  <si>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</si>
  <si>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</si>
  <si>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</si>
  <si>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</si>
  <si>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</si>
  <si>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</si>
  <si>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</si>
  <si>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</si>
  <si>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</si>
  <si>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</si>
  <si>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</si>
  <si>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</si>
  <si>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</si>
  <si>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</si>
  <si>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</si>
  <si>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</si>
  <si>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</si>
  <si>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</si>
  <si>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</si>
  <si>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</si>
  <si>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</si>
  <si>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</si>
  <si>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</si>
  <si>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</si>
  <si>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</si>
  <si>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</si>
  <si>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</si>
  <si>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</si>
  <si>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</si>
  <si>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</si>
  <si>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</si>
  <si>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</si>
  <si>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</si>
  <si>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</si>
  <si>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</si>
  <si>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</si>
  <si>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</si>
  <si>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</si>
  <si>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</si>
  <si>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</si>
  <si>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</si>
  <si>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</si>
  <si>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</si>
  <si>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</si>
  <si>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</si>
  <si>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</si>
  <si>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</si>
  <si>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</si>
  <si>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</si>
  <si>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</si>
  <si>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</si>
  <si>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</si>
  <si>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</si>
  <si>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</si>
  <si>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</si>
  <si>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</si>
  <si>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</si>
  <si>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</si>
  <si>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</si>
  <si>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</si>
  <si>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</si>
  <si>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</si>
  <si>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</si>
  <si>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</si>
  <si>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</si>
  <si>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</si>
  <si>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</si>
  <si>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</si>
  <si>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</si>
  <si>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</si>
  <si>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</si>
  <si>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</si>
  <si>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</si>
  <si>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</si>
  <si>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</si>
  <si>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</si>
  <si>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</si>
  <si>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</si>
  <si>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</si>
  <si>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</si>
  <si>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</si>
  <si>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</si>
  <si>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</si>
  <si>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</si>
  <si>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</si>
  <si>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</si>
  <si>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</si>
  <si>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</si>
  <si>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</si>
  <si>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</si>
  <si>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</si>
  <si>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</si>
  <si>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</si>
  <si>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</si>
  <si>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</si>
  <si>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</si>
  <si>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</si>
  <si>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</si>
  <si>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</si>
  <si>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</si>
  <si>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</si>
  <si>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</si>
  <si>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</si>
  <si>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</si>
  <si>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</si>
  <si>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</si>
  <si>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</si>
  <si>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</si>
  <si>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</si>
  <si>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</si>
  <si>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</si>
  <si>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</si>
  <si>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</si>
  <si>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</si>
  <si>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</si>
  <si>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</si>
  <si>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</si>
  <si>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</si>
  <si>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</si>
  <si>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</si>
  <si>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</si>
  <si>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</si>
  <si>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</si>
  <si>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</si>
  <si>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</si>
  <si>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</si>
  <si>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</si>
  <si>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</si>
  <si>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</si>
  <si>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</si>
  <si>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</si>
  <si>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</si>
  <si>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</si>
  <si>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</si>
  <si>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</si>
  <si>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</si>
  <si>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</si>
  <si>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</si>
  <si>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</si>
  <si>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</si>
  <si>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</si>
  <si>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</si>
  <si>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</si>
  <si>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</si>
  <si>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</si>
  <si>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</si>
  <si>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</si>
  <si>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</si>
  <si>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</si>
  <si>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</si>
  <si>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</si>
  <si>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</si>
  <si>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</si>
  <si>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</si>
  <si>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</si>
  <si>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</si>
  <si>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</si>
  <si>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</si>
  <si>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</si>
  <si>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</si>
  <si>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</si>
  <si>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</si>
  <si>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</si>
  <si>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</si>
  <si>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</si>
  <si>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</si>
  <si>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</si>
  <si>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</si>
  <si>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</si>
  <si>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</si>
  <si>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</si>
  <si>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</si>
  <si>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</si>
  <si>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</si>
  <si>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</si>
  <si>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</si>
  <si>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</si>
  <si>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</si>
  <si>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</si>
  <si>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</si>
  <si>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</si>
  <si>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</si>
  <si>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</si>
  <si>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</si>
  <si>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</si>
  <si>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</si>
  <si>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</si>
  <si>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</si>
  <si>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</si>
  <si>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</si>
  <si>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</si>
  <si>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</si>
  <si>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</si>
  <si>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</si>
  <si>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</si>
  <si>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</si>
  <si>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</si>
  <si>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</si>
  <si>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</si>
  <si>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</si>
  <si>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</si>
  <si>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</si>
  <si>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</si>
  <si>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</si>
  <si>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</si>
  <si>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</si>
  <si>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</si>
  <si>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</si>
  <si>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</si>
  <si>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</si>
  <si>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</si>
  <si>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</si>
  <si>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</si>
  <si>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</si>
  <si>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</si>
  <si>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</si>
  <si>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</si>
  <si>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</si>
  <si>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</si>
  <si>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</si>
  <si>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</si>
  <si>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</si>
  <si>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</si>
  <si>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</si>
  <si>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</si>
  <si>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</si>
  <si>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</si>
  <si>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</si>
  <si>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</si>
  <si>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</si>
  <si>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</si>
  <si>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</si>
  <si>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</si>
  <si>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</si>
  <si>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</si>
  <si>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</si>
  <si>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</si>
  <si>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</si>
  <si>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</si>
  <si>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</si>
  <si>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</si>
  <si>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</si>
  <si>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</si>
  <si>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</si>
  <si>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</si>
  <si>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</si>
  <si>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</si>
  <si>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</si>
  <si>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</si>
  <si>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</si>
  <si>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</si>
  <si>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</si>
  <si>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</si>
  <si>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</si>
  <si>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</si>
  <si>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</si>
  <si>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</si>
  <si>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</si>
  <si>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</si>
  <si>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</si>
  <si>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</si>
  <si>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</si>
  <si>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</si>
  <si>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</si>
  <si>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</si>
  <si>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</si>
  <si>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</si>
  <si>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</si>
  <si>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</si>
  <si>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</si>
  <si>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</si>
  <si>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</si>
  <si>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</si>
  <si>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</si>
  <si>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</si>
  <si>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</si>
  <si>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</si>
  <si>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</si>
  <si>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</si>
  <si>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</si>
  <si>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</si>
  <si>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</si>
  <si>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</si>
  <si>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</si>
  <si>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</si>
  <si>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</si>
  <si>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</si>
  <si>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</si>
  <si>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</si>
  <si>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</si>
  <si>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</si>
  <si>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</si>
  <si>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</si>
  <si>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</si>
  <si>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</si>
  <si>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</si>
  <si>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</si>
  <si>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</si>
  <si>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</si>
  <si>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</si>
  <si>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</si>
  <si>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</si>
  <si>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</si>
  <si>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</si>
  <si>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</si>
  <si>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</si>
  <si>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</si>
  <si>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</si>
  <si>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</si>
  <si>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</si>
  <si>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</si>
  <si>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</si>
  <si>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</si>
  <si>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</si>
  <si>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</si>
  <si>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</si>
  <si>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</si>
  <si>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</si>
  <si>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</si>
  <si>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</si>
  <si>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</si>
  <si>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</si>
  <si>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</si>
  <si>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</si>
  <si>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</si>
  <si>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</si>
  <si>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</si>
  <si>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</si>
  <si>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</si>
  <si>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</si>
  <si>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</si>
  <si>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</si>
  <si>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</si>
  <si>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</si>
  <si>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</si>
  <si>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</si>
  <si>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</si>
  <si>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</si>
  <si>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</si>
  <si>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</si>
  <si>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</si>
  <si>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</si>
  <si>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</si>
  <si>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</si>
  <si>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</si>
  <si>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</si>
  <si>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</si>
  <si>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</si>
  <si>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</si>
  <si>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</si>
  <si>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</si>
  <si>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</si>
  <si>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</si>
  <si>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</si>
  <si>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</si>
  <si>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</si>
  <si>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</si>
  <si>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</si>
  <si>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</si>
  <si>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</si>
  <si>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</si>
  <si>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</si>
  <si>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</si>
  <si>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</si>
  <si>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</si>
  <si>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</si>
  <si>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</si>
  <si>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</si>
  <si>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</si>
  <si>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</si>
  <si>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</si>
  <si>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</si>
  <si>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</si>
  <si>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</si>
  <si>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</si>
  <si>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</si>
  <si>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</si>
  <si>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</si>
  <si>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</si>
  <si>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</si>
  <si>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</si>
  <si>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</si>
  <si>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</si>
  <si>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</si>
  <si>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</si>
  <si>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</si>
  <si>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</si>
  <si>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</si>
  <si>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</si>
  <si>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</si>
  <si>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</si>
  <si>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</si>
  <si>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</si>
  <si>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</si>
  <si>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</si>
  <si>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</si>
  <si>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</si>
  <si>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</si>
  <si>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</si>
  <si>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</si>
  <si>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</si>
  <si>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</si>
  <si>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</si>
  <si>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</si>
  <si>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</si>
  <si>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</si>
  <si>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</si>
  <si>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</si>
  <si>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</si>
  <si>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</si>
  <si>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</si>
  <si>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</si>
  <si>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</si>
  <si>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</si>
  <si>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</si>
  <si>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</si>
  <si>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</si>
  <si>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</si>
  <si>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</si>
  <si>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</si>
  <si>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</si>
  <si>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</si>
  <si>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</si>
  <si>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</si>
  <si>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</si>
  <si>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</si>
  <si>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</si>
  <si>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</si>
  <si>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</si>
  <si>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</si>
  <si>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</si>
  <si>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</si>
  <si>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</si>
  <si>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</si>
  <si>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</si>
  <si>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</si>
  <si>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</si>
  <si>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</si>
  <si>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</si>
  <si>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</si>
  <si>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</si>
  <si>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</si>
  <si>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</si>
  <si>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</si>
  <si>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</si>
  <si>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</si>
  <si>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</si>
  <si>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</si>
  <si>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</si>
  <si>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</si>
  <si>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</si>
  <si>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</si>
  <si>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</si>
  <si>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</si>
  <si>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</si>
  <si>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</si>
  <si>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</si>
  <si>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</si>
  <si>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</si>
  <si>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</si>
  <si>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</si>
  <si>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</si>
  <si>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</si>
  <si>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</si>
  <si>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</si>
  <si>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</si>
  <si>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</si>
  <si>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</si>
  <si>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</si>
  <si>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</si>
  <si>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</si>
  <si>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</si>
  <si>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</si>
  <si>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</si>
  <si>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</si>
  <si>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</si>
  <si>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</si>
  <si>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</si>
  <si>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</si>
  <si>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</si>
  <si>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</si>
  <si>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</si>
  <si>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</si>
  <si>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</si>
  <si>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</si>
  <si>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</si>
  <si>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</si>
  <si>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</si>
  <si>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</si>
  <si>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</si>
  <si>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</si>
  <si>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</si>
  <si>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</si>
  <si>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</si>
  <si>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</si>
  <si>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</si>
  <si>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</si>
  <si>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</si>
  <si>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</si>
  <si>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</si>
  <si>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</si>
  <si>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</si>
  <si>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</si>
  <si>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</si>
  <si>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</si>
  <si>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</si>
  <si>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</si>
  <si>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</si>
  <si>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</si>
  <si>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</si>
  <si>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</si>
  <si>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</si>
  <si>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</si>
  <si>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</si>
  <si>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</si>
  <si>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</si>
  <si>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</si>
  <si>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</si>
  <si>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</si>
  <si>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</si>
  <si>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</si>
  <si>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</si>
  <si>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</si>
  <si>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</si>
  <si>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</si>
  <si>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</si>
  <si>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</si>
  <si>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</si>
  <si>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</si>
  <si>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</si>
  <si>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</si>
  <si>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</si>
  <si>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</si>
  <si>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</si>
  <si>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</si>
  <si>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</si>
  <si>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</si>
  <si>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</si>
  <si>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</si>
  <si>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</si>
  <si>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</si>
  <si>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</si>
  <si>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</si>
  <si>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</si>
  <si>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</si>
  <si>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</si>
  <si>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</si>
  <si>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</si>
  <si>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</si>
  <si>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</si>
  <si>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</si>
  <si>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</si>
  <si>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</si>
  <si>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</si>
  <si>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</si>
  <si>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</si>
  <si>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</si>
  <si>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</si>
  <si>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</si>
  <si>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</si>
  <si>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</si>
  <si>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</si>
  <si>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</si>
  <si>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</si>
  <si>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</si>
  <si>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</si>
  <si>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</si>
  <si>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</si>
  <si>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</si>
  <si>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</si>
  <si>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</si>
  <si>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</si>
  <si>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</si>
  <si>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</si>
  <si>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</si>
  <si>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</si>
  <si>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</si>
  <si>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</si>
  <si>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</si>
  <si>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</si>
  <si>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</si>
  <si>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</si>
  <si>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</si>
  <si>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</si>
  <si>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</si>
  <si>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</si>
  <si>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</si>
  <si>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</si>
  <si>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</si>
  <si>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</si>
  <si>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</si>
  <si>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</si>
  <si>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</si>
  <si>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</si>
  <si>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</si>
  <si>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</si>
  <si>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</si>
  <si>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</si>
  <si>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</si>
  <si>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</si>
  <si>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</si>
  <si>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</si>
  <si>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</si>
  <si>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</si>
  <si>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</si>
  <si>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</si>
  <si>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</si>
  <si>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</si>
  <si>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</si>
  <si>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</si>
  <si>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</si>
  <si>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</si>
  <si>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</si>
  <si>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</si>
  <si>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</si>
  <si>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</si>
  <si>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</si>
  <si>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</si>
  <si>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</si>
  <si>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</si>
  <si>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</si>
  <si>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</si>
  <si>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</si>
  <si>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</si>
  <si>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</si>
  <si>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</si>
  <si>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</si>
  <si>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</si>
  <si>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</si>
  <si>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</si>
  <si>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</si>
  <si>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</si>
  <si>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</si>
  <si>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</si>
  <si>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</si>
  <si>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</si>
  <si>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</si>
  <si>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</si>
  <si>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</si>
  <si>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</si>
  <si>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</si>
  <si>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</si>
  <si>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</si>
  <si>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</si>
  <si>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</si>
  <si>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</si>
  <si>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</si>
  <si>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</si>
  <si>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</si>
  <si>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</si>
  <si>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</si>
  <si>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</si>
  <si>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</si>
  <si>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</si>
  <si>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</si>
  <si>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</si>
  <si>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</si>
  <si>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</si>
  <si>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</si>
  <si>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</si>
  <si>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</si>
  <si>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</si>
  <si>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</si>
  <si>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</si>
  <si>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</si>
  <si>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</si>
  <si>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</si>
  <si>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</si>
  <si>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</si>
  <si>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</si>
  <si>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</si>
  <si>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</si>
  <si>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</si>
  <si>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</si>
  <si>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</si>
  <si>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</si>
  <si>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</si>
  <si>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</si>
  <si>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</si>
  <si>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</si>
  <si>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</si>
  <si>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</si>
  <si>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</si>
  <si>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</si>
  <si>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</si>
  <si>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</si>
  <si>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</si>
  <si>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</si>
  <si>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</si>
  <si>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</si>
  <si>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</si>
  <si>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</si>
  <si>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</si>
  <si>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</si>
  <si>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</si>
  <si>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</si>
  <si>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</si>
  <si>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</si>
  <si>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</si>
  <si>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</si>
  <si>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</si>
  <si>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</si>
  <si>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</si>
  <si>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</si>
  <si>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</si>
  <si>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</si>
  <si>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</si>
  <si>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</si>
  <si>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</si>
  <si>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</si>
  <si>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</si>
  <si>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</si>
  <si>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</si>
  <si>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</si>
  <si>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</si>
  <si>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</si>
  <si>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</si>
  <si>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</si>
  <si>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</si>
  <si>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</si>
  <si>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</si>
  <si>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</si>
  <si>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</si>
  <si>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</si>
  <si>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</si>
  <si>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</si>
  <si>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</si>
  <si>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</si>
  <si>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</si>
  <si>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</si>
  <si>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</si>
  <si>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</si>
  <si>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</si>
  <si>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</si>
  <si>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</si>
  <si>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</si>
  <si>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</si>
  <si>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</si>
  <si>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</si>
  <si>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</si>
  <si>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</si>
  <si>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</si>
  <si>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</si>
  <si>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</si>
  <si>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</si>
  <si>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</si>
  <si>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</si>
  <si>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</si>
  <si>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</si>
  <si>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</si>
  <si>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</si>
  <si>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</si>
  <si>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</si>
  <si>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</si>
  <si>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</si>
  <si>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</si>
  <si>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</si>
  <si>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</si>
  <si>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</si>
  <si>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</si>
  <si>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</si>
  <si>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</si>
  <si>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</si>
  <si>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</si>
  <si>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</si>
  <si>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</si>
  <si>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</si>
  <si>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</si>
  <si>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</si>
  <si>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</si>
  <si>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</si>
  <si>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</si>
  <si>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</si>
  <si>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</si>
  <si>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</si>
  <si>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</si>
  <si>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</si>
  <si>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</si>
  <si>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</si>
  <si>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</si>
  <si>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</si>
  <si>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</si>
  <si>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</si>
  <si>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</si>
  <si>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</si>
  <si>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</si>
  <si>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</si>
  <si>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</si>
  <si>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</si>
  <si>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</si>
  <si>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</si>
  <si>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</si>
  <si>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</si>
  <si>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</si>
  <si>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</si>
  <si>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</si>
  <si>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</si>
  <si>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</si>
  <si>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</si>
  <si>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</si>
  <si>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</si>
  <si>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</si>
  <si>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</si>
  <si>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</si>
  <si>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</si>
  <si>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</si>
  <si>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</si>
  <si>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</si>
  <si>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</si>
  <si>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</si>
  <si>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</si>
  <si>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</si>
  <si>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</si>
  <si>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</si>
  <si>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</si>
  <si>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</si>
  <si>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</si>
  <si>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</si>
  <si>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</si>
  <si>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</si>
  <si>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</si>
  <si>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</si>
  <si>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</si>
  <si>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</si>
  <si>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</si>
  <si>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</si>
  <si>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</si>
  <si>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</si>
  <si>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</si>
  <si>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</si>
  <si>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</si>
  <si>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</si>
  <si>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</si>
  <si>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</si>
  <si>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</si>
  <si>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</si>
  <si>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</si>
  <si>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</si>
  <si>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</si>
  <si>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</si>
  <si>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</si>
  <si>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</si>
  <si>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</si>
  <si>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</si>
  <si>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</si>
  <si>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</si>
  <si>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</si>
  <si>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</si>
  <si>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</si>
  <si>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</si>
  <si>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</si>
  <si>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</si>
  <si>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</si>
  <si>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</si>
  <si>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</si>
  <si>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</si>
  <si>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</si>
  <si>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</si>
  <si>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</si>
  <si>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</si>
  <si>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</si>
  <si>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</si>
  <si>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</si>
  <si>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</si>
  <si>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</si>
  <si>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</si>
  <si>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</si>
  <si>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</si>
  <si>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</si>
  <si>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</si>
  <si>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</si>
  <si>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</si>
  <si>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</si>
  <si>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</si>
  <si>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</si>
  <si>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</si>
  <si>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</si>
  <si>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</si>
  <si>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</si>
  <si>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</si>
  <si>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</si>
  <si>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</si>
  <si>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</si>
  <si>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</si>
  <si>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</si>
  <si>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</si>
  <si>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</si>
  <si>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</si>
  <si>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</si>
  <si>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</si>
  <si>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</si>
  <si>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</si>
  <si>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</si>
  <si>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</si>
  <si>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</si>
  <si>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</si>
  <si>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</si>
  <si>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</si>
  <si>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</si>
  <si>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</si>
  <si>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</si>
  <si>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</si>
  <si>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</si>
  <si>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</si>
  <si>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</si>
  <si>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</si>
  <si>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</si>
  <si>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</si>
  <si>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</si>
  <si>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</si>
  <si>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</si>
  <si>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</si>
  <si>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</si>
  <si>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</si>
  <si>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</si>
  <si>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</si>
  <si>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</si>
  <si>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</si>
  <si>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</si>
  <si>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</si>
  <si>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</si>
  <si>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</si>
  <si>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</si>
  <si>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</si>
  <si>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</si>
  <si>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</si>
  <si>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</si>
  <si>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</si>
  <si>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</si>
  <si>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</si>
  <si>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</si>
  <si>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</si>
  <si>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</si>
  <si>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</si>
  <si>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</si>
  <si>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</si>
  <si>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</si>
  <si>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</si>
  <si>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</si>
  <si>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</si>
  <si>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</si>
  <si>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</si>
  <si>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</si>
  <si>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</si>
  <si>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</si>
  <si>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</si>
  <si>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</si>
  <si>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</si>
  <si>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</si>
  <si>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</si>
  <si>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</si>
  <si>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</si>
  <si>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</si>
  <si>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</si>
  <si>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</si>
  <si>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</si>
  <si>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</si>
  <si>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</si>
  <si>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</si>
  <si>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</si>
  <si>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</si>
  <si>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</si>
  <si>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</si>
  <si>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</si>
  <si>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</si>
  <si>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</si>
  <si>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</si>
  <si>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</si>
  <si>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</si>
  <si>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</si>
  <si>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</si>
  <si>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</si>
  <si>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</si>
  <si>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</si>
  <si>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</si>
  <si>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</si>
  <si>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</si>
  <si>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</si>
  <si>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</si>
  <si>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</si>
  <si>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</si>
  <si>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</si>
  <si>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</si>
  <si>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</si>
  <si>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</si>
  <si>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</si>
  <si>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</si>
  <si>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</si>
  <si>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</si>
  <si>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</si>
  <si>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</si>
  <si>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</si>
  <si>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</si>
  <si>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</si>
  <si>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</si>
  <si>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</si>
  <si>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</si>
  <si>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</si>
  <si>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</si>
  <si>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</si>
  <si>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</si>
  <si>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</si>
  <si>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</si>
  <si>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</si>
  <si>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</si>
  <si>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</si>
  <si>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</si>
  <si>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</si>
  <si>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</si>
  <si>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</si>
  <si>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</si>
  <si>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</si>
  <si>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</si>
  <si>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</si>
  <si>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</si>
  <si>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</si>
  <si>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</si>
  <si>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</si>
  <si>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</si>
  <si>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</si>
  <si>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</si>
  <si>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</si>
  <si>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</si>
  <si>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</si>
  <si>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</si>
  <si>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</si>
  <si>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</si>
  <si>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</si>
  <si>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</si>
  <si>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</si>
  <si>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</si>
  <si>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</si>
  <si>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</si>
  <si>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</si>
  <si>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</si>
  <si>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</si>
  <si>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</si>
  <si>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</si>
  <si>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</si>
  <si>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</si>
  <si>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</si>
  <si>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</si>
  <si>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</si>
  <si>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</si>
  <si>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</si>
  <si>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</si>
  <si>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</si>
  <si>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</si>
  <si>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</si>
  <si>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</si>
  <si>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</si>
  <si>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</si>
  <si>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</si>
  <si>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</si>
  <si>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</si>
  <si>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</si>
  <si>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</si>
  <si>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</si>
  <si>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</si>
  <si>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</si>
  <si>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</si>
  <si>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</si>
  <si>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</si>
  <si>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</si>
  <si>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</si>
  <si>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</si>
  <si>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</si>
  <si>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</si>
  <si>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</si>
  <si>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</si>
  <si>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</si>
  <si>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</si>
  <si>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</si>
  <si>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</si>
  <si>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</si>
  <si>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</si>
  <si>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</si>
  <si>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</si>
  <si>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</si>
  <si>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</si>
  <si>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</si>
  <si>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</si>
  <si>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</si>
  <si>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</si>
  <si>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</si>
  <si>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</si>
  <si>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</si>
  <si>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</si>
  <si>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</si>
  <si>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</si>
  <si>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</si>
  <si>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</si>
  <si>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</si>
  <si>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</si>
  <si>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</si>
  <si>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</si>
  <si>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</si>
  <si>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</si>
  <si>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</si>
  <si>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</si>
  <si>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</si>
  <si>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</si>
  <si>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</si>
  <si>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</si>
  <si>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</si>
  <si>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</si>
  <si>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</si>
  <si>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</si>
  <si>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</si>
  <si>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</si>
  <si>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</si>
  <si>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</si>
  <si>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</si>
  <si>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</si>
  <si>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</si>
  <si>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</si>
  <si>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</si>
  <si>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</si>
  <si>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</si>
  <si>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</si>
  <si>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</si>
  <si>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</si>
  <si>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</si>
  <si>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</si>
  <si>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</si>
  <si>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</si>
  <si>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</si>
  <si>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</si>
  <si>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</si>
  <si>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</si>
  <si>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</si>
  <si>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</si>
  <si>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</si>
  <si>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</si>
  <si>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</si>
  <si>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</si>
  <si>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</si>
  <si>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</si>
  <si>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</si>
  <si>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</si>
  <si>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</si>
  <si>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</si>
  <si>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</si>
  <si>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</si>
  <si>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</si>
  <si>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</si>
  <si>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</si>
  <si>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</si>
  <si>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</si>
  <si>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</si>
  <si>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</si>
  <si>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</si>
  <si>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</si>
  <si>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</si>
  <si>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</si>
  <si>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</si>
  <si>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</si>
  <si>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</si>
  <si>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</si>
  <si>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</si>
  <si>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</si>
  <si>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</si>
  <si>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</si>
  <si>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</si>
  <si>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</si>
  <si>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</si>
  <si>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</si>
  <si>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</si>
  <si>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</si>
  <si>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</si>
  <si>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</si>
  <si>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</si>
  <si>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</si>
  <si>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</si>
  <si>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</si>
  <si>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</si>
  <si>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</si>
  <si>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</si>
  <si>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</si>
  <si>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</si>
  <si>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</si>
  <si>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</si>
  <si>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</si>
  <si>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</si>
  <si>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</si>
  <si>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</si>
  <si>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</si>
  <si>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</si>
  <si>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</si>
  <si>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</si>
  <si>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</si>
  <si>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</si>
  <si>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</si>
  <si>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</si>
  <si>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</si>
  <si>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</si>
  <si>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</si>
  <si>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</si>
  <si>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</si>
  <si>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</si>
  <si>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</si>
  <si>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</si>
  <si>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</si>
  <si>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</si>
  <si>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</si>
  <si>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</si>
  <si>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</si>
  <si>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</si>
  <si>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</si>
  <si>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</si>
  <si>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</si>
  <si>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</si>
  <si>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</si>
  <si>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</si>
  <si>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</si>
  <si>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</si>
  <si>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</si>
  <si>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</si>
  <si>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</si>
  <si>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</si>
  <si>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</si>
  <si>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</si>
  <si>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</si>
  <si>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</si>
  <si>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</si>
  <si>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</si>
  <si>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</si>
  <si>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</si>
  <si>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</si>
  <si>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</si>
  <si>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</si>
  <si>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</si>
  <si>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</si>
  <si>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</si>
  <si>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</si>
  <si>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</si>
  <si>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</si>
  <si>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</si>
  <si>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</si>
  <si>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</si>
  <si>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</si>
  <si>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</si>
  <si>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</si>
  <si>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</si>
  <si>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</si>
  <si>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</si>
  <si>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</si>
  <si>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</si>
  <si>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</si>
  <si>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</si>
  <si>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</si>
  <si>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</si>
  <si>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</si>
  <si>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</si>
  <si>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</si>
  <si>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</si>
  <si>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</si>
  <si>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</si>
  <si>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</si>
  <si>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</si>
  <si>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</si>
  <si>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</si>
  <si>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</si>
  <si>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</si>
  <si>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</si>
  <si>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</si>
  <si>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</si>
  <si>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</si>
  <si>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</si>
  <si>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</si>
  <si>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</si>
  <si>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</si>
  <si>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</si>
  <si>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</si>
  <si>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</si>
  <si>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</si>
  <si>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</si>
  <si>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</si>
  <si>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</si>
  <si>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</si>
  <si>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</si>
  <si>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</si>
  <si>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</si>
  <si>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</si>
  <si>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</si>
  <si>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</si>
  <si>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</si>
  <si>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</si>
  <si>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</si>
  <si>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</si>
  <si>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</si>
  <si>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</si>
  <si>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</si>
  <si>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</si>
  <si>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</si>
  <si>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</si>
  <si>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</si>
  <si>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</si>
  <si>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</si>
  <si>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</si>
  <si>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</si>
  <si>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</si>
  <si>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</si>
  <si>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</si>
  <si>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</si>
  <si>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</si>
  <si>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</si>
  <si>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</si>
  <si>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</si>
  <si>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</si>
  <si>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</si>
  <si>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</si>
  <si>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</si>
  <si>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</si>
  <si>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</si>
  <si>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</si>
  <si>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</si>
  <si>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</si>
  <si>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</si>
  <si>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</si>
  <si>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</si>
  <si>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</si>
  <si>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</si>
  <si>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</si>
  <si>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</si>
  <si>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</si>
  <si>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</si>
  <si>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</si>
  <si>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</si>
  <si>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</si>
  <si>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</si>
  <si>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</si>
  <si>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</si>
  <si>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</si>
  <si>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</si>
  <si>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</si>
  <si>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</si>
  <si>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</si>
  <si>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</si>
  <si>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</si>
  <si>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</si>
  <si>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</si>
  <si>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</si>
  <si>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</si>
  <si>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</si>
  <si>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</si>
  <si>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</si>
  <si>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</si>
  <si>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</si>
  <si>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</si>
  <si>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</si>
  <si>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</si>
  <si>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</si>
  <si>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</si>
  <si>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</si>
  <si>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</si>
  <si>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</si>
  <si>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</si>
  <si>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</si>
  <si>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</si>
  <si>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</si>
  <si>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</si>
  <si>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</si>
  <si>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</si>
  <si>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</si>
  <si>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</si>
  <si>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</si>
  <si>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</si>
  <si>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</si>
  <si>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</si>
  <si>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</si>
  <si>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</si>
  <si>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</si>
  <si>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</si>
  <si>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</si>
  <si>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</si>
  <si>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</si>
  <si>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</si>
  <si>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</si>
  <si>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</si>
  <si>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</si>
  <si>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</si>
  <si>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</si>
  <si>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</si>
  <si>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</si>
  <si>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</si>
  <si>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</si>
  <si>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</si>
  <si>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</si>
  <si>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</si>
  <si>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</si>
  <si>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</si>
  <si>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</si>
  <si>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</si>
  <si>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</si>
  <si>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</si>
  <si>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</si>
  <si>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</si>
  <si>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</si>
  <si>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</si>
  <si>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</si>
  <si>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</si>
  <si>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</si>
  <si>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</si>
  <si>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</si>
  <si>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</si>
  <si>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</si>
  <si>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</si>
  <si>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</si>
  <si>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</si>
  <si>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</si>
  <si>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</si>
  <si>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</si>
  <si>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</si>
  <si>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</si>
  <si>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</si>
  <si>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</si>
  <si>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</si>
  <si>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</si>
  <si>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</si>
  <si>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</si>
  <si>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</si>
  <si>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</si>
  <si>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</si>
  <si>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</si>
  <si>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</si>
  <si>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</si>
  <si>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</si>
  <si>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</si>
  <si>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</si>
  <si>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</si>
  <si>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</si>
  <si>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</si>
  <si>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</si>
  <si>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</si>
  <si>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</si>
  <si>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</si>
  <si>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</si>
  <si>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</si>
  <si>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</si>
  <si>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</si>
  <si>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</si>
  <si>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</si>
  <si>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</si>
  <si>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</si>
  <si>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</si>
  <si>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</si>
  <si>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</si>
  <si>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</si>
  <si>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</si>
  <si>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</si>
  <si>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</si>
  <si>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</si>
  <si>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</si>
  <si>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</si>
  <si>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</si>
  <si>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</si>
  <si>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</si>
  <si>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</si>
  <si>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</si>
  <si>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</si>
  <si>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</si>
  <si>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</si>
  <si>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</si>
  <si>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</si>
  <si>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</si>
  <si>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</si>
  <si>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</si>
  <si>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</si>
  <si>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</si>
  <si>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</si>
  <si>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</si>
  <si>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</si>
  <si>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</si>
  <si>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</si>
  <si>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</si>
  <si>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</si>
  <si>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</si>
  <si>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</si>
  <si>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</si>
  <si>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</si>
  <si>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</si>
  <si>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</si>
  <si>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</si>
  <si>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</si>
  <si>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</si>
  <si>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</si>
  <si>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</si>
  <si>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</si>
  <si>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</si>
  <si>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</si>
  <si>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</si>
  <si>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</si>
  <si>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</si>
  <si>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</si>
  <si>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</si>
  <si>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</si>
  <si>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</si>
  <si>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</si>
  <si>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</si>
  <si>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</si>
  <si>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</si>
  <si>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</si>
  <si>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</si>
  <si>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</si>
  <si>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</si>
  <si>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</si>
  <si>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</si>
  <si>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</si>
  <si>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</si>
  <si>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</si>
  <si>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</si>
  <si>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</si>
  <si>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</si>
  <si>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</si>
  <si>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</si>
  <si>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</si>
  <si>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</si>
  <si>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</si>
  <si>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</si>
  <si>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</si>
  <si>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</si>
  <si>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</si>
  <si>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</si>
  <si>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</si>
  <si>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</si>
  <si>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</si>
  <si>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</si>
  <si>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</si>
  <si>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</si>
  <si>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</si>
  <si>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</si>
  <si>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</si>
  <si>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</si>
  <si>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</si>
  <si>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</si>
  <si>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</si>
  <si>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</si>
  <si>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</si>
  <si>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</si>
  <si>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</si>
  <si>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</si>
  <si>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</si>
  <si>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</si>
  <si>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</si>
  <si>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</si>
  <si>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</si>
  <si>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</si>
  <si>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</si>
  <si>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</si>
  <si>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</si>
  <si>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</si>
  <si>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</si>
  <si>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</si>
  <si>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</si>
  <si>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</si>
  <si>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</si>
  <si>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</si>
  <si>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</si>
  <si>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</si>
  <si>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</si>
  <si>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</si>
  <si>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</si>
  <si>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</si>
  <si>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</si>
  <si>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</si>
  <si>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</si>
  <si>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</si>
  <si>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</si>
  <si>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</si>
  <si>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</si>
  <si>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</si>
  <si>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</si>
  <si>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</si>
  <si>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</si>
  <si>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</si>
  <si>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</si>
  <si>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</si>
  <si>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</si>
  <si>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</si>
  <si>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</si>
  <si>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</si>
  <si>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</si>
  <si>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</si>
  <si>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</si>
  <si>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</si>
  <si>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</si>
  <si>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</si>
  <si>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</si>
  <si>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</si>
  <si>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</si>
  <si>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</si>
  <si>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</si>
  <si>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</si>
  <si>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</si>
  <si>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</si>
  <si>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</si>
  <si>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</si>
  <si>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</si>
  <si>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</si>
  <si>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</si>
  <si>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</si>
  <si>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</si>
  <si>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</si>
  <si>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</si>
  <si>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</si>
  <si>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</si>
  <si>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</si>
  <si>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</si>
  <si>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</si>
  <si>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</si>
  <si>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</si>
  <si>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</si>
  <si>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</si>
  <si>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</si>
  <si>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</si>
  <si>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</si>
  <si>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</si>
  <si>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</si>
  <si>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</si>
  <si>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</si>
  <si>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</si>
  <si>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</si>
  <si>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</si>
  <si>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</si>
  <si>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</si>
  <si>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</si>
  <si>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</si>
  <si>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</si>
  <si>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</si>
  <si>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</si>
  <si>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</si>
  <si>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</si>
  <si>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</si>
  <si>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</si>
  <si>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</si>
  <si>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</si>
  <si>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</si>
  <si>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</si>
  <si>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</si>
  <si>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</si>
  <si>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</si>
  <si>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</si>
  <si>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</si>
  <si>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</si>
  <si>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</si>
  <si>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</si>
  <si>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</si>
  <si>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</si>
  <si>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</si>
  <si>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</si>
  <si>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</si>
  <si>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</si>
  <si>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</si>
  <si>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</si>
  <si>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</si>
  <si>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</si>
  <si>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</si>
  <si>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</si>
  <si>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</si>
  <si>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</si>
  <si>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</si>
  <si>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</si>
  <si>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</si>
  <si>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</si>
  <si>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</si>
  <si>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</si>
  <si>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</si>
  <si>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</si>
  <si>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</si>
  <si>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</si>
  <si>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</si>
  <si>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</si>
  <si>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</si>
  <si>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</si>
  <si>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</si>
  <si>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</si>
  <si>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</si>
  <si>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</si>
  <si>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</si>
  <si>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</si>
  <si>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</si>
  <si>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</si>
  <si>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</si>
  <si>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</si>
  <si>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</si>
  <si>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</si>
  <si>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</si>
  <si>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</si>
  <si>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</si>
  <si>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</si>
  <si>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</si>
  <si>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</si>
  <si>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</si>
  <si>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</si>
  <si>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</si>
  <si>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</si>
  <si>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</si>
  <si>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</si>
  <si>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</si>
  <si>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</si>
  <si>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</si>
  <si>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</si>
  <si>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</si>
  <si>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</si>
  <si>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</si>
  <si>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</si>
  <si>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</si>
  <si>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</si>
  <si>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</si>
  <si>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</si>
  <si>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</si>
  <si>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</si>
  <si>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</si>
  <si>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</si>
  <si>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</si>
  <si>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</si>
  <si>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</si>
  <si>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</si>
  <si>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</si>
  <si>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</si>
  <si>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</si>
  <si>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</si>
  <si>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</si>
  <si>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</si>
  <si>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</si>
  <si>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</si>
  <si>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</si>
  <si>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</si>
  <si>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</si>
  <si>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</si>
  <si>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</si>
  <si>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</si>
  <si>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</si>
  <si>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</si>
  <si>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</si>
  <si>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</si>
  <si>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</si>
  <si>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</si>
  <si>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</si>
  <si>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</si>
  <si>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</si>
  <si>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</si>
  <si>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</si>
  <si>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</si>
  <si>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</si>
  <si>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</si>
  <si>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</si>
  <si>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</si>
  <si>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</si>
  <si>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</si>
  <si>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</si>
  <si>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</si>
  <si>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</si>
  <si>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</si>
  <si>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</si>
  <si>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</si>
  <si>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</si>
  <si>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</si>
  <si>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</si>
  <si>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</si>
  <si>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</si>
  <si>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</si>
  <si>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</si>
  <si>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</si>
  <si>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</si>
  <si>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</si>
  <si>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</si>
  <si>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</si>
  <si>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</si>
  <si>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</si>
  <si>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</si>
  <si>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</si>
  <si>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</si>
  <si>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</si>
  <si>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</si>
  <si>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</si>
  <si>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</si>
  <si>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</si>
  <si>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</si>
  <si>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</si>
  <si>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</si>
  <si>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</si>
  <si>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</si>
  <si>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</si>
  <si>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</si>
  <si>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</si>
  <si>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</si>
  <si>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</si>
  <si>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</si>
  <si>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</si>
  <si>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</si>
  <si>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</si>
  <si>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</si>
  <si>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</si>
  <si>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</si>
  <si>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</si>
  <si>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</si>
  <si>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</si>
  <si>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</si>
  <si>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</si>
  <si>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</si>
  <si>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</si>
  <si>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</si>
  <si>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</si>
  <si>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</si>
  <si>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</si>
  <si>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</si>
  <si>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</si>
  <si>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</si>
  <si>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</si>
  <si>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</si>
  <si>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</si>
  <si>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</si>
  <si>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</si>
  <si>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</si>
  <si>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</si>
  <si>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</si>
  <si>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</si>
  <si>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</si>
  <si>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</si>
  <si>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</si>
  <si>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</si>
  <si>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</si>
  <si>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</si>
  <si>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</si>
  <si>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</si>
  <si>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</si>
  <si>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</si>
  <si>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</si>
  <si>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</si>
  <si>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</si>
  <si>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</si>
  <si>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</si>
  <si>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</si>
  <si>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</si>
  <si>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</si>
  <si>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</si>
  <si>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</si>
  <si>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</si>
  <si>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</si>
  <si>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</si>
  <si>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</si>
  <si>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</si>
  <si>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</si>
  <si>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</si>
  <si>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</si>
  <si>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</si>
  <si>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</si>
  <si>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</si>
  <si>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</si>
  <si>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</si>
  <si>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</si>
  <si>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</si>
  <si>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</si>
  <si>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</si>
  <si>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</si>
  <si>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</si>
  <si>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</si>
  <si>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</si>
  <si>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</si>
  <si>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</si>
  <si>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</si>
  <si>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</si>
  <si>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</si>
  <si>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</si>
  <si>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</si>
  <si>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</si>
  <si>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</si>
  <si>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</si>
  <si>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</si>
  <si>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</si>
  <si>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</si>
  <si>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</si>
  <si>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</si>
  <si>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</si>
  <si>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</si>
  <si>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</si>
  <si>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</si>
  <si>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</si>
  <si>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</si>
  <si>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</si>
  <si>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</si>
  <si>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</si>
  <si>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</si>
  <si>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</si>
  <si>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</si>
  <si>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</si>
  <si>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</si>
  <si>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</si>
  <si>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</si>
  <si>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</si>
  <si>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</si>
  <si>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</si>
  <si>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</si>
  <si>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</si>
  <si>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</si>
  <si>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</si>
  <si>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</si>
  <si>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</si>
  <si>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</si>
  <si>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</si>
  <si>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</si>
  <si>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</si>
  <si>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</si>
  <si>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</si>
  <si>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</si>
  <si>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</si>
  <si>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</si>
  <si>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</si>
  <si>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</si>
  <si>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</si>
  <si>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</si>
  <si>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</si>
  <si>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</si>
  <si>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</si>
  <si>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</si>
  <si>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</si>
  <si>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</si>
  <si>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</si>
  <si>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</si>
  <si>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</si>
  <si>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</si>
  <si>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</si>
  <si>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</si>
  <si>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</si>
  <si>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</si>
  <si>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</si>
  <si>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</si>
  <si>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</si>
  <si>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</si>
  <si>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</si>
  <si>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</si>
  <si>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</si>
  <si>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</si>
  <si>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</si>
  <si>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</si>
  <si>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</si>
  <si>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</si>
  <si>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</si>
  <si>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</si>
  <si>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</si>
  <si>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</si>
  <si>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</si>
  <si>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</si>
  <si>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</si>
  <si>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</si>
  <si>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</si>
  <si>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</si>
  <si>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</si>
  <si>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</si>
  <si>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</si>
  <si>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</si>
  <si>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</si>
  <si>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</si>
  <si>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</si>
  <si>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</si>
  <si>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</si>
  <si>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</si>
  <si>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</si>
  <si>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</si>
  <si>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</si>
  <si>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</si>
  <si>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</si>
  <si>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</si>
  <si>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</si>
  <si>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</si>
  <si>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</si>
  <si>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</si>
  <si>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</si>
  <si>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</si>
  <si>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</si>
  <si>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</si>
  <si>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</si>
  <si>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</si>
  <si>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</si>
  <si>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</si>
  <si>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</si>
  <si>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</si>
  <si>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</si>
  <si>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</si>
  <si>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</si>
  <si>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</si>
  <si>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</si>
  <si>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</si>
  <si>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</si>
  <si>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</si>
  <si>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</si>
  <si>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</si>
  <si>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</si>
  <si>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</si>
  <si>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</si>
  <si>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</si>
  <si>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</si>
  <si>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</si>
  <si>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</si>
  <si>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</si>
  <si>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</si>
  <si>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</si>
  <si>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</si>
  <si>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</si>
  <si>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</si>
  <si>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</si>
  <si>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</si>
  <si>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</si>
  <si>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</si>
  <si>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</si>
  <si>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</si>
  <si>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</si>
  <si>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</si>
  <si>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</si>
  <si>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</si>
  <si>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</si>
  <si>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</si>
  <si>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</si>
  <si>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</si>
  <si>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</si>
  <si>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</si>
  <si>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</si>
  <si>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</si>
  <si>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</si>
  <si>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</si>
  <si>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</si>
  <si>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</si>
  <si>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</si>
  <si>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</si>
  <si>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</si>
  <si>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</si>
  <si>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</si>
  <si>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</si>
  <si>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</si>
  <si>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</si>
  <si>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</si>
  <si>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</si>
  <si>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</si>
  <si>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</si>
  <si>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</si>
  <si>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</si>
  <si>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</si>
  <si>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</si>
  <si>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</si>
  <si>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</si>
  <si>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</si>
  <si>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</si>
  <si>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</si>
  <si>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</si>
  <si>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</si>
  <si>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</si>
  <si>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</si>
  <si>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</si>
  <si>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</si>
  <si>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</si>
  <si>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</si>
  <si>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</si>
  <si>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</si>
  <si>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</si>
  <si>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</si>
  <si>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</si>
  <si>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</si>
  <si>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</si>
  <si>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</si>
  <si>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</si>
  <si>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</si>
  <si>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</si>
  <si>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</si>
  <si>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</si>
  <si>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</si>
  <si>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</si>
  <si>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</si>
  <si>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</si>
  <si>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</si>
  <si>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</si>
  <si>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</si>
  <si>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</si>
  <si>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</si>
  <si>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</si>
  <si>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</si>
  <si>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</si>
  <si>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</si>
  <si>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</si>
  <si>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</si>
  <si>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</si>
  <si>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</si>
  <si>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</si>
  <si>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</si>
  <si>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</si>
  <si>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</si>
  <si>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</si>
  <si>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</si>
  <si>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</si>
  <si>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</si>
  <si>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</si>
  <si>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</si>
  <si>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</si>
  <si>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</si>
  <si>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</si>
  <si>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</si>
  <si>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</si>
  <si>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</si>
  <si>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</si>
  <si>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</si>
  <si>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</si>
  <si>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</si>
  <si>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</si>
  <si>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</si>
  <si>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</si>
  <si>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</si>
  <si>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</si>
  <si>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</si>
  <si>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</si>
  <si>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</si>
  <si>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</si>
  <si>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</si>
  <si>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</si>
  <si>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</si>
  <si>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</si>
  <si>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</si>
  <si>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</si>
  <si>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</si>
  <si>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</si>
  <si>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</si>
  <si>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</si>
  <si>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</si>
  <si>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</si>
  <si>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</si>
  <si>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</si>
  <si>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</si>
  <si>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</si>
  <si>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</si>
  <si>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</si>
  <si>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</si>
  <si>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</si>
  <si>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</si>
  <si>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</si>
  <si>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</si>
  <si>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</si>
  <si>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</si>
  <si>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</si>
  <si>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</si>
  <si>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</si>
  <si>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</si>
  <si>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</si>
  <si>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</si>
  <si>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</si>
  <si>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</si>
  <si>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</si>
  <si>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</si>
  <si>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</si>
  <si>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</si>
  <si>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</si>
  <si>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</si>
  <si>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</si>
  <si>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</si>
  <si>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</si>
  <si>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</si>
  <si>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</si>
  <si>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</si>
  <si>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</si>
  <si>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</si>
  <si>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</si>
  <si>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</si>
  <si>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</si>
  <si>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</si>
  <si>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</si>
  <si>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</si>
  <si>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</si>
  <si>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</si>
  <si>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</si>
  <si>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</si>
  <si>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</si>
  <si>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</si>
  <si>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</si>
  <si>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</si>
  <si>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</si>
  <si>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</si>
  <si>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</si>
  <si>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</si>
  <si>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</si>
  <si>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</si>
  <si>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</si>
  <si>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</si>
  <si>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</si>
  <si>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</si>
  <si>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</si>
  <si>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</si>
  <si>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</si>
  <si>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</si>
  <si>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</si>
  <si>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</si>
  <si>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</si>
  <si>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</si>
  <si>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</si>
  <si>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</si>
  <si>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</si>
  <si>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</si>
  <si>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</si>
  <si>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</si>
  <si>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</si>
  <si>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</si>
  <si>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</si>
  <si>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</si>
  <si>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</si>
  <si>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</si>
  <si>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</si>
  <si>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</si>
  <si>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</si>
  <si>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</si>
  <si>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</si>
  <si>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</si>
  <si>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</si>
  <si>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</si>
  <si>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</si>
  <si>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</si>
  <si>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</si>
  <si>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</si>
  <si>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</si>
  <si>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</si>
  <si>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</si>
  <si>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</si>
  <si>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</si>
  <si>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</si>
  <si>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</si>
  <si>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</si>
  <si>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</si>
  <si>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</si>
  <si>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</si>
  <si>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</si>
  <si>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</si>
  <si>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</si>
  <si>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</si>
  <si>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</si>
  <si>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</si>
  <si>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</si>
  <si>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</si>
  <si>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</si>
  <si>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</si>
  <si>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</si>
  <si>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</si>
  <si>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</si>
  <si>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</si>
  <si>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</si>
  <si>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</si>
  <si>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</si>
  <si>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</si>
  <si>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</si>
  <si>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</si>
  <si>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</si>
  <si>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</si>
  <si>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</si>
  <si>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</si>
  <si>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</si>
  <si>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</si>
  <si>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</si>
  <si>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</si>
  <si>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</si>
  <si>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</si>
  <si>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</si>
  <si>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</si>
  <si>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</si>
  <si>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</si>
  <si>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</si>
  <si>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</si>
  <si>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</si>
  <si>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</si>
  <si>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</si>
  <si>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</si>
  <si>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</si>
  <si>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</si>
  <si>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</si>
  <si>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</si>
  <si>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</si>
  <si>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</si>
  <si>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</si>
  <si>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</si>
  <si>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</si>
  <si>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</si>
  <si>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</si>
  <si>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</si>
  <si>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</si>
  <si>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</si>
  <si>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</si>
  <si>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</si>
  <si>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</si>
  <si>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</si>
  <si>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</si>
  <si>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</si>
  <si>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</si>
  <si>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</si>
  <si>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</si>
  <si>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</si>
  <si>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</si>
  <si>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</si>
  <si>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</si>
  <si>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</si>
  <si>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</si>
  <si>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</si>
  <si>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</si>
  <si>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</si>
  <si>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</si>
  <si>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</si>
  <si>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</si>
  <si>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</si>
  <si>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</si>
  <si>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</si>
  <si>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</si>
  <si>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</si>
  <si>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</si>
  <si>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</si>
  <si>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</si>
  <si>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</si>
  <si>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</si>
  <si>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</si>
  <si>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</si>
  <si>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</si>
  <si>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</si>
  <si>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</si>
  <si>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</si>
  <si>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</si>
  <si>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</si>
  <si>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</si>
  <si>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</si>
  <si>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</si>
  <si>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</si>
  <si>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</si>
  <si>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</si>
  <si>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</si>
  <si>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</si>
  <si>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</si>
  <si>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</si>
  <si>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</si>
  <si>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</si>
  <si>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</si>
  <si>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</si>
  <si>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</si>
  <si>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</si>
  <si>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</si>
  <si>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</si>
  <si>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</si>
  <si>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</si>
  <si>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</si>
  <si>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</si>
  <si>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</si>
  <si>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</si>
  <si>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</si>
  <si>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</si>
  <si>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</si>
  <si>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</si>
  <si>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</si>
  <si>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</si>
  <si>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</si>
  <si>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</si>
  <si>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</si>
  <si>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</si>
  <si>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</si>
  <si>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</si>
  <si>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</si>
  <si>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</si>
  <si>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</si>
  <si>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</si>
  <si>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</si>
  <si>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</si>
  <si>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</si>
  <si>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</si>
  <si>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</si>
  <si>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</si>
  <si>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</si>
  <si>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</si>
  <si>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</si>
  <si>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</si>
  <si>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</si>
  <si>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</si>
  <si>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</si>
  <si>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</si>
  <si>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</si>
  <si>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</si>
  <si>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</si>
  <si>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</si>
  <si>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</si>
  <si>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</si>
  <si>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</si>
  <si>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</si>
  <si>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</si>
  <si>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</si>
  <si>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</si>
  <si>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</si>
  <si>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</si>
  <si>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</si>
  <si>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</si>
  <si>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</si>
  <si>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</si>
  <si>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</si>
  <si>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</si>
  <si>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</si>
  <si>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</si>
  <si>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</si>
  <si>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</si>
  <si>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</si>
  <si>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</si>
  <si>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</si>
  <si>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</si>
  <si>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</si>
  <si>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</si>
  <si>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</si>
  <si>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</si>
  <si>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</si>
  <si>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</si>
  <si>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</si>
  <si>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</si>
  <si>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</si>
  <si>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</si>
  <si>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</si>
  <si>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</si>
  <si>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</si>
  <si>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</si>
  <si>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</si>
  <si>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</si>
  <si>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</si>
  <si>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</si>
  <si>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</si>
  <si>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</si>
  <si>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</si>
  <si>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</si>
  <si>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</si>
  <si>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</si>
  <si>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</si>
  <si>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</si>
  <si>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</si>
  <si>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</si>
  <si>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</si>
  <si>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</si>
  <si>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</si>
  <si>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</si>
  <si>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</si>
  <si>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</si>
  <si>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</si>
  <si>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</si>
  <si>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</si>
  <si>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</si>
  <si>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</si>
  <si>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</si>
  <si>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</si>
  <si>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</si>
  <si>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</si>
  <si>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</si>
  <si>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</si>
  <si>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</si>
  <si>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</si>
  <si>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</si>
  <si>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</si>
  <si>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Goal</t>
  </si>
  <si>
    <t>Pledged</t>
  </si>
  <si>
    <t>The Hitchhiker's Guide to The Family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</si>
  <si>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</si>
  <si>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</si>
  <si>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</si>
  <si>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</si>
  <si>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</si>
  <si>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</si>
  <si>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</si>
  <si>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</t>
  </si>
  <si>
    <t>UQ of Goal</t>
  </si>
  <si>
    <t>LQ of Goal</t>
  </si>
  <si>
    <t>IQR of Goal</t>
  </si>
  <si>
    <t>UQ of Pledged</t>
  </si>
  <si>
    <t>LQ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</si>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</sst>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6" fontId="0" fillId="0" borderId="0" xfId="0" applyNumberFormat="1"/>
    <xf numFmtId="166" fontId="0" fillId="0" borderId="0" xfId="0" applyNumberFormat="1" applyAlignment="1">
      <alignment horizontal="right" indent="1"/>
    </xf>
  </cellXfs>
  <cellStyles count="1">
    <cellStyle name="Normal" xfId="0" builtinId="0"/>
  </cellStyles>
  <dxfs count="16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[data-1-1-3-StarterBook.xlsx]PCO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'PCO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'PCO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'PCO Pivot'!$B$5:$B$6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6-4ADC-A9E7-5A2B7BEDB917}"/>
            </c:ext>
          </c:extLst>
        </c:ser>
        <c:ser>
          <c:idx val="1"/>
          <c:order val="1"/>
          <c:tx>
            <c:strRef>
              <c:f>'PCO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'PCO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'PCO Pivot'!$C$5:$C$6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6-4ADC-A9E7-5A2B7BEDB917}"/>
            </c:ext>
          </c:extLst>
        </c:ser>
        <c:ser>
          <c:idx val="2"/>
          <c:order val="2"/>
          <c:tx>
            <c:strRef>
              <c:f>'PCO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'PCO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'PCO Pivot'!$D$5:$D$6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6-4ADC-A9E7-5A2B7BEDB917}"/>
            </c:ext>
          </c:extLst>
        </c:ser>
        <c:ser>
          <c:idx val="3"/>
          <c:order val="3"/>
          <c:tx>
            <c:strRef>
              <c:f>'PCO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'PCO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'PCO Pivot'!$E$5:$E$6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6-4ADC-A9E7-5A2B7BEDB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1200223"/>
        <c:axId val="2121203135"/>
      </c:barChart>
      <c:catAx>
        <c:axId val="212120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203135"/>
        <c:crosses val="autoZero"/>
        <c:auto val="1"/>
        <c:lblAlgn val="ctr"/>
        <c:lblOffset val="100"/>
        <c:noMultiLvlLbl val="0"/>
      </c:catAx>
      <c:valAx>
        <c:axId val="212120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20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2D-40D6-A914-3648F7D99DA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2D-40D6-A914-3648F7D99DA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2D-40D6-A914-3648F7D99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317119"/>
        <c:axId val="116321695"/>
      </c:barChart>
      <c:catAx>
        <c:axId val="11631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1695"/>
        <c:crosses val="autoZero"/>
        <c:auto val="1"/>
        <c:lblAlgn val="ctr"/>
        <c:lblOffset val="100"/>
        <c:noMultiLvlLbl val="0"/>
      </c:catAx>
      <c:valAx>
        <c:axId val="11632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1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Launched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5-400C-B3F9-EC8D9EB4C276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5-400C-B3F9-EC8D9EB4C276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A5-400C-B3F9-EC8D9EB4C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270911"/>
        <c:axId val="177264671"/>
      </c:lineChart>
      <c:catAx>
        <c:axId val="17727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64671"/>
        <c:crosses val="autoZero"/>
        <c:auto val="1"/>
        <c:lblAlgn val="ctr"/>
        <c:lblOffset val="100"/>
        <c:noMultiLvlLbl val="0"/>
      </c:catAx>
      <c:valAx>
        <c:axId val="17726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7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70A0210-8363-407E-B944-B38E0ECC526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9A5737A-055A-4B1A-A98C-4878AF89CCE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591D731-7B6C-45E5-921D-8F4A37AD5329}">
  <sheetPr/>
  <sheetViews>
    <sheetView zoomScale="118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1076324</xdr:colOff>
      <xdr:row>1</xdr:row>
      <xdr:rowOff>166686</xdr:rowOff>
    </xdr:from>
    <xdr:to>
      <xdr:col>26</xdr:col>
      <xdr:colOff>285750</xdr:colOff>
      <xdr:row>29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E7BE0A-C340-6969-4FCE-0F4446C34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323850</xdr:colOff>
      <xdr:row>4</xdr:row>
      <xdr:rowOff>147636</xdr:rowOff>
    </xdr:from>
    <xdr:to>
      <xdr:col>29</xdr:col>
      <xdr:colOff>171450</xdr:colOff>
      <xdr:row>39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474248-5E00-060C-B304-1446424DB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</xdr:colOff>
      <xdr:row>5</xdr:row>
      <xdr:rowOff>71436</xdr:rowOff>
    </xdr:from>
    <xdr:to>
      <xdr:col>25</xdr:col>
      <xdr:colOff>342900</xdr:colOff>
      <xdr:row>32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E3936C-1B21-AD8F-8543-AA8760514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02F326-5352-3BC7-C617-89B24AF1EF0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093035C-835A-5A18-C340-3ACF2383C3A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" refreshedDate="44724.906409027775" createdVersion="8" refreshedVersion="8" minRefreshableVersion="3" recordCount="4114" xr:uid="{3B15359F-F6F1-40F6-8166-5F387AA8CDF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" refreshedDate="44724.921569675927" createdVersion="8" refreshedVersion="8" minRefreshableVersion="3" recordCount="4114" xr:uid="{A2AE8098-87B6-4D8B-81E2-BD47BDF3DBA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x v="0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1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x v="2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x v="3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x v="4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x v="5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x v="6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x v="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8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x v="9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x v="10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x v="11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2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x v="13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x v="14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5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x v="16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7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x v="18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9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20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x v="21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x v="22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x v="23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x v="24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x v="25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x v="26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x v="27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x v="28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x v="29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x v="30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31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x v="32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x v="33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x v="34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x v="35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x v="36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x v="37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x v="38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x v="39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x v="40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x v="41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x v="42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x v="43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x v="44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x v="45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x v="46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x v="47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x v="48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x v="4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x v="50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x v="51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x v="52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x v="5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x v="5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x v="5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x v="5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57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58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x v="59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x v="6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x v="61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x v="62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x v="63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x v="64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x v="65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66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x v="6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x v="68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x v="69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x v="70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x v="71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x v="72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x v="73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x v="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x v="75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x v="76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77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x v="78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x v="79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x v="80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x v="81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82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x v="83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x v="84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x v="85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x v="86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x v="87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x v="88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89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x v="90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x v="9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x v="9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x v="93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x v="94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x v="95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6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x v="97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x v="98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9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00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x v="1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2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x v="103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x v="104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x v="105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x v="106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x v="107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x v="108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x v="109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110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x v="111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12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13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x v="114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15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x v="116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x v="117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x v="118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119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x v="120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21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x v="122"/>
    <x v="0"/>
    <x v="0"/>
    <s v="USD"/>
    <n v="1462161540"/>
    <n v="1457913777"/>
    <b v="1"/>
    <n v="740"/>
    <b v="1"/>
    <s v="photography/photobooks"/>
    <n v="145"/>
    <n v="88.6"/>
    <x v="2"/>
    <x v="3"/>
  </r>
  <r>
    <n v="1748"/>
    <s v="So It Is: Vancouver"/>
    <s v="Telling the story of the city through remarkable people who live in Vancouver today."/>
    <n v="50000"/>
    <x v="123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24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x v="125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26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x v="127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x v="128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x v="129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x v="130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x v="131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x v="13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x v="133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x v="13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x v="135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136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x v="137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x v="138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x v="139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x v="140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x v="141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x v="14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x v="143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x v="144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x v="145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x v="146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x v="147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x v="148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x v="149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x v="150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x v="151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x v="152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53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x v="15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x v="15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x v="156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57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x v="158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x v="159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x v="160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x v="16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x v="162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63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164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x v="165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x v="166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67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x v="168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x v="169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170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71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72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x v="173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x v="174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x v="175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x v="176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x v="177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x v="178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x v="179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x v="180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x v="181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18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x v="183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x v="184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85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86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x v="187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x v="188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x v="189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x v="190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x v="191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x v="192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x v="193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x v="194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x v="195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x v="196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x v="197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x v="198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x v="199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x v="200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x v="201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x v="202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x v="203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x v="204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x v="20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x v="206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20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x v="208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x v="209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x v="210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x v="21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x v="212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x v="213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x v="214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15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x v="216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x v="217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x v="218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x v="219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220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x v="221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x v="22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x v="223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224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x v="225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226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x v="227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x v="228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x v="229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x v="230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x v="231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x v="232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x v="233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x v="234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x v="235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36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x v="23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x v="238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x v="239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x v="240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x v="241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x v="242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x v="24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x v="244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x v="245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x v="24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x v="247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x v="248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x v="249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x v="250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x v="251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x v="252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x v="253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x v="254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x v="255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56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x v="257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x v="258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x v="259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x v="260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x v="261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x v="262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263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x v="264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x v="265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x v="266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267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x v="268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x v="269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270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x v="271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x v="272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x v="273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x v="274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75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x v="276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x v="277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x v="278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x v="279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x v="280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281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x v="28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x v="283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284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x v="285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x v="286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x v="287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x v="288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x v="289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x v="290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x v="291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x v="292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293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x v="294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x v="295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x v="296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x v="297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x v="298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x v="299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300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x v="301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x v="302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x v="303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x v="304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x v="30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306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x v="307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x v="308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x v="309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310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x v="311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x v="312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x v="313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314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x v="31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x v="316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x v="317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x v="318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x v="319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x v="32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321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x v="322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x v="323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x v="324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x v="32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326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x v="327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x v="328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x v="329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x v="330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x v="331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x v="332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x v="333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x v="334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x v="335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x v="336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x v="337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x v="338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x v="339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x v="340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x v="341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x v="342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x v="343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x v="344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x v="34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x v="346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x v="347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x v="348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x v="349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x v="350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x v="35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352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x v="353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x v="354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x v="355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x v="356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x v="357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x v="358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x v="359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x v="360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x v="36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x v="362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x v="363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x v="364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x v="365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x v="366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x v="367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x v="368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x v="369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x v="370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x v="371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372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x v="373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x v="374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x v="375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x v="376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x v="377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378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x v="379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x v="380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x v="381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x v="38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x v="383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x v="384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x v="385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x v="386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x v="387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88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x v="389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390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x v="391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x v="392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x v="393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x v="394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x v="395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x v="396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x v="397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398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x v="399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x v="400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x v="401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x v="402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x v="403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404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x v="405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x v="406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x v="407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x v="408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x v="409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x v="410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x v="411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x v="412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x v="413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414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x v="415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x v="416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x v="417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x v="418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x v="419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x v="420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x v="421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422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x v="423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2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x v="425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x v="426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427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x v="428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x v="4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x v="430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31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x v="432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x v="433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x v="434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x v="43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x v="436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x v="437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438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x v="439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x v="440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x v="441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x v="442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x v="443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x v="44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44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x v="446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x v="447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x v="448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449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45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x v="45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x v="452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x v="453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45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x v="455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x v="45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x v="457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x v="458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459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x v="460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461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x v="462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x v="463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x v="464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x v="465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466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x v="467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468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469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x v="470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471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x v="472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x v="473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x v="474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x v="475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x v="476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x v="477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478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479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x v="480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481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x v="482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x v="483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484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x v="48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486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x v="487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x v="48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x v="489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x v="490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x v="491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x v="492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x v="493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x v="494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x v="49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x v="496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x v="497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498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499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x v="500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x v="501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x v="502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x v="503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x v="504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x v="505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x v="506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x v="507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x v="508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x v="509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x v="511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x v="512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x v="513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514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x v="51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x v="516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x v="517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x v="518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x v="519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x v="52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x v="521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522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x v="523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x v="524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525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526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x v="527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x v="528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x v="529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x v="530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x v="53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x v="532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33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x v="534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x v="535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536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x v="537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x v="538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539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x v="54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x v="54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x v="541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x v="542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543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x v="544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545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x v="546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547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x v="548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x v="549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x v="550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x v="551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x v="552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x v="553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x v="554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x v="555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x v="55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x v="557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x v="558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x v="559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x v="56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561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x v="562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x v="563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x v="564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x v="565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x v="566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567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x v="568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x v="569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570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x v="571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x v="572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573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x v="574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x v="575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x v="576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x v="577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578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x v="579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x v="580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x v="58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x v="582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58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x v="584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585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x v="586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x v="587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x v="588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x v="589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x v="590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591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x v="592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x v="593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x v="594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x v="594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x v="595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x v="59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x v="597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x v="598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x v="599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x v="600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x v="601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x v="602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x v="603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x v="603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x v="603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604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x v="605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x v="606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x v="607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x v="608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609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x v="610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x v="61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x v="612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x v="613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614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615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x v="616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x v="617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x v="618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x v="619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x v="620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x v="621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62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x v="623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x v="624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x v="625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626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x v="627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628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x v="629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x v="630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x v="631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x v="632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x v="633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x v="634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635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x v="636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63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x v="638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639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640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x v="641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x v="642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x v="643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x v="644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x v="645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x v="646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x v="647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x v="648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x v="649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650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651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x v="65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653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x v="654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x v="655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656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x v="657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x v="658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659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x v="66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x v="661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x v="662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663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x v="664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x v="66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x v="666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x v="667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x v="668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x v="669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x v="67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x v="671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x v="672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673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x v="673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x v="674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x v="675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x v="67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x v="677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x v="678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x v="679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x v="680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x v="681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x v="682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x v="68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x v="684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x v="685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x v="686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x v="687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x v="687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x v="688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x v="689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x v="6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x v="69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x v="692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x v="692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x v="693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x v="693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694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695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x v="696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x v="697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x v="698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x v="699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x v="700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701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x v="702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x v="703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x v="704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x v="70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x v="70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x v="706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x v="707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x v="708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709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x v="710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x v="711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x v="71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x v="713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x v="714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x v="715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x v="716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x v="717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x v="718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719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x v="72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x v="72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x v="721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72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x v="723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x v="724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x v="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x v="726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x v="727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x v="728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x v="729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x v="73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x v="731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x v="732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x v="733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x v="734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x v="735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x v="736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x v="737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x v="738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x v="739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x v="740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x v="741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x v="742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x v="743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743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x v="744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x v="745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x v="746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x v="747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x v="748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x v="749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x v="750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51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752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x v="753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x v="754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755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756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x v="757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x v="758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x v="759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x v="760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x v="761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x v="762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x v="763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x v="764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x v="765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x v="766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x v="767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x v="768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769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x v="770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x v="771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x v="772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773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x v="774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75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x v="776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x v="777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x v="778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x v="779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x v="780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x v="781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81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x v="782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x v="783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x v="784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x v="785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x v="786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x v="787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x v="788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x v="789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x v="790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x v="791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x v="792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x v="793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x v="794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x v="795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x v="796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x v="797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x v="798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x v="799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x v="80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x v="801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x v="802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803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x v="803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x v="804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x v="805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x v="806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x v="807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x v="808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x v="809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10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x v="81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x v="812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813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x v="814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x v="815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x v="816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x v="817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x v="818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x v="819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x v="820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821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x v="822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x v="823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x v="824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x v="825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x v="826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827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x v="828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x v="829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x v="830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x v="831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32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x v="833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x v="834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x v="835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x v="836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x v="837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x v="838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x v="839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x v="839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x v="840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x v="841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x v="842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x v="843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x v="844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x v="845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x v="846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x v="847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x v="848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849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85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x v="851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x v="852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x v="853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854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855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x v="856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x v="857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x v="858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x v="859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x v="860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x v="861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x v="862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x v="863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x v="864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x v="865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x v="866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x v="867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x v="868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x v="869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x v="870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x v="871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872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x v="873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x v="874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x v="87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x v="876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x v="877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x v="878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x v="879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x v="880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88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x v="882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x v="883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x v="884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x v="885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886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887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x v="888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x v="889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x v="890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x v="891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x v="892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x v="89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x v="89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x v="895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x v="896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x v="896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x v="897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x v="898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x v="899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x v="90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x v="901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902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903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x v="904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x v="905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x v="906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x v="907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x v="908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x v="909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10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x v="911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x v="912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x v="913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x v="914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x v="91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x v="916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x v="917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x v="918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x v="919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x v="920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x v="921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x v="922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x v="923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924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x v="925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x v="926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x v="927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x v="928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x v="929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930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x v="93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x v="932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x v="933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934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x v="935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x v="936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x v="937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x v="938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x v="939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40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x v="941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x v="942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x v="943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x v="94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x v="94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x v="946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x v="947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x v="947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x v="94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x v="949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x v="950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x v="951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x v="951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x v="952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x v="953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x v="954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x v="95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x v="956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958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x v="959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x v="960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x v="961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x v="962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x v="963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x v="964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x v="965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x v="966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x v="967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96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x v="969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x v="970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x v="971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x v="971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x v="972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973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x v="973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x v="974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x v="975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x v="976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x v="977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x v="978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x v="979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x v="980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x v="981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x v="982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x v="983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984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x v="985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x v="986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x v="987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x v="987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x v="988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x v="989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90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x v="991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x v="992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x v="993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x v="994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x v="994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x v="994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x v="994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x v="994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9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x v="996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x v="997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998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x v="999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x v="1000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x v="1001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x v="1002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x v="1003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x v="100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x v="1005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x v="1006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x v="1007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x v="1008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x v="1009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x v="1010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x v="1011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x v="1012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x v="1013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x v="1014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x v="1015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x v="1016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x v="1017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x v="1018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x v="1019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x v="1020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x v="1021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x v="1022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x v="1023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x v="1024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x v="1025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x v="1026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027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x v="1028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x v="1029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x v="1030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031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x v="1032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x v="1033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x v="1034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03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x v="1036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x v="1037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x v="1038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039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x v="1040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041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x v="1042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x v="1042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x v="1043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x v="1044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x v="1045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x v="1046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x v="1046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x v="1047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x v="1048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1049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x v="1050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x v="105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x v="1052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x v="1053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x v="1054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x v="1055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x v="10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x v="1057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x v="1058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x v="1059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x v="1060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6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x v="1062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063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x v="106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x v="1065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x v="1065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x v="1066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x v="1067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x v="1068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x v="106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x v="1070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x v="1071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x v="1072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x v="1073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x v="1074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x v="1075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x v="1076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077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x v="1078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079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x v="108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x v="1081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1082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x v="1083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x v="1084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x v="1085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x v="1086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x v="1087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x v="1088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x v="1089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x v="1090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x v="1091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x v="10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x v="1093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x v="1094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x v="1095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x v="1096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x v="1097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x v="1098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099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x v="1100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101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10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x v="1103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103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x v="1104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x v="1105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x v="1105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06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107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x v="1108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108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x v="1109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110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x v="1111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112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x v="1113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x v="1114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x v="111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16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x v="1117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x v="1118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x v="1119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x v="1120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x v="1121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x v="1121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x v="1122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x v="1123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x v="1124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x v="1125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x v="1126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127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x v="1127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128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x v="1129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x v="1130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x v="1131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x v="1132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1132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x v="1133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x v="1134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x v="1135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x v="1136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x v="1137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138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139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x v="1140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x v="1141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142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x v="1143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x v="1144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x v="1145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x v="1146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x v="1147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x v="1148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1148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x v="1148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x v="1148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x v="1148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149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x v="115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x v="1151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x v="1152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153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x v="1154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x v="1155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x v="1156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x v="1157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x v="1158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x v="1159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160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1161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x v="1162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x v="1163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x v="1164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x v="1165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166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x v="1167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x v="1168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x v="1169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x v="1170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1171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172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x v="1173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x v="1174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1175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x v="1176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x v="1177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x v="1178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1179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x v="1179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1180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x v="1181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x v="118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x v="1183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x v="1184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x v="118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x v="118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x v="1186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x v="1187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x v="1188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x v="1189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x v="1190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91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x v="1192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93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x v="1194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x v="1194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x v="1195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x v="1196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x v="11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x v="1198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x v="1198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x v="1199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x v="1200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x v="1201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x v="1202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x v="1203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x v="12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20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x v="1206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x v="1207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x v="1208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x v="1209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x v="1210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x v="1211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212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x v="1213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x v="1214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x v="1215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x v="1216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217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1218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219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x v="122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x v="1221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1222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x v="122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x v="1224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x v="1225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x v="1226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x v="1226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x v="1227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x v="1228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x v="1229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x v="1230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x v="1231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x v="1232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x v="1233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x v="1234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x v="1235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x v="1236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x v="1237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x v="1238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x v="1239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240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x v="1241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1241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242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43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x v="1244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x v="1245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x v="1246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x v="1247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x v="1248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x v="1249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x v="125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x v="1251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x v="1252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x v="125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254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255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x v="1256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x v="1256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x v="1257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x v="125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x v="1259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x v="1260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1261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x v="1262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x v="1263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x v="1263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x v="1264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x v="1265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x v="1265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x v="1266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x v="1267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x v="1267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x v="1268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x v="1269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x v="127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x v="1271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x v="127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x v="1273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274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275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x v="1276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x v="1277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x v="1278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x v="1279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x v="1280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x v="1281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x v="1282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282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x v="1282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x v="1283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x v="1284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x v="1285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28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x v="1287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x v="1288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x v="1289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x v="1290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x v="1291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x v="1292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x v="1293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x v="1294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x v="129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296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x v="1297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x v="1298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x v="1299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x v="1300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x v="1301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x v="1302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x v="1303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x v="1304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x v="1305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x v="1306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x v="1307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x v="1308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x v="1309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x v="1310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x v="1311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312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x v="1313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314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x v="131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x v="1316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x v="1317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x v="1318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x v="1319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x v="132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x v="132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x v="1321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x v="1322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x v="1323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x v="1324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x v="1325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326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x v="1327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328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329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x v="1330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x v="1331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331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x v="1332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x v="1333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x v="1334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x v="1335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x v="1336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x v="1337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x v="1338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x v="1338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x v="1339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340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x v="134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x v="1342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x v="1342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343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x v="134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x v="1345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x v="1346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347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x v="1348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x v="1349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x v="1349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1349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x v="1350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x v="1351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x v="1352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x v="1353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x v="1354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x v="1354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x v="1355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x v="1356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x v="1357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x v="1358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x v="135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x v="1360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x v="1361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x v="136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363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x v="1364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x v="136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x v="1366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x v="136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136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x v="1368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x v="1369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x v="1369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x v="1370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x v="1371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x v="1372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x v="1373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x v="1374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x v="137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x v="137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x v="1376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x v="1377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x v="1378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x v="1379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x v="1380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x v="1381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x v="138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x v="138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x v="1384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x v="1384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x v="1384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x v="138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386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x v="1387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x v="1388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x v="138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38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x v="1390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x v="1391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x v="1392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x v="1392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x v="1393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x v="1394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x v="1395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x v="1396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x v="1397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x v="1398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x v="1398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x v="1398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399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x v="1400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x v="1401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x v="1402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x v="1402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x v="1403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x v="1403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x v="1404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x v="1405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406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x v="1407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x v="1407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x v="1408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x v="1409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410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x v="141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x v="1412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x v="1412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x v="1413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x v="1414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x v="1415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x v="1416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x v="1416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x v="1417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418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x v="1419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x v="1420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x v="1421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x v="1422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x v="1423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x v="1424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x v="1425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426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x v="1427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x v="1428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x v="1429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x v="1430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x v="1431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x v="1432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x v="14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x v="1434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x v="143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x v="1436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x v="1437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x v="1437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x v="1438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x v="1438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x v="1439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x v="1439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x v="1439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x v="1439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x v="1440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x v="1441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x v="1442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x v="1443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x v="1443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444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x v="1445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x v="1446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x v="1447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x v="1448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x v="1449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x v="1450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450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x v="1451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452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x v="1453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1453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x v="1453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x v="1454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x v="145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x v="1456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x v="1456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x v="1456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x v="1457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x v="1458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458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x v="1458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459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x v="1460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x v="1461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461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x v="1462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463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x v="1463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x v="146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x v="1465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x v="1466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1467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x v="1468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x v="1469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x v="1470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x v="1471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x v="1471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x v="1471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x v="1471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x v="1471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x v="1471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x v="1471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x v="1471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x v="1471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x v="1472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x v="147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474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x v="1475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x v="1476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1477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x v="1478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x v="1479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x v="1480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x v="1481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48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483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x v="1484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x v="1485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x v="1486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x v="1487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148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x v="14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490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x v="149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x v="1492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x v="1493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x v="1494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x v="1495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x v="1496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x v="1497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x v="1498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x v="1499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x v="1500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x v="1500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x v="150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x v="1502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x v="1503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1504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x v="1505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506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x v="1507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x v="1508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x v="1509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x v="151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x v="151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x v="1511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x v="1512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x v="1513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x v="1514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x v="1515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x v="151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51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x v="1517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x v="1518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x v="151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x v="1520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x v="1521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x v="1521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x v="1522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x v="152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x v="1524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x v="1525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x v="1526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x v="1527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x v="1527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527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528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x v="1529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x v="1530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x v="153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x v="153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532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x v="1532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533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x v="1534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x v="153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x v="1536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x v="1537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x v="1538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x v="1539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x v="154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x v="154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54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x v="1541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x v="1542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1543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x v="1544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x v="1545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546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x v="1546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x v="154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x v="1548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x v="1549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x v="155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55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x v="155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x v="1551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x v="1552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x v="1553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x v="1554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x v="1554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555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x v="155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x v="1557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x v="1558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x v="1558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x v="1559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x v="1559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x v="1559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x v="1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x v="1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x v="1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561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x v="1561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x v="1562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1562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1562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x v="1563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x v="1564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x v="156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566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56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x v="1568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x v="1568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x v="1569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x v="1570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x v="1571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x v="1572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x v="1573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x v="1573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x v="1574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x v="1574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x v="1575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x v="1576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x v="1577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x v="1577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x v="1578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x v="1579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x v="1579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x v="1580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x v="1580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x v="1581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x v="1582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x v="1582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x v="1582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x v="1582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x v="1582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x v="1582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x v="1582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x v="1582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x v="1583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x v="1584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x v="1585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x v="1585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x v="158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x v="1587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x v="1588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x v="1589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1590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x v="1591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x v="159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x v="1593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1594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1594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x v="1594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x v="1595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x v="1595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x v="1596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x v="1597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x v="1598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x v="1599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x v="1600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x v="1601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x v="1601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x v="1602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x v="160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x v="1604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x v="1605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x v="1606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x v="1607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607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x v="1607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x v="1608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x v="1609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x v="1609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x v="1610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x v="1611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612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x v="1613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x v="1614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x v="1614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x v="1615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616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x v="1617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x v="1618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1619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x v="1619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x v="1620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x v="1621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622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x v="1623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x v="1624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x v="1625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x v="162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x v="1627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x v="1628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x v="1629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630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x v="1631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x v="1632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x v="1633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x v="1634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x v="1635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36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637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x v="1637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x v="1638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x v="1639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x v="1639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x v="1640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x v="1641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x v="1642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x v="1643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x v="1644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x v="164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x v="1646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x v="1647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x v="1647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x v="1648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x v="1648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x v="1649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650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x v="1651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x v="1652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x v="1653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x v="1654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x v="1655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x v="1656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x v="1657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658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x v="1658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1659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x v="1660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x v="1661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x v="1662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x v="1663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x v="1664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x v="1665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666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x v="1667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x v="1667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x v="1668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x v="1668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x v="1669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69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670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671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x v="1672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673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x v="1674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x v="1675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x v="1676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x v="1677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x v="1678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x v="1679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x v="1680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x v="1680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68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682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682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x v="1682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x v="1682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x v="1683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x v="1684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x v="1685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x v="1686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x v="1687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x v="1688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x v="1689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x v="1690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x v="1690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691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x v="1692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x v="1693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x v="1694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x v="1694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x v="169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x v="169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x v="1696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697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x v="1697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698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x v="1699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x v="1700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x v="1700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x v="1701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701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x v="170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x v="1703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x v="1703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703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x v="1703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x v="1704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x v="1705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x v="1706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x v="1707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x v="1708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708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x v="1709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x v="1710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x v="1711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x v="1711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712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x v="1713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x v="1713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x v="1714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x v="1714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x v="1714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714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x v="1715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x v="1715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x v="1715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x v="1715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x v="1715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x v="1715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716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x v="1716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x v="1716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x v="1716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x v="1716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x v="171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x v="1718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x v="1718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x v="1719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x v="1720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720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x v="1720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x v="1720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x v="1721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x v="1721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x v="17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x v="1723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x v="1723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x v="1724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x v="1725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x v="1725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x v="1725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x v="1725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x v="1725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x v="1725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x v="1725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x v="1725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x v="1725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x v="1725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x v="1725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x v="1725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x v="1725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x v="1726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x v="1727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x v="1728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x v="1729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x v="1730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731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x v="1732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x v="1733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x v="1734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x v="1735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x v="1736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x v="1736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x v="1737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38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1739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740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x v="1741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x v="1742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x v="1743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74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x v="1745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745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x v="174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x v="174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x v="1747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x v="1748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x v="1749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x v="1750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x v="1750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x v="1751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x v="175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x v="1753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x v="1753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x v="1754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755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756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x v="1757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x v="1758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x v="1759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759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x v="1760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x v="1761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x v="1762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x v="1763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x v="1764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x v="1765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1766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x v="1767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x v="1768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x v="1768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x v="1768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x v="1769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x v="1770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x v="1771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x v="1771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x v="177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x v="1773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x v="1773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x v="1773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774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x v="1775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x v="1776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x v="177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x v="1778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x v="1779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x v="1780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x v="178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x v="1782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x v="1783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1784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x v="1785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x v="1786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x v="178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x v="1788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789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x v="179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791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x v="1791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x v="1792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x v="1793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x v="1794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x v="1795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x v="1796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x v="1796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x v="1797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x v="1798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x v="1799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x v="1799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x v="1799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x v="1800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x v="180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x v="1802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803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x v="1804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x v="1805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x v="1805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x v="1806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x v="1806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x v="1807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x v="1808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x v="1808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x v="1809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x v="1810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x v="1811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x v="1812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x v="1813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814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x v="1815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x v="1816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x v="1816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x v="1817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x v="1818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x v="1819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x v="1820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x v="1820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x v="182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1822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823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x v="1823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x v="1824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x v="1825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x v="1826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x v="182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x v="1828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829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x v="1830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x v="1831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x v="1831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1831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x v="1831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x v="1832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x v="1833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x v="1834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x v="1834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x v="1834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83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x v="183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x v="1836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x v="1837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x v="1838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x v="1839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x v="1840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x v="1840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841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842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x v="1842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x v="1843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x v="18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x v="1845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x v="1846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x v="1847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x v="1848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x v="1848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x v="1849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x v="1850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1851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852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x v="1853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x v="1854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x v="185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856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x v="1856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x v="1857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x v="185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x v="1859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x v="1860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x v="1861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x v="1861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x v="1861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x v="1861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x v="1862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x v="1862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x v="1863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864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x v="186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x v="1866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x v="1867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x v="1868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x v="1869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x v="1869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x v="1869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x v="1869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x v="1869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x v="1869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x v="1869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1869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x v="1870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871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1872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873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x v="1874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x v="187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x v="187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x v="187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x v="1876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x v="1877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x v="1878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x v="1878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x v="1879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x v="1880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x v="1881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x v="1882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x v="1883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x v="1884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x v="1885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x v="1886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88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1888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x v="1889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890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890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x v="1891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x v="1892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x v="1893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x v="1894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894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1895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x v="1896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x v="1897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898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x v="1899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x v="1900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x v="190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x v="1902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x v="1903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x v="1904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x v="1905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x v="190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90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x v="1907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x v="1908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x v="1909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x v="1910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x v="1911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x v="1911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1912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x v="1912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x v="1912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x v="1913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x v="1914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x v="1915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x v="191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x v="1917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x v="1918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x v="1919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x v="192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x v="192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x v="192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x v="1921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x v="1922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x v="1923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924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x v="1925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x v="1926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x v="1927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x v="1928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x v="1929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x v="1930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x v="193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x v="1932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x v="1932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x v="1933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x v="1934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1934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x v="1935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x v="1936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x v="1937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x v="1938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x v="1939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x v="194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x v="194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x v="1941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942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x v="194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x v="194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x v="1944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x v="1945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x v="1946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x v="1947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x v="1947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x v="1948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x v="1949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x v="1950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x v="1951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x v="1951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x v="1951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x v="1952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x v="1953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x v="1953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x v="1954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x v="195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x v="1956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x v="1956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x v="1956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957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x v="1958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x v="1959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x v="1959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x v="1960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x v="1960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x v="1961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x v="1962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x v="1963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x v="1964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x v="1965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x v="1965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x v="1965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x v="1965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x v="1965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x v="1965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x v="1965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966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x v="1966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x v="1967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x v="1967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x v="1967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x v="1968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x v="1969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x v="1970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x v="1970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x v="1971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x v="1972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x v="1973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x v="1974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x v="1975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x v="197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x v="1977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x v="1978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x v="1978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x v="1979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x v="1980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x v="1981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x v="1981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x v="1981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x v="1981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x v="198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x v="198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x v="1983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x v="1984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985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x v="1985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x v="1985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x v="1985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x v="198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x v="198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x v="1987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x v="1988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x v="1989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990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x v="1991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x v="1991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x v="1992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x v="1993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1994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1995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x v="1996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x v="1997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x v="1998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x v="1998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x v="1999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x v="1999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x v="1999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x v="2000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001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x v="2002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x v="2003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x v="2004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x v="200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x v="2006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x v="2006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x v="2007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x v="2008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x v="2008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x v="2009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x v="2010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x v="2011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x v="2012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x v="2013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x v="2014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014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x v="2015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x v="2016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x v="2017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018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x v="2019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x v="2019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x v="2020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x v="2021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x v="2022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x v="2023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x v="2024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x v="2025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x v="2025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x v="2025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x v="2026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x v="202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x v="2028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x v="2029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x v="2030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x v="2031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x v="2031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x v="2031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x v="2031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x v="2032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x v="2033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x v="2033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x v="2033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x v="2033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x v="2034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x v="2035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x v="2035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x v="203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203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x v="203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x v="2037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x v="2037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2037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x v="2038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x v="2039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x v="2039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x v="2039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x v="2040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x v="2041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x v="2041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x v="2042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x v="2043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x v="2043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x v="2044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x v="204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x v="204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x v="2046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x v="2047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x v="2047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x v="2048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x v="20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x v="2050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x v="2050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x v="2050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x v="2050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x v="2050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x v="2051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x v="2052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x v="2053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2053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x v="2053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x v="2053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2053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x v="2053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x v="2053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x v="2053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x v="2053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x v="2053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x v="2053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x v="2053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x v="2054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x v="205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056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x v="2057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x v="2058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x v="2058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x v="205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x v="2060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x v="206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x v="2062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x v="2063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x v="2064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x v="2065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x v="2066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x v="2067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x v="2067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x v="2068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x v="2069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x v="2069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2070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x v="207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x v="207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x v="2072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x v="2073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2073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x v="2074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2074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x v="2075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x v="2076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x v="2077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x v="2077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x v="207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2079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x v="2079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2080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x v="2081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x v="2081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x v="2082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x v="2082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x v="2083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x v="2083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084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x v="2084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084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x v="2085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x v="2086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x v="2087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x v="2088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x v="2088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x v="2089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x v="2090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x v="2091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x v="2092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x v="2092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x v="2093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x v="2094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x v="209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x v="2096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x v="2096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x v="2097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x v="2097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x v="2097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x v="2097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097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x v="2098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x v="2099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x v="2100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101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x v="2102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x v="2103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x v="2104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x v="2105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x v="2106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x v="2106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x v="2107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x v="2108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x v="2109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x v="2109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x v="2110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x v="21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x v="2112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x v="2112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x v="2113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114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x v="211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x v="211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x v="2116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x v="2116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x v="2117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x v="2117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x v="2117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x v="2117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x v="2117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x v="2117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x v="2118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x v="2119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x v="2120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x v="2120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x v="2120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x v="212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122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123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x v="2124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x v="2125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x v="2125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x v="2125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x v="2126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x v="2127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x v="2128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x v="2129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x v="2130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x v="2131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x v="2131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x v="2131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x v="2132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133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x v="213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x v="2135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x v="2136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x v="2136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x v="2136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x v="2137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x v="2138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x v="2139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x v="2140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x v="214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x v="2142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x v="2142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x v="2142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x v="2143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x v="2144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x v="214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x v="2146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x v="2147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x v="2148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x v="2149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x v="2150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x v="2150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x v="2150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x v="2150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x v="2151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x v="2152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x v="2153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x v="2154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15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x v="2156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x v="2157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x v="2157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x v="2158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x v="2159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x v="2160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2160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x v="2161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x v="2162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x v="2163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x v="2164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x v="2165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x v="216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x v="2167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x v="2168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x v="2169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x v="2170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x v="2171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2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173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x v="2174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175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x v="2176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x v="2177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x v="2177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x v="2178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x v="2178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x v="2178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x v="2178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x v="2178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x v="2178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x v="2179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x v="2179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x v="2180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218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x v="218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218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x v="218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x v="2182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x v="2182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x v="2182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x v="2182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x v="2183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x v="2184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x v="2185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x v="2185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x v="2185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x v="2186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x v="2187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x v="2187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x v="2188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x v="2189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x v="2189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x v="2190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x v="2191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x v="2192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x v="2192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x v="2193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x v="2194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x v="2195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x v="2195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x v="2195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x v="2195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x v="2196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x v="2197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x v="2198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x v="2199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x v="2199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x v="2199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199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x v="2200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x v="2200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x v="2201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202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x v="2202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x v="2202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x v="2203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x v="2203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x v="2204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x v="2204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x v="2204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x v="2204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205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x v="2206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x v="2207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x v="2208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x v="2209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x v="2210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x v="2211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x v="2212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x v="2212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x v="2213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x v="2214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x v="2214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x v="2215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x v="221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x v="2217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x v="2217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217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x v="2217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x v="2217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x v="2218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x v="2218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x v="2219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x v="2220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x v="222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x v="2222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x v="2222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222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x v="2223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x v="2224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x v="222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x v="2226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x v="2226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x v="2227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x v="2228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x v="2228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x v="2228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228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x v="2228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x v="2229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x v="2230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x v="2230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x v="2230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x v="2231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x v="2232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x v="2233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x v="2233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234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x v="2235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x v="2236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x v="2236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x v="2236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x v="2237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x v="2238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x v="2239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x v="2239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x v="2239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x v="2240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x v="2241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x v="2241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x v="2241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x v="2241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x v="2241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x v="2242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x v="2243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x v="2244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x v="2244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2245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x v="2246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x v="2247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x v="2247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x v="2248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2249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x v="2250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x v="225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x v="2252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x v="2252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x v="2252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x v="2252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x v="2252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x v="2252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x v="2252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x v="2252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2252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x v="2252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x v="2252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2252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x v="2253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x v="2254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255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x v="2256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x v="225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x v="2258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x v="2259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x v="2260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x v="226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x v="226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x v="2262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x v="2262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x v="2263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x v="2264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265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x v="2266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x v="2266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x v="2267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2267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x v="2268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x v="2268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x v="2268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x v="2268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x v="2268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x v="2268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x v="2269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x v="2270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270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x v="2271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x v="2272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x v="2273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x v="2273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2274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x v="2274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275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x v="2275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x v="2276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x v="2277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x v="2277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x v="2277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278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2279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x v="2279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x v="2279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x v="2279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x v="2279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x v="2279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x v="2280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x v="2281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x v="2281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x v="2282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x v="2282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2282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2282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x v="2282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x v="2283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x v="2284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x v="2285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x v="2286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x v="2287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x v="2288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x v="2289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290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x v="2291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x v="2291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x v="2291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x v="2292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x v="2293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x v="2294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295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295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x v="2295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x v="2296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x v="2297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x v="2297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x v="2298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x v="2299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x v="2299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x v="2299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x v="2299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x v="2299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x v="2300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x v="2301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302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x v="2303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303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x v="2304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x v="2304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x v="2305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x v="2305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x v="2305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x v="2306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x v="2307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x v="2307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x v="2308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x v="2308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x v="2308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x v="2308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x v="2309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x v="2310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x v="2311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x v="231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x v="2313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x v="2314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x v="2314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x v="2314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x v="2315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x v="2316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x v="2316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x v="2317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x v="2318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x v="2319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x v="2319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232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x v="232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x v="232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x v="232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321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x v="2322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322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x v="2323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x v="2324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x v="2325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x v="2326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x v="2326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x v="2326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x v="2326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x v="2327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x v="2328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x v="2329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x v="2330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x v="2331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x v="2331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331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x v="2331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x v="2332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x v="2332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x v="2332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x v="2333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x v="2334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x v="2335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x v="2336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2337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x v="2337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x v="2337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x v="2337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x v="2338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x v="2339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x v="2340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x v="2340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x v="2340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x v="2340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x v="2340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x v="2341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x v="2341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x v="2341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x v="2341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x v="2341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x v="2341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x v="2341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x v="2341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x v="2341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x v="2341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x v="2341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x v="2342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2342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343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x v="2344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x v="2345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x v="2345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x v="2345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x v="234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x v="2347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x v="2347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x v="2348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x v="2349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x v="235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x v="235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x v="235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x v="235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x v="235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x v="235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x v="2351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x v="2352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x v="2353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x v="2353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x v="2354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x v="2355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x v="2355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x v="2355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x v="2356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x v="2357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x v="2358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x v="2358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x v="2358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x v="2358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x v="2359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x v="2359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x v="2360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x v="2361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x v="2362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2363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x v="2363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x v="2363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x v="2363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x v="2363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x v="2363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x v="2363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2364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x v="2365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x v="2366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x v="2367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x v="2367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68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x v="2368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x v="2369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x v="2369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x v="2369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x v="2369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x v="2369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2369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x v="2369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x v="2369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x v="2369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x v="2369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x v="2369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x v="2369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x v="2369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x v="2369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2370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x v="2371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x v="2372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x v="2372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x v="2372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x v="2373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373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374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x v="2375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x v="2375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x v="2376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x v="2377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x v="2377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x v="2377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x v="2378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x v="2378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x v="2379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x v="2379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x v="2380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x v="2381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2381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2381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x v="2381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x v="2381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x v="2382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382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2383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x v="2384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x v="2384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x v="2384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x v="238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x v="238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x v="238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x v="2386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x v="2387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x v="2387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x v="2387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x v="2388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x v="2388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x v="2389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x v="2389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x v="2390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x v="2390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x v="2390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x v="2390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2390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x v="2390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x v="2391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x v="2392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393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x v="2393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2394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x v="2394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x v="2394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x v="2395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x v="2395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x v="2395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395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2395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2395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x v="2395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x v="2395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x v="2396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x v="2397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397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2398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398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x v="2398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399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x v="240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x v="240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x v="2401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x v="2402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x v="2403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x v="2404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x v="240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x v="240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x v="2406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x v="2406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x v="2406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x v="2406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x v="2406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x v="2407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x v="240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x v="2409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2409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x v="2410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2410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x v="2411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x v="2412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x v="2412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x v="2412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x v="2412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x v="2412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x v="2413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x v="2413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x v="2414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x v="2415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x v="2415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x v="241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x v="2417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x v="2418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x v="2418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x v="2418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x v="2419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x v="2419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x v="2419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x v="2419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x v="2419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x v="2419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x v="242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x v="242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42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x v="242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x v="242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x v="2421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x v="2422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x v="2423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x v="2423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x v="2423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x v="2424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425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425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x v="2426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x v="2426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x v="2426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x v="2426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x v="2427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x v="2428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x v="2429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x v="2430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x v="2430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x v="2430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x v="2430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x v="2431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x v="24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x v="24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x v="2433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x v="2433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x v="2433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x v="2434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x v="2434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x v="2434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x v="2434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x v="2434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x v="2435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x v="2436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x v="2436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x v="2437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x v="2437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x v="2437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x v="2438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2438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x v="2438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2438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x v="2438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2438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x v="2438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x v="2438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x v="2439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439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x v="2440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x v="2440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2441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x v="2441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x v="2441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x v="2441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x v="2441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x v="2441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x v="2442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x v="2442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2443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x v="2443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x v="2443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x v="2444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444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x v="2444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x v="2444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x v="2445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x v="2446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x v="2447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x v="2447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x v="2447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x v="2447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x v="2447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x v="2447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x v="2447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x v="2448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x v="2449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x v="2449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x v="2450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x v="2451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x v="2451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2451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2451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x v="2451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x v="2451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2452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x v="2452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x v="2452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x v="2452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2452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x v="2452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x v="2453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x v="2454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x v="2454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455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x v="2455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x v="2455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x v="2455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x v="2456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x v="2456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x v="2456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x v="2456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x v="2456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x v="2456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x v="2456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x v="2456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x v="2456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x v="2456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x v="2456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x v="2456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x v="2456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2456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x v="2456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x v="2456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x v="2456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x v="2456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x v="2456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x v="2456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x v="2456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x v="2456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x v="2456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x v="2456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x v="2456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x v="2457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x v="2458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x v="2458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x v="2458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x v="2458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x v="2459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x v="2459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x v="2460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x v="2461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x v="2462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x v="2463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x v="2463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x v="2463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x v="2463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x v="2463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x v="2463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x v="2463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x v="2464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x v="2464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x v="246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x v="246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x v="246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x v="246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x v="246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x v="246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x v="246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x v="2466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x v="2467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x v="2468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x v="2468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x v="2469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x v="2469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x v="247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x v="247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x v="247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x v="247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x v="247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x v="2471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472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x v="2473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x v="2473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x v="2474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x v="2474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x v="2474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x v="2474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x v="2474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x v="2474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x v="2474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x v="2474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474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x v="2474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x v="2474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x v="2474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x v="2475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x v="2476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x v="2477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477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x v="2478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478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x v="2479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x v="2479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x v="2479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x v="2479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x v="2479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2479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x v="2479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x v="2479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x v="2479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x v="2480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481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x v="2482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x v="2482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2483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x v="2484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x v="2484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x v="2484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x v="2484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x v="2484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x v="2484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x v="2484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x v="2485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486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487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2488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2488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x v="2488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x v="2488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x v="2489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x v="2489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x v="2489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489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x v="2489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x v="2489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x v="2489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x v="2490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x v="2490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491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x v="2492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x v="2492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x v="2492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x v="2493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x v="2493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x v="2493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x v="2493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x v="2493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x v="2493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x v="2493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493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x v="2494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x v="2494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x v="2494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x v="2494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x v="2495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x v="2495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x v="2495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x v="2496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496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x v="2496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x v="2496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x v="2496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x v="2496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x v="2496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x v="2496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x v="2496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x v="2497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x v="2497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x v="2497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2497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x v="2497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2497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2497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2497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x v="2497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x v="2497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x v="2497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x v="2497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x v="2497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x v="2497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x v="2497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x v="2497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x v="2497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497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x v="2497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x v="2497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x v="2497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x v="2497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x v="2497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x v="2497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x v="2497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2497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x v="2497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x v="2497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2497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x v="2497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x v="2497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2497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x v="249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x v="249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x v="2500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x v="2500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x v="2501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x v="2501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501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x v="2501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x v="2501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x v="2501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x v="2501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501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501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501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x v="2501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x v="2501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x v="2501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x v="2501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501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x v="2501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x v="2502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x v="2503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503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x v="2504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x v="2504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x v="2504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x v="2505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x v="2505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505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505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505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x v="2505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x v="2505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x v="2505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x v="2505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x v="2505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x v="2505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x v="2505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x v="2505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x v="2506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506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x v="2507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x v="2508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x v="2509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509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x v="2509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x v="2509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x v="2510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x v="2510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x v="2510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x v="2510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x v="2510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x v="2510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x v="2510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x v="2510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x v="2510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x v="2510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510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x v="2511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x v="2512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x v="2512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x v="2512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x v="2513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x v="2513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x v="2513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x v="2514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x v="2514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x v="2515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x v="2515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x v="2515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x v="2515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2515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2515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x v="2515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x v="2515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2515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x v="2515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x v="2515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x v="2515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x v="2515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x v="2516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x v="2516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x v="2516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x v="2516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x v="2517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x v="2517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x v="2518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x v="2519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x v="2520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x v="2520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520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520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x v="2520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x v="2520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x v="2520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x v="2520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x v="2520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x v="2520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x v="2520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x v="2520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521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x v="2521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x v="2521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x v="2521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x v="2521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x v="2521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x v="2521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521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x v="2521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x v="2521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x v="2521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x v="2521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x v="2521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x v="2521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x v="2521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x v="2521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x v="2521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x v="2521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x v="2521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521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x v="2521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x v="2521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x v="2521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x v="2521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x v="2521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x v="2521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x v="2521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x v="2521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521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2521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x v="2522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x v="2522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5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x v="25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x v="2524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524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x v="2525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x v="2525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x v="2525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x v="2525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x v="2525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x v="2525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x v="2525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x v="2525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x v="2525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x v="2526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x v="2526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x v="2526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x v="2526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x v="2526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x v="2526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x v="2526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x v="2526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x v="2526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x v="2526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x v="2526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x v="2526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x v="2527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x v="2527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x v="252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252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529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x v="2529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x v="2530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x v="2530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x v="2531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x v="2531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x v="2531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x v="2531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x v="2531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x v="2531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531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x v="2531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x v="2531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x v="2531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x v="2531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x v="2531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x v="2531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x v="2531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32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x v="2533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x v="2534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x v="2534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x v="2535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x v="2535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x v="2535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x v="2536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x v="2536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2536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x v="2536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x v="2536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x v="2536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x v="2536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x v="2536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x v="2536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2536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x v="2537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x v="2537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37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x v="2537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x v="2537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x v="2537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x v="2537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x v="2537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x v="2537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37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x v="2537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x v="2537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x v="2537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x v="2537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x v="2537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x v="2537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x v="2537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x v="2537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x v="2537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x v="2537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37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x v="2537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x v="2537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x v="2537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x v="2537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x v="2537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x v="2537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x v="2537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x v="2537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x v="2537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x v="2537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37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x v="2537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x v="2537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x v="2537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x v="2537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x v="2537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37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x v="2537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x v="2537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x v="2537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x v="2537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x v="2537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x v="2537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x v="2537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x v="2537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x v="2537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x v="2537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x v="2537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x v="2537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x v="2538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x v="2539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x v="2539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x v="2539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539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x v="2539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x v="2540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x v="2540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x v="2540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x v="2541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x v="2541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x v="2541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x v="2541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x v="2541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x v="2541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x v="2541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x v="2541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x v="2542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x v="2542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x v="2542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x v="2542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x v="2542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x v="2542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x v="2542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2542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x v="2542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x v="2542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x v="2542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x v="2542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x v="2542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x v="2542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x v="2542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x v="2542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x v="2542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x v="2542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x v="2542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x v="2542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x v="2542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2542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2542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x v="2542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x v="2542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x v="2542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x v="2542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x v="2542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x v="2542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x v="2542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x v="2543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x v="2543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x v="2543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x v="2543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x v="2544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x v="2544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x v="2544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x v="2544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x v="2544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x v="2544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x v="2544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x v="2544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x v="2544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x v="2544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x v="2544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x v="2544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x v="2545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x v="2545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x v="2545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x v="2545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x v="2545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x v="2545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x v="2545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x v="2545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x v="2545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x v="2545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x v="2545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x v="2545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x v="2545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x v="2545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x v="2545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545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x v="2545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x v="2546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x v="2546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x v="2546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x v="2546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x v="2546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x v="2546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x v="2546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x v="2546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x v="2546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x v="2546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x v="2546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x v="2546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x v="2546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x v="2546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x v="2546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x v="2546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x v="2546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x v="2546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x v="2546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x v="2546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x v="2546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x v="2546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x v="2546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x v="2546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x v="2546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x v="2546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x v="2546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546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x v="2546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x v="2546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x v="2546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546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x v="2546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x v="2546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x v="2546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x v="2546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x v="2546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x v="2546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x v="2546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x v="2546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546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x v="2546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x v="2546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x v="2546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x v="2546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x v="2546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x v="2546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x v="2546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x v="2546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546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x v="2546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x v="2546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x v="2546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x v="2546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x v="2546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x v="2546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x v="2546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x v="2546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x v="2546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x v="2546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x v="2546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x v="2546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x v="2546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x v="2546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x v="2546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546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546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x v="2546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x v="2546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x v="2546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x v="2546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546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x v="2547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x v="2547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x v="2547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x v="2547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131"/>
    <s v="I (Canceled)"/>
    <s v="I"/>
    <n v="1200"/>
    <x v="2547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x v="2547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134"/>
    <s v="MARLEY'S GHOST (AMBASSADORS OF STEAM) (Canceled)"/>
    <s v="steampunk  remake of &quot;a Christmas carol&quot;"/>
    <n v="5000"/>
    <x v="2547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x v="2547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x v="2547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x v="2547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x v="2547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147"/>
    <s v="Consumed (Static Air) (Canceled)"/>
    <s v="Film makers catch live footage beyond their wildest dreams."/>
    <n v="7000"/>
    <x v="2547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547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x v="2547"/>
    <x v="2"/>
    <x v="0"/>
    <s v="USD"/>
    <n v="1439675691"/>
    <n v="1434491691"/>
    <b v="0"/>
    <n v="0"/>
    <b v="0"/>
    <s v="film &amp; video/drama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x v="2547"/>
    <x v="2"/>
    <x v="0"/>
    <s v="USD"/>
    <n v="1443657600"/>
    <n v="1440716654"/>
    <b v="0"/>
    <n v="0"/>
    <b v="0"/>
    <s v="film &amp; video/drama"/>
    <n v="0"/>
    <e v="#DIV/0!"/>
    <x v="5"/>
    <x v="10"/>
  </r>
  <r>
    <n v="165"/>
    <s v="NET"/>
    <s v="A teacher. A boy. The beach and a heatwave that drove them all insane."/>
    <n v="17000"/>
    <x v="2547"/>
    <x v="2"/>
    <x v="1"/>
    <s v="GBP"/>
    <n v="1452613724"/>
    <n v="1450021724"/>
    <b v="0"/>
    <n v="0"/>
    <b v="0"/>
    <s v="film &amp; video/drama"/>
    <n v="0"/>
    <e v="#DIV/0!"/>
    <x v="5"/>
    <x v="10"/>
  </r>
  <r>
    <n v="172"/>
    <s v="The Blind Dolphin Story"/>
    <s v="A short film on the rarest mammal and the second most endangered freshwater river dolphin, in Pakistan."/>
    <n v="95000"/>
    <x v="2547"/>
    <x v="2"/>
    <x v="0"/>
    <s v="USD"/>
    <n v="1426753723"/>
    <n v="1423733323"/>
    <b v="0"/>
    <n v="0"/>
    <b v="0"/>
    <s v="film &amp; video/drama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x v="2547"/>
    <x v="2"/>
    <x v="1"/>
    <s v="GBP"/>
    <n v="1425131108"/>
    <n v="1422539108"/>
    <b v="0"/>
    <n v="0"/>
    <b v="0"/>
    <s v="film &amp; video/drama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x v="2547"/>
    <x v="2"/>
    <x v="13"/>
    <s v="EUR"/>
    <n v="1431108776"/>
    <n v="1425924776"/>
    <b v="0"/>
    <n v="0"/>
    <b v="0"/>
    <s v="film &amp; video/drama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x v="2547"/>
    <x v="2"/>
    <x v="0"/>
    <s v="USD"/>
    <n v="1438803999"/>
    <n v="1436211999"/>
    <b v="0"/>
    <n v="0"/>
    <b v="0"/>
    <s v="film &amp; video/drama"/>
    <n v="0"/>
    <e v="#DIV/0!"/>
    <x v="5"/>
    <x v="10"/>
  </r>
  <r>
    <n v="178"/>
    <s v="El viaje de LucÃ­a"/>
    <s v="El viaje de LucÃ­a es un largometraje de ficciÃ³n con temÃ¡tica sobre el cÃ¡ncer infantil."/>
    <n v="500000"/>
    <x v="2547"/>
    <x v="2"/>
    <x v="5"/>
    <s v="EUR"/>
    <n v="1448582145"/>
    <n v="1445986545"/>
    <b v="0"/>
    <n v="0"/>
    <b v="0"/>
    <s v="film &amp; video/drama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x v="2547"/>
    <x v="2"/>
    <x v="0"/>
    <s v="USD"/>
    <n v="1483748232"/>
    <n v="1481156232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x v="2547"/>
    <x v="2"/>
    <x v="0"/>
    <s v="USD"/>
    <n v="1488571200"/>
    <n v="1485977434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x v="2547"/>
    <x v="2"/>
    <x v="0"/>
    <s v="USD"/>
    <n v="1409891015"/>
    <n v="1407299015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547"/>
    <x v="2"/>
    <x v="1"/>
    <s v="GBP"/>
    <n v="1417217166"/>
    <n v="1412029566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x v="2547"/>
    <x v="2"/>
    <x v="0"/>
    <s v="USD"/>
    <n v="1436544332"/>
    <n v="1431360332"/>
    <b v="0"/>
    <n v="0"/>
    <b v="0"/>
    <s v="film &amp; video/drama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547"/>
    <x v="2"/>
    <x v="0"/>
    <s v="USD"/>
    <n v="1472698702"/>
    <n v="1470106702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x v="2547"/>
    <x v="2"/>
    <x v="0"/>
    <s v="USD"/>
    <n v="1444337940"/>
    <n v="1441750564"/>
    <b v="0"/>
    <n v="0"/>
    <b v="0"/>
    <s v="film &amp; video/drama"/>
    <n v="0"/>
    <e v="#DIV/0!"/>
    <x v="5"/>
    <x v="10"/>
  </r>
  <r>
    <n v="206"/>
    <s v="Blood Bond Movie Development"/>
    <s v="A love story featuring adoption,struggle,dysfunction,grace, healing, and restoration."/>
    <n v="12700"/>
    <x v="2547"/>
    <x v="2"/>
    <x v="0"/>
    <s v="USD"/>
    <n v="1470441983"/>
    <n v="1468627583"/>
    <b v="0"/>
    <n v="0"/>
    <b v="0"/>
    <s v="film &amp; video/drama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x v="2547"/>
    <x v="2"/>
    <x v="8"/>
    <s v="AUD"/>
    <n v="1418719967"/>
    <n v="1416127967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x v="2547"/>
    <x v="2"/>
    <x v="0"/>
    <s v="USD"/>
    <n v="1436566135"/>
    <n v="1433974135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x v="2547"/>
    <x v="2"/>
    <x v="0"/>
    <s v="USD"/>
    <n v="1427569564"/>
    <n v="1422389164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x v="2547"/>
    <x v="2"/>
    <x v="0"/>
    <s v="USD"/>
    <n v="1463879100"/>
    <n v="1461287350"/>
    <b v="0"/>
    <n v="0"/>
    <b v="0"/>
    <s v="film &amp; video/drama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547"/>
    <x v="2"/>
    <x v="8"/>
    <s v="AUD"/>
    <n v="1436506726"/>
    <n v="1431322726"/>
    <b v="0"/>
    <n v="0"/>
    <b v="0"/>
    <s v="film &amp; video/drama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x v="2547"/>
    <x v="2"/>
    <x v="0"/>
    <s v="USD"/>
    <n v="1460153054"/>
    <n v="1457564654"/>
    <b v="0"/>
    <n v="0"/>
    <b v="0"/>
    <s v="film &amp; video/drama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x v="2547"/>
    <x v="2"/>
    <x v="0"/>
    <s v="USD"/>
    <n v="1436477241"/>
    <n v="1433885241"/>
    <b v="0"/>
    <n v="0"/>
    <b v="0"/>
    <s v="film &amp; video/drama"/>
    <n v="0"/>
    <e v="#DIV/0!"/>
    <x v="5"/>
    <x v="10"/>
  </r>
  <r>
    <n v="228"/>
    <s v="Facets of a Geek life"/>
    <s v="I am making a film from one one of my books called facets of a Geek life."/>
    <n v="8000"/>
    <x v="2547"/>
    <x v="2"/>
    <x v="1"/>
    <s v="GBP"/>
    <n v="1433176105"/>
    <n v="1427992105"/>
    <b v="0"/>
    <n v="0"/>
    <b v="0"/>
    <s v="film &amp; video/drama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x v="2547"/>
    <x v="2"/>
    <x v="4"/>
    <s v="EUR"/>
    <n v="1455402297"/>
    <n v="1452810297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x v="2547"/>
    <x v="2"/>
    <x v="0"/>
    <s v="USD"/>
    <n v="1451775651"/>
    <n v="1449183651"/>
    <b v="0"/>
    <n v="0"/>
    <b v="0"/>
    <s v="film &amp; video/drama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x v="2547"/>
    <x v="2"/>
    <x v="0"/>
    <s v="USD"/>
    <n v="1475185972"/>
    <n v="147259397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x v="2547"/>
    <x v="2"/>
    <x v="0"/>
    <s v="USD"/>
    <n v="1436478497"/>
    <n v="1433886497"/>
    <b v="0"/>
    <n v="0"/>
    <b v="0"/>
    <s v="film &amp; video/drama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x v="2547"/>
    <x v="2"/>
    <x v="0"/>
    <s v="USD"/>
    <n v="1451952000"/>
    <n v="1447380099"/>
    <b v="0"/>
    <n v="0"/>
    <b v="0"/>
    <s v="film &amp; video/drama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x v="2547"/>
    <x v="2"/>
    <x v="0"/>
    <s v="USD"/>
    <n v="1483088400"/>
    <n v="1481324760"/>
    <b v="0"/>
    <n v="0"/>
    <b v="0"/>
    <s v="film &amp; video/drama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x v="2547"/>
    <x v="2"/>
    <x v="0"/>
    <s v="USD"/>
    <n v="1445540340"/>
    <n v="1444340940"/>
    <b v="0"/>
    <n v="0"/>
    <b v="0"/>
    <s v="film &amp; video/animation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x v="2547"/>
    <x v="2"/>
    <x v="0"/>
    <s v="USD"/>
    <n v="1259297940"/>
    <n v="1252964282"/>
    <b v="0"/>
    <n v="0"/>
    <b v="0"/>
    <s v="film &amp; video/animation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x v="2547"/>
    <x v="2"/>
    <x v="0"/>
    <s v="USD"/>
    <n v="1444576022"/>
    <n v="1439392022"/>
    <b v="0"/>
    <n v="0"/>
    <b v="0"/>
    <s v="film &amp; video/animation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x v="2547"/>
    <x v="2"/>
    <x v="0"/>
    <s v="USD"/>
    <n v="1375260113"/>
    <n v="1372668113"/>
    <b v="0"/>
    <n v="0"/>
    <b v="0"/>
    <s v="film &amp; video/animation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x v="2547"/>
    <x v="2"/>
    <x v="11"/>
    <s v="CAD"/>
    <n v="1475912326"/>
    <n v="1470728326"/>
    <b v="0"/>
    <n v="0"/>
    <b v="0"/>
    <s v="film &amp; video/animation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x v="2547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x v="2547"/>
    <x v="2"/>
    <x v="1"/>
    <s v="GBP"/>
    <n v="1383418996"/>
    <n v="1380826996"/>
    <b v="0"/>
    <n v="0"/>
    <b v="0"/>
    <s v="film &amp; video/animation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x v="2547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x v="2547"/>
    <x v="2"/>
    <x v="11"/>
    <s v="CAD"/>
    <n v="1408213512"/>
    <n v="1405621512"/>
    <b v="0"/>
    <n v="0"/>
    <b v="0"/>
    <s v="film &amp; video/animation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x v="2547"/>
    <x v="2"/>
    <x v="1"/>
    <s v="GBP"/>
    <n v="1370204367"/>
    <n v="1368476367"/>
    <b v="0"/>
    <n v="0"/>
    <b v="0"/>
    <s v="film &amp; video/animation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x v="2547"/>
    <x v="2"/>
    <x v="0"/>
    <s v="USD"/>
    <n v="1312945341"/>
    <n v="1307761341"/>
    <b v="0"/>
    <n v="0"/>
    <b v="0"/>
    <s v="film &amp; video/animation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x v="2547"/>
    <x v="2"/>
    <x v="0"/>
    <s v="USD"/>
    <n v="1341978665"/>
    <n v="1336795283"/>
    <b v="0"/>
    <n v="0"/>
    <b v="0"/>
    <s v="film &amp; video/animation"/>
    <n v="0"/>
    <e v="#DIV/0!"/>
    <x v="5"/>
    <x v="23"/>
  </r>
  <r>
    <n v="469"/>
    <s v="Dreamland PERSONALISED Animated Shorts Film"/>
    <s v="Create a personalised animation film using your child's name and photo."/>
    <n v="6000"/>
    <x v="2547"/>
    <x v="2"/>
    <x v="1"/>
    <s v="GBP"/>
    <n v="1409960724"/>
    <n v="1404776724"/>
    <b v="0"/>
    <n v="0"/>
    <b v="0"/>
    <s v="film &amp; video/animation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x v="2547"/>
    <x v="2"/>
    <x v="0"/>
    <s v="USD"/>
    <n v="1430877843"/>
    <n v="1428285843"/>
    <b v="0"/>
    <n v="0"/>
    <b v="0"/>
    <s v="film &amp; video/animation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x v="2547"/>
    <x v="2"/>
    <x v="0"/>
    <s v="USD"/>
    <n v="1337371334"/>
    <n v="1332187334"/>
    <b v="0"/>
    <n v="0"/>
    <b v="0"/>
    <s v="film &amp; video/animation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x v="2547"/>
    <x v="2"/>
    <x v="0"/>
    <s v="USD"/>
    <n v="1427921509"/>
    <n v="1425333109"/>
    <b v="0"/>
    <n v="0"/>
    <b v="0"/>
    <s v="film &amp; video/animation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x v="2547"/>
    <x v="2"/>
    <x v="11"/>
    <s v="CAD"/>
    <n v="1482678994"/>
    <n v="1477491394"/>
    <b v="0"/>
    <n v="0"/>
    <b v="0"/>
    <s v="film &amp; video/animation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x v="2547"/>
    <x v="2"/>
    <x v="0"/>
    <s v="USD"/>
    <n v="1483924700"/>
    <n v="1481332700"/>
    <b v="0"/>
    <n v="0"/>
    <b v="0"/>
    <s v="film &amp; video/animation"/>
    <n v="0"/>
    <e v="#DIV/0!"/>
    <x v="5"/>
    <x v="23"/>
  </r>
  <r>
    <n v="490"/>
    <s v="PROJECT IS CANCELLED"/>
    <s v="Cancelled"/>
    <n v="1000"/>
    <x v="2547"/>
    <x v="2"/>
    <x v="0"/>
    <s v="USD"/>
    <n v="1345677285"/>
    <n v="1343085285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x v="2547"/>
    <x v="2"/>
    <x v="0"/>
    <s v="USD"/>
    <n v="1453937699"/>
    <n v="1451345699"/>
    <b v="0"/>
    <n v="0"/>
    <b v="0"/>
    <s v="film &amp; video/animation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x v="2547"/>
    <x v="2"/>
    <x v="10"/>
    <s v="SEK"/>
    <n v="1476319830"/>
    <n v="1471135830"/>
    <b v="0"/>
    <n v="0"/>
    <b v="0"/>
    <s v="film &amp; video/animation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x v="2547"/>
    <x v="2"/>
    <x v="1"/>
    <s v="GBP"/>
    <n v="1432142738"/>
    <n v="1429550738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x v="2547"/>
    <x v="2"/>
    <x v="0"/>
    <s v="USD"/>
    <n v="1437076305"/>
    <n v="1434484305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x v="2547"/>
    <x v="2"/>
    <x v="0"/>
    <s v="USD"/>
    <n v="1310189851"/>
    <n v="1307597851"/>
    <b v="0"/>
    <n v="0"/>
    <b v="0"/>
    <s v="film &amp; video/animation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x v="2547"/>
    <x v="2"/>
    <x v="0"/>
    <s v="USD"/>
    <n v="1456805639"/>
    <n v="1454213639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x v="2547"/>
    <x v="2"/>
    <x v="1"/>
    <s v="GBP"/>
    <n v="1432752080"/>
    <n v="1427568080"/>
    <b v="0"/>
    <n v="0"/>
    <b v="0"/>
    <s v="film &amp; video/animation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x v="2547"/>
    <x v="2"/>
    <x v="0"/>
    <s v="USD"/>
    <n v="1441550760"/>
    <n v="1438958824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x v="2547"/>
    <x v="2"/>
    <x v="1"/>
    <s v="GBP"/>
    <n v="1455122564"/>
    <n v="145253056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x v="2547"/>
    <x v="2"/>
    <x v="11"/>
    <s v="CAD"/>
    <n v="1452350896"/>
    <n v="1447166896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x v="2547"/>
    <x v="2"/>
    <x v="1"/>
    <s v="GBP"/>
    <n v="1465720143"/>
    <n v="1463128143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x v="2547"/>
    <x v="2"/>
    <x v="0"/>
    <s v="USD"/>
    <n v="1427227905"/>
    <n v="1424639505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x v="2547"/>
    <x v="2"/>
    <x v="13"/>
    <s v="EUR"/>
    <n v="1482052815"/>
    <n v="1479460815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x v="2547"/>
    <x v="2"/>
    <x v="1"/>
    <s v="GBP"/>
    <n v="1436554249"/>
    <n v="143396224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x v="2547"/>
    <x v="2"/>
    <x v="0"/>
    <s v="USD"/>
    <n v="1420143194"/>
    <n v="1417551194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x v="2547"/>
    <x v="2"/>
    <x v="0"/>
    <s v="USD"/>
    <n v="1446660688"/>
    <n v="1444065088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x v="2547"/>
    <x v="2"/>
    <x v="0"/>
    <s v="USD"/>
    <n v="1438474704"/>
    <n v="1435882704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x v="2547"/>
    <x v="2"/>
    <x v="0"/>
    <s v="USD"/>
    <n v="1426442400"/>
    <n v="1424454319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x v="2547"/>
    <x v="2"/>
    <x v="1"/>
    <s v="GBP"/>
    <n v="1448928000"/>
    <n v="1444123377"/>
    <b v="0"/>
    <n v="0"/>
    <b v="0"/>
    <s v="technology/web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547"/>
    <x v="1"/>
    <x v="0"/>
    <s v="USD"/>
    <n v="1434654215"/>
    <n v="143206221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x v="2547"/>
    <x v="1"/>
    <x v="0"/>
    <s v="USD"/>
    <n v="1409187056"/>
    <n v="140659505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x v="2547"/>
    <x v="1"/>
    <x v="0"/>
    <s v="USD"/>
    <n v="1448225336"/>
    <n v="1445629736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x v="2547"/>
    <x v="1"/>
    <x v="0"/>
    <s v="USD"/>
    <n v="1429732586"/>
    <n v="1427140586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x v="2547"/>
    <x v="1"/>
    <x v="16"/>
    <s v="EUR"/>
    <n v="1453210037"/>
    <n v="1448026037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x v="2547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x v="2547"/>
    <x v="1"/>
    <x v="0"/>
    <s v="USD"/>
    <n v="1466731740"/>
    <n v="1464139740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x v="2547"/>
    <x v="1"/>
    <x v="15"/>
    <s v="NZD"/>
    <n v="1443149759"/>
    <n v="1440557759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x v="2547"/>
    <x v="1"/>
    <x v="16"/>
    <s v="EUR"/>
    <n v="1488013307"/>
    <n v="1485421307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x v="2547"/>
    <x v="1"/>
    <x v="0"/>
    <s v="USD"/>
    <n v="1449689203"/>
    <n v="1447097203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547"/>
    <x v="1"/>
    <x v="8"/>
    <s v="AUD"/>
    <n v="1432771997"/>
    <n v="143017999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x v="2547"/>
    <x v="1"/>
    <x v="0"/>
    <s v="USD"/>
    <n v="1431647041"/>
    <n v="1429055041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x v="2547"/>
    <x v="1"/>
    <x v="11"/>
    <s v="CAD"/>
    <n v="1490560177"/>
    <n v="148797177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x v="2547"/>
    <x v="1"/>
    <x v="0"/>
    <s v="USD"/>
    <n v="1405269457"/>
    <n v="1402677457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x v="2547"/>
    <x v="1"/>
    <x v="13"/>
    <s v="EUR"/>
    <n v="1448470165"/>
    <n v="1445874565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547"/>
    <x v="1"/>
    <x v="1"/>
    <s v="GBP"/>
    <n v="1488063840"/>
    <n v="1485558318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x v="2547"/>
    <x v="2"/>
    <x v="6"/>
    <s v="EUR"/>
    <n v="1438618170"/>
    <n v="1436026170"/>
    <b v="0"/>
    <n v="0"/>
    <b v="0"/>
    <s v="technology/wearables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x v="2547"/>
    <x v="2"/>
    <x v="5"/>
    <s v="EUR"/>
    <n v="1481740740"/>
    <n v="1478130783"/>
    <b v="0"/>
    <n v="0"/>
    <b v="0"/>
    <s v="technology/wearables"/>
    <n v="0"/>
    <e v="#DIV/0!"/>
    <x v="0"/>
    <x v="1"/>
  </r>
  <r>
    <n v="710"/>
    <s v="Hate York Shirt 2.0"/>
    <s v="Shirts, so technologically advanced, they connect mentally to their audience upon sight."/>
    <n v="1200"/>
    <x v="2547"/>
    <x v="2"/>
    <x v="11"/>
    <s v="CAD"/>
    <n v="1408495440"/>
    <n v="1405640302"/>
    <b v="0"/>
    <n v="0"/>
    <b v="0"/>
    <s v="technology/wearables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x v="2547"/>
    <x v="2"/>
    <x v="0"/>
    <s v="USD"/>
    <n v="1480188013"/>
    <n v="1477592413"/>
    <b v="0"/>
    <n v="0"/>
    <b v="0"/>
    <s v="publishing/fiction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x v="2547"/>
    <x v="2"/>
    <x v="14"/>
    <s v="MXN"/>
    <n v="1480831200"/>
    <n v="1479328570"/>
    <b v="0"/>
    <n v="0"/>
    <b v="0"/>
    <s v="publishing/fiction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x v="2547"/>
    <x v="2"/>
    <x v="0"/>
    <s v="USD"/>
    <n v="1441858161"/>
    <n v="1439266161"/>
    <b v="0"/>
    <n v="0"/>
    <b v="0"/>
    <s v="publishing/fiction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x v="2547"/>
    <x v="2"/>
    <x v="11"/>
    <s v="CAD"/>
    <n v="1424112483"/>
    <n v="1421520483"/>
    <b v="0"/>
    <n v="0"/>
    <b v="0"/>
    <s v="publishing/fiction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x v="2547"/>
    <x v="2"/>
    <x v="0"/>
    <s v="USD"/>
    <n v="1387169890"/>
    <n v="1384577890"/>
    <b v="0"/>
    <n v="0"/>
    <b v="0"/>
    <s v="publishing/fiction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x v="2547"/>
    <x v="2"/>
    <x v="0"/>
    <s v="USD"/>
    <n v="1361750369"/>
    <n v="1358294369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547"/>
    <x v="2"/>
    <x v="0"/>
    <s v="USD"/>
    <n v="1442856131"/>
    <n v="1441128131"/>
    <b v="0"/>
    <n v="0"/>
    <b v="0"/>
    <s v="music/jazz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547"/>
    <x v="2"/>
    <x v="0"/>
    <s v="USD"/>
    <n v="1338159655"/>
    <n v="1335567655"/>
    <b v="0"/>
    <n v="0"/>
    <b v="0"/>
    <s v="music/indie rock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x v="2547"/>
    <x v="2"/>
    <x v="0"/>
    <s v="USD"/>
    <n v="1354123908"/>
    <n v="1351528308"/>
    <b v="0"/>
    <n v="0"/>
    <b v="0"/>
    <s v="music/indie rock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547"/>
    <x v="2"/>
    <x v="0"/>
    <s v="USD"/>
    <n v="1276024260"/>
    <n v="1272050914"/>
    <b v="0"/>
    <n v="0"/>
    <b v="0"/>
    <s v="music/jazz"/>
    <n v="0"/>
    <e v="#DIV/0!"/>
    <x v="7"/>
    <x v="33"/>
  </r>
  <r>
    <n v="906"/>
    <s v="24th Music Presents Channeling Motown (Live)"/>
    <s v="The DMV's most respected saxophonist pay tribute to Motown."/>
    <n v="15000"/>
    <x v="2547"/>
    <x v="2"/>
    <x v="0"/>
    <s v="USD"/>
    <n v="1394681590"/>
    <n v="1392093190"/>
    <b v="0"/>
    <n v="0"/>
    <b v="0"/>
    <s v="music/jazz"/>
    <n v="0"/>
    <e v="#DIV/0!"/>
    <x v="7"/>
    <x v="33"/>
  </r>
  <r>
    <n v="907"/>
    <s v="Greg Chambers Saxophone CD"/>
    <s v="Greg Chambers' self-titled CD needs support for post production, replication, and promotion."/>
    <n v="2900"/>
    <x v="2547"/>
    <x v="2"/>
    <x v="0"/>
    <s v="USD"/>
    <n v="1315715823"/>
    <n v="1313123823"/>
    <b v="0"/>
    <n v="0"/>
    <b v="0"/>
    <s v="music/jazz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x v="2547"/>
    <x v="2"/>
    <x v="0"/>
    <s v="USD"/>
    <n v="1280206740"/>
    <n v="1276283655"/>
    <b v="0"/>
    <n v="0"/>
    <b v="0"/>
    <s v="music/jazz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x v="2547"/>
    <x v="2"/>
    <x v="0"/>
    <s v="USD"/>
    <n v="1390522045"/>
    <n v="1388707645"/>
    <b v="0"/>
    <n v="0"/>
    <b v="0"/>
    <s v="music/jazz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x v="2547"/>
    <x v="2"/>
    <x v="0"/>
    <s v="USD"/>
    <n v="1345918747"/>
    <n v="1343326747"/>
    <b v="0"/>
    <n v="0"/>
    <b v="0"/>
    <s v="music/jazz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x v="2547"/>
    <x v="2"/>
    <x v="0"/>
    <s v="USD"/>
    <n v="1287723600"/>
    <n v="1284409734"/>
    <b v="0"/>
    <n v="0"/>
    <b v="0"/>
    <s v="music/jazz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x v="2547"/>
    <x v="2"/>
    <x v="0"/>
    <s v="USD"/>
    <n v="1384448822"/>
    <n v="1381853222"/>
    <b v="0"/>
    <n v="0"/>
    <b v="0"/>
    <s v="music/jazz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547"/>
    <x v="2"/>
    <x v="0"/>
    <s v="USD"/>
    <n v="1278628800"/>
    <n v="1276043330"/>
    <b v="0"/>
    <n v="0"/>
    <b v="0"/>
    <s v="music/jazz"/>
    <n v="0"/>
    <e v="#DIV/0!"/>
    <x v="7"/>
    <x v="33"/>
  </r>
  <r>
    <n v="927"/>
    <s v="JETRO DA SILVA FUNK PROJECT"/>
    <s v="Studio CD/DVD Solo project of Pianist &amp; Keyboardist Jetro da Silva"/>
    <n v="20000"/>
    <x v="2547"/>
    <x v="2"/>
    <x v="0"/>
    <s v="USD"/>
    <n v="1337024695"/>
    <n v="1334432695"/>
    <b v="0"/>
    <n v="0"/>
    <b v="0"/>
    <s v="music/jazz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x v="2547"/>
    <x v="2"/>
    <x v="0"/>
    <s v="USD"/>
    <n v="1333946569"/>
    <n v="1331358169"/>
    <b v="0"/>
    <n v="0"/>
    <b v="0"/>
    <s v="music/jazz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x v="2547"/>
    <x v="2"/>
    <x v="0"/>
    <s v="USD"/>
    <n v="1326916800"/>
    <n v="1323131689"/>
    <b v="0"/>
    <n v="0"/>
    <b v="0"/>
    <s v="music/jazz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x v="2547"/>
    <x v="2"/>
    <x v="0"/>
    <s v="USD"/>
    <n v="1467312306"/>
    <n v="1462128306"/>
    <b v="0"/>
    <n v="0"/>
    <b v="0"/>
    <s v="technology/wearables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547"/>
    <x v="2"/>
    <x v="6"/>
    <s v="EUR"/>
    <n v="1475310825"/>
    <n v="1472718825"/>
    <b v="0"/>
    <n v="0"/>
    <b v="0"/>
    <s v="technology/wearables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x v="2547"/>
    <x v="1"/>
    <x v="0"/>
    <s v="USD"/>
    <n v="1406769992"/>
    <n v="1405041992"/>
    <b v="0"/>
    <n v="0"/>
    <b v="0"/>
    <s v="journalism/audio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x v="2547"/>
    <x v="1"/>
    <x v="4"/>
    <s v="EUR"/>
    <n v="1451161560"/>
    <n v="1447273560"/>
    <b v="0"/>
    <n v="0"/>
    <b v="0"/>
    <s v="journalism/audio"/>
    <n v="0"/>
    <e v="#DIV/0!"/>
    <x v="8"/>
    <x v="30"/>
  </r>
  <r>
    <n v="1049"/>
    <s v="J1 (Canceled)"/>
    <s v="------"/>
    <n v="12000"/>
    <x v="2547"/>
    <x v="1"/>
    <x v="0"/>
    <s v="USD"/>
    <n v="1455272445"/>
    <n v="1452680445"/>
    <b v="0"/>
    <n v="0"/>
    <b v="0"/>
    <s v="journalism/audio"/>
    <n v="0"/>
    <e v="#DIV/0!"/>
    <x v="8"/>
    <x v="30"/>
  </r>
  <r>
    <n v="1050"/>
    <s v="The (Secular) Barbershop Podcast (Canceled)"/>
    <s v="Secularism is on the rise and I hear you.Talk to me."/>
    <n v="2500"/>
    <x v="2547"/>
    <x v="1"/>
    <x v="0"/>
    <s v="USD"/>
    <n v="1442257677"/>
    <n v="1439665677"/>
    <b v="0"/>
    <n v="0"/>
    <b v="0"/>
    <s v="journalism/audio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x v="2547"/>
    <x v="1"/>
    <x v="0"/>
    <s v="USD"/>
    <n v="1409098825"/>
    <n v="1406679625"/>
    <b v="0"/>
    <n v="0"/>
    <b v="0"/>
    <s v="journalism/audio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547"/>
    <x v="1"/>
    <x v="0"/>
    <s v="USD"/>
    <n v="1465243740"/>
    <n v="1461438495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547"/>
    <x v="1"/>
    <x v="0"/>
    <s v="USD"/>
    <n v="1407708000"/>
    <n v="1405110399"/>
    <b v="0"/>
    <n v="0"/>
    <b v="0"/>
    <s v="journalism/audio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x v="2547"/>
    <x v="1"/>
    <x v="0"/>
    <s v="USD"/>
    <n v="1457394545"/>
    <n v="1454802545"/>
    <b v="0"/>
    <n v="0"/>
    <b v="0"/>
    <s v="journalism/audio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x v="2547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x v="2547"/>
    <x v="1"/>
    <x v="0"/>
    <s v="USD"/>
    <n v="1480888483"/>
    <n v="1478292883"/>
    <b v="0"/>
    <n v="0"/>
    <b v="0"/>
    <s v="journalism/audio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x v="2547"/>
    <x v="1"/>
    <x v="0"/>
    <s v="USD"/>
    <n v="1427328000"/>
    <n v="1423777043"/>
    <b v="0"/>
    <n v="0"/>
    <b v="0"/>
    <s v="journalism/audio"/>
    <n v="0"/>
    <e v="#DIV/0!"/>
    <x v="8"/>
    <x v="30"/>
  </r>
  <r>
    <n v="1059"/>
    <s v="Voice Over Artist (Canceled)"/>
    <s v="Turning myself into a vocal artist."/>
    <n v="1100"/>
    <x v="2547"/>
    <x v="1"/>
    <x v="0"/>
    <s v="USD"/>
    <n v="1426269456"/>
    <n v="1423681056"/>
    <b v="0"/>
    <n v="0"/>
    <b v="0"/>
    <s v="journalism/audio"/>
    <n v="0"/>
    <e v="#DIV/0!"/>
    <x v="8"/>
    <x v="30"/>
  </r>
  <r>
    <n v="1061"/>
    <s v="Chat Box 23 (Canceled)"/>
    <s v="T.O., Adi &amp; Mercedes discuss their point of views, women's issues &amp; Hollywood Hotties."/>
    <n v="4000"/>
    <x v="2547"/>
    <x v="1"/>
    <x v="0"/>
    <s v="USD"/>
    <n v="1462150800"/>
    <n v="1456987108"/>
    <b v="0"/>
    <n v="0"/>
    <b v="0"/>
    <s v="journalism/audio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547"/>
    <x v="1"/>
    <x v="0"/>
    <s v="USD"/>
    <n v="1472604262"/>
    <n v="1470012262"/>
    <b v="0"/>
    <n v="0"/>
    <b v="0"/>
    <s v="journalism/audio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x v="2547"/>
    <x v="2"/>
    <x v="2"/>
    <s v="NOK"/>
    <n v="1447787093"/>
    <n v="1445191493"/>
    <b v="0"/>
    <n v="0"/>
    <b v="0"/>
    <s v="games/video games"/>
    <n v="0"/>
    <e v="#DIV/0!"/>
    <x v="3"/>
    <x v="18"/>
  </r>
  <r>
    <n v="1084"/>
    <s v="My own channel"/>
    <s v="I want to start my own channel for gaming"/>
    <n v="550"/>
    <x v="2547"/>
    <x v="2"/>
    <x v="0"/>
    <s v="USD"/>
    <n v="1407534804"/>
    <n v="1404942804"/>
    <b v="0"/>
    <n v="0"/>
    <b v="0"/>
    <s v="games/video games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x v="2547"/>
    <x v="2"/>
    <x v="0"/>
    <s v="USD"/>
    <n v="1402852087"/>
    <n v="1400260087"/>
    <b v="0"/>
    <n v="0"/>
    <b v="0"/>
    <s v="games/video games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547"/>
    <x v="2"/>
    <x v="0"/>
    <s v="USD"/>
    <n v="1406148024"/>
    <n v="1403556024"/>
    <b v="0"/>
    <n v="0"/>
    <b v="0"/>
    <s v="games/video games"/>
    <n v="0"/>
    <e v="#DIV/0!"/>
    <x v="3"/>
    <x v="18"/>
  </r>
  <r>
    <n v="1120"/>
    <s v="PlanEt Ninjahwah"/>
    <s v="Planet Ninjahwah is a highly anticipated futuristic action adventure game that will blow your mind!!"/>
    <n v="25000"/>
    <x v="2547"/>
    <x v="2"/>
    <x v="0"/>
    <s v="USD"/>
    <n v="1319835400"/>
    <n v="1315947400"/>
    <b v="0"/>
    <n v="0"/>
    <b v="0"/>
    <s v="games/video games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x v="2547"/>
    <x v="2"/>
    <x v="1"/>
    <s v="GBP"/>
    <n v="1369932825"/>
    <n v="1368723225"/>
    <b v="0"/>
    <n v="0"/>
    <b v="0"/>
    <s v="games/video games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x v="2547"/>
    <x v="2"/>
    <x v="1"/>
    <s v="GBP"/>
    <n v="1443193130"/>
    <n v="1438009130"/>
    <b v="0"/>
    <n v="0"/>
    <b v="0"/>
    <s v="games/mobile games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x v="2547"/>
    <x v="2"/>
    <x v="8"/>
    <s v="AUD"/>
    <n v="1450993668"/>
    <n v="1448401668"/>
    <b v="0"/>
    <n v="0"/>
    <b v="0"/>
    <s v="games/mobile games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x v="2547"/>
    <x v="2"/>
    <x v="1"/>
    <s v="GBP"/>
    <n v="1438859121"/>
    <n v="1436267121"/>
    <b v="0"/>
    <n v="0"/>
    <b v="0"/>
    <s v="games/mobile games"/>
    <n v="0"/>
    <e v="#DIV/0!"/>
    <x v="3"/>
    <x v="28"/>
  </r>
  <r>
    <n v="1141"/>
    <s v="Arena Z - Zombie Survival"/>
    <s v="I think this will be a great game!"/>
    <n v="500"/>
    <x v="2547"/>
    <x v="2"/>
    <x v="4"/>
    <s v="EUR"/>
    <n v="1436460450"/>
    <n v="1433868450"/>
    <b v="0"/>
    <n v="0"/>
    <b v="0"/>
    <s v="games/mobile games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x v="2547"/>
    <x v="2"/>
    <x v="0"/>
    <s v="USD"/>
    <n v="1424131727"/>
    <n v="1421539727"/>
    <b v="0"/>
    <n v="0"/>
    <b v="0"/>
    <s v="games/mobile games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x v="2547"/>
    <x v="2"/>
    <x v="0"/>
    <s v="USD"/>
    <n v="1430281320"/>
    <n v="1427689320"/>
    <b v="0"/>
    <n v="0"/>
    <b v="0"/>
    <s v="food/food trucks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x v="2547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x v="2547"/>
    <x v="2"/>
    <x v="0"/>
    <s v="USD"/>
    <n v="1441592863"/>
    <n v="1439000863"/>
    <b v="0"/>
    <n v="0"/>
    <b v="0"/>
    <s v="food/food trucks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x v="2547"/>
    <x v="2"/>
    <x v="0"/>
    <s v="USD"/>
    <n v="1424742162"/>
    <n v="1422150162"/>
    <b v="0"/>
    <n v="0"/>
    <b v="0"/>
    <s v="food/food trucks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x v="2547"/>
    <x v="2"/>
    <x v="0"/>
    <s v="USD"/>
    <n v="1435679100"/>
    <n v="1433006765"/>
    <b v="0"/>
    <n v="0"/>
    <b v="0"/>
    <s v="food/food trucks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x v="2547"/>
    <x v="2"/>
    <x v="0"/>
    <s v="USD"/>
    <n v="1432047989"/>
    <n v="1430233589"/>
    <b v="0"/>
    <n v="0"/>
    <b v="0"/>
    <s v="food/food trucks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x v="2547"/>
    <x v="2"/>
    <x v="0"/>
    <s v="USD"/>
    <n v="1407604920"/>
    <n v="1405012920"/>
    <b v="0"/>
    <n v="0"/>
    <b v="0"/>
    <s v="food/food trucks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x v="2547"/>
    <x v="2"/>
    <x v="0"/>
    <s v="USD"/>
    <n v="1466270582"/>
    <n v="1463678582"/>
    <b v="0"/>
    <n v="0"/>
    <b v="0"/>
    <s v="food/food trucks"/>
    <n v="0"/>
    <e v="#DIV/0!"/>
    <x v="4"/>
    <x v="29"/>
  </r>
  <r>
    <n v="1172"/>
    <s v="let your dayz take you to the dogs."/>
    <s v="Bringing YOUR favorite dog recipes to the streets."/>
    <n v="9000"/>
    <x v="2547"/>
    <x v="2"/>
    <x v="0"/>
    <s v="USD"/>
    <n v="1408551752"/>
    <n v="1405959752"/>
    <b v="0"/>
    <n v="0"/>
    <b v="0"/>
    <s v="food/food trucks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x v="2547"/>
    <x v="2"/>
    <x v="1"/>
    <s v="GBP"/>
    <n v="1413388296"/>
    <n v="1410796296"/>
    <b v="0"/>
    <n v="0"/>
    <b v="0"/>
    <s v="food/food trucks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x v="2547"/>
    <x v="1"/>
    <x v="0"/>
    <s v="USD"/>
    <n v="1407394800"/>
    <n v="1404770616"/>
    <b v="0"/>
    <n v="0"/>
    <b v="0"/>
    <s v="music/world music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547"/>
    <x v="1"/>
    <x v="0"/>
    <s v="USD"/>
    <n v="1298589630"/>
    <n v="1295997630"/>
    <b v="0"/>
    <n v="0"/>
    <b v="0"/>
    <s v="music/world music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x v="2547"/>
    <x v="1"/>
    <x v="0"/>
    <s v="USD"/>
    <n v="1440723600"/>
    <n v="1436394968"/>
    <b v="0"/>
    <n v="0"/>
    <b v="0"/>
    <s v="music/world music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x v="2547"/>
    <x v="1"/>
    <x v="1"/>
    <s v="GBP"/>
    <n v="1422903342"/>
    <n v="1420311342"/>
    <b v="0"/>
    <n v="0"/>
    <b v="0"/>
    <s v="music/world music"/>
    <n v="0"/>
    <e v="#DIV/0!"/>
    <x v="7"/>
    <x v="37"/>
  </r>
  <r>
    <n v="1236"/>
    <s v="&quot;Volando&quot; CD Release (Canceled)"/>
    <s v="Raising money to give the musicians their due."/>
    <n v="2500"/>
    <x v="2547"/>
    <x v="1"/>
    <x v="0"/>
    <s v="USD"/>
    <n v="1343491200"/>
    <n v="1342801164"/>
    <b v="0"/>
    <n v="0"/>
    <b v="0"/>
    <s v="music/world music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x v="2547"/>
    <x v="1"/>
    <x v="0"/>
    <s v="USD"/>
    <n v="1345790865"/>
    <n v="1344062865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x v="2547"/>
    <x v="1"/>
    <x v="0"/>
    <s v="USD"/>
    <n v="1325804767"/>
    <n v="1323212767"/>
    <b v="0"/>
    <n v="0"/>
    <b v="0"/>
    <s v="music/world music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x v="2547"/>
    <x v="1"/>
    <x v="19"/>
    <s v="CHF"/>
    <n v="1485480408"/>
    <n v="1482888408"/>
    <b v="0"/>
    <n v="0"/>
    <b v="0"/>
    <s v="technology/wearables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x v="2547"/>
    <x v="1"/>
    <x v="8"/>
    <s v="AUD"/>
    <n v="1405478025"/>
    <n v="1402886025"/>
    <b v="0"/>
    <n v="0"/>
    <b v="0"/>
    <s v="technology/wearables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x v="2547"/>
    <x v="1"/>
    <x v="0"/>
    <s v="USD"/>
    <n v="1408112253"/>
    <n v="1405520253"/>
    <b v="0"/>
    <n v="0"/>
    <b v="0"/>
    <s v="technology/wearables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x v="2547"/>
    <x v="2"/>
    <x v="0"/>
    <s v="USD"/>
    <n v="1420085535"/>
    <n v="1414897935"/>
    <b v="0"/>
    <n v="0"/>
    <b v="0"/>
    <s v="publishing/translations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x v="2547"/>
    <x v="2"/>
    <x v="0"/>
    <s v="USD"/>
    <n v="1448147619"/>
    <n v="1445552019"/>
    <b v="0"/>
    <n v="0"/>
    <b v="0"/>
    <s v="publishing/translations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547"/>
    <x v="2"/>
    <x v="0"/>
    <s v="USD"/>
    <n v="1430276959"/>
    <n v="1427684959"/>
    <b v="0"/>
    <n v="0"/>
    <b v="0"/>
    <s v="publishing/translations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x v="2547"/>
    <x v="2"/>
    <x v="4"/>
    <s v="EUR"/>
    <n v="1440408120"/>
    <n v="1435224120"/>
    <b v="0"/>
    <n v="0"/>
    <b v="0"/>
    <s v="publishing/translations"/>
    <n v="0"/>
    <e v="#DIV/0!"/>
    <x v="1"/>
    <x v="31"/>
  </r>
  <r>
    <n v="1429"/>
    <s v="10 P.M."/>
    <s v="A guy in his 30's tries to live his &quot;American Dream&quot;, but quickly it turns into a nightmare. (A Novel)"/>
    <n v="10000"/>
    <x v="2547"/>
    <x v="2"/>
    <x v="0"/>
    <s v="USD"/>
    <n v="1428629242"/>
    <n v="1426037242"/>
    <b v="0"/>
    <n v="0"/>
    <b v="0"/>
    <s v="publishing/translations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x v="2547"/>
    <x v="2"/>
    <x v="0"/>
    <s v="USD"/>
    <n v="1437417828"/>
    <n v="1434825828"/>
    <b v="0"/>
    <n v="0"/>
    <b v="0"/>
    <s v="publishing/translations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547"/>
    <x v="2"/>
    <x v="0"/>
    <s v="USD"/>
    <n v="1464190158"/>
    <n v="1461598158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x v="2547"/>
    <x v="2"/>
    <x v="16"/>
    <s v="EUR"/>
    <n v="1483395209"/>
    <n v="1480803209"/>
    <b v="0"/>
    <n v="0"/>
    <b v="0"/>
    <s v="publishing/translations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x v="2547"/>
    <x v="2"/>
    <x v="4"/>
    <s v="EUR"/>
    <n v="1442091462"/>
    <n v="1436907462"/>
    <b v="0"/>
    <n v="0"/>
    <b v="0"/>
    <s v="publishing/translations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547"/>
    <x v="2"/>
    <x v="4"/>
    <s v="EUR"/>
    <n v="1434286855"/>
    <n v="1431694855"/>
    <b v="0"/>
    <n v="0"/>
    <b v="0"/>
    <s v="publishing/translations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547"/>
    <x v="2"/>
    <x v="6"/>
    <s v="EUR"/>
    <n v="1461235478"/>
    <n v="1459507478"/>
    <b v="0"/>
    <n v="0"/>
    <b v="0"/>
    <s v="publishing/translations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x v="2547"/>
    <x v="2"/>
    <x v="8"/>
    <s v="AUD"/>
    <n v="1432272300"/>
    <n v="1429655318"/>
    <b v="0"/>
    <n v="0"/>
    <b v="0"/>
    <s v="publishing/translations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547"/>
    <x v="2"/>
    <x v="0"/>
    <s v="USD"/>
    <n v="1431286105"/>
    <n v="1427138905"/>
    <b v="0"/>
    <n v="0"/>
    <b v="0"/>
    <s v="publishing/translations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x v="2547"/>
    <x v="1"/>
    <x v="0"/>
    <s v="USD"/>
    <n v="1406566363"/>
    <n v="1403974363"/>
    <b v="0"/>
    <n v="0"/>
    <b v="0"/>
    <s v="publishing/translations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547"/>
    <x v="1"/>
    <x v="16"/>
    <s v="EUR"/>
    <n v="1492270947"/>
    <n v="1488386547"/>
    <b v="0"/>
    <n v="0"/>
    <b v="0"/>
    <s v="publishing/translations"/>
    <n v="0"/>
    <e v="#DIV/0!"/>
    <x v="1"/>
    <x v="31"/>
  </r>
  <r>
    <n v="1457"/>
    <s v="Hey! I&quot;m not invisable, I am Just Old (Canceled)"/>
    <s v="Age is more than just a number, I hope your younger than you feel."/>
    <n v="6000"/>
    <x v="2547"/>
    <x v="1"/>
    <x v="0"/>
    <s v="USD"/>
    <n v="1447281044"/>
    <n v="1444685444"/>
    <b v="0"/>
    <n v="0"/>
    <b v="0"/>
    <s v="publishing/translations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547"/>
    <x v="1"/>
    <x v="0"/>
    <s v="USD"/>
    <n v="1407729600"/>
    <n v="1405097760"/>
    <b v="0"/>
    <n v="0"/>
    <b v="0"/>
    <s v="publishing/translations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x v="2547"/>
    <x v="1"/>
    <x v="9"/>
    <s v="DKK"/>
    <n v="1449077100"/>
    <n v="1446612896"/>
    <b v="0"/>
    <n v="0"/>
    <b v="0"/>
    <s v="publishing/translations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x v="2547"/>
    <x v="1"/>
    <x v="0"/>
    <s v="USD"/>
    <n v="1417391100"/>
    <n v="1412371898"/>
    <b v="0"/>
    <n v="0"/>
    <b v="0"/>
    <s v="publishing/translations"/>
    <n v="0"/>
    <e v="#DIV/0!"/>
    <x v="1"/>
    <x v="31"/>
  </r>
  <r>
    <n v="1484"/>
    <s v="a book called filtered down thru the stars"/>
    <s v="The mussings of an old wizard"/>
    <n v="2000"/>
    <x v="2547"/>
    <x v="2"/>
    <x v="0"/>
    <s v="USD"/>
    <n v="1342882260"/>
    <n v="1337834963"/>
    <b v="0"/>
    <n v="0"/>
    <b v="0"/>
    <s v="publishing/fiction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x v="2547"/>
    <x v="2"/>
    <x v="0"/>
    <s v="USD"/>
    <n v="1470175271"/>
    <n v="1467583271"/>
    <b v="0"/>
    <n v="0"/>
    <b v="0"/>
    <s v="publishing/fiction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x v="2547"/>
    <x v="2"/>
    <x v="0"/>
    <s v="USD"/>
    <n v="1352994052"/>
    <n v="1350398452"/>
    <b v="0"/>
    <n v="0"/>
    <b v="0"/>
    <s v="publishing/fiction"/>
    <n v="0"/>
    <e v="#DIV/0!"/>
    <x v="1"/>
    <x v="35"/>
  </r>
  <r>
    <n v="1493"/>
    <s v="The Great Grand Zeppelin Chase"/>
    <s v="Help illustrate the sequel to the bestselling _x000a_The Transylvania Flying Squad of Detectives"/>
    <n v="2400"/>
    <x v="2547"/>
    <x v="2"/>
    <x v="0"/>
    <s v="USD"/>
    <n v="1371415675"/>
    <n v="1368823675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x v="2547"/>
    <x v="2"/>
    <x v="0"/>
    <s v="USD"/>
    <n v="1314471431"/>
    <n v="1311879431"/>
    <b v="0"/>
    <n v="0"/>
    <b v="0"/>
    <s v="publishing/fiction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x v="2547"/>
    <x v="2"/>
    <x v="0"/>
    <s v="USD"/>
    <n v="1410866659"/>
    <n v="1405682659"/>
    <b v="0"/>
    <n v="0"/>
    <b v="0"/>
    <s v="publishing/fiction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x v="2547"/>
    <x v="2"/>
    <x v="0"/>
    <s v="USD"/>
    <n v="1427847480"/>
    <n v="1424222024"/>
    <b v="0"/>
    <n v="0"/>
    <b v="0"/>
    <s v="photography/nature"/>
    <n v="0"/>
    <e v="#DIV/0!"/>
    <x v="2"/>
    <x v="38"/>
  </r>
  <r>
    <n v="1547"/>
    <s v="Sound Photography"/>
    <s v="I have produced a limited number (100) of five 8x10 prints of mixed photography I would like to share with you."/>
    <n v="20"/>
    <x v="2547"/>
    <x v="2"/>
    <x v="0"/>
    <s v="USD"/>
    <n v="1487844882"/>
    <n v="1487240082"/>
    <b v="0"/>
    <n v="0"/>
    <b v="0"/>
    <s v="photography/nature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x v="2547"/>
    <x v="2"/>
    <x v="0"/>
    <s v="USD"/>
    <n v="1432756039"/>
    <n v="1430164039"/>
    <b v="0"/>
    <n v="0"/>
    <b v="0"/>
    <s v="photography/nature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x v="2547"/>
    <x v="2"/>
    <x v="0"/>
    <s v="USD"/>
    <n v="1441176447"/>
    <n v="1438584447"/>
    <b v="0"/>
    <n v="0"/>
    <b v="0"/>
    <s v="photography/nature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x v="2547"/>
    <x v="2"/>
    <x v="8"/>
    <s v="AUD"/>
    <n v="1438495390"/>
    <n v="1435903390"/>
    <b v="0"/>
    <n v="0"/>
    <b v="0"/>
    <s v="photography/nature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x v="2547"/>
    <x v="2"/>
    <x v="0"/>
    <s v="USD"/>
    <n v="1442509200"/>
    <n v="1440513832"/>
    <b v="0"/>
    <n v="0"/>
    <b v="0"/>
    <s v="photography/nature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547"/>
    <x v="1"/>
    <x v="0"/>
    <s v="USD"/>
    <n v="1259715000"/>
    <n v="1253712916"/>
    <b v="0"/>
    <n v="0"/>
    <b v="0"/>
    <s v="publishing/art books"/>
    <n v="0"/>
    <e v="#DIV/0!"/>
    <x v="1"/>
    <x v="32"/>
  </r>
  <r>
    <n v="1569"/>
    <s v="to be removed (Canceled)"/>
    <s v="to be removed"/>
    <n v="30000"/>
    <x v="2547"/>
    <x v="1"/>
    <x v="0"/>
    <s v="USD"/>
    <n v="1369498714"/>
    <n v="1366906714"/>
    <b v="0"/>
    <n v="0"/>
    <b v="0"/>
    <s v="publishing/art books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x v="2547"/>
    <x v="1"/>
    <x v="0"/>
    <s v="USD"/>
    <n v="1337562726"/>
    <n v="1332378726"/>
    <b v="0"/>
    <n v="0"/>
    <b v="0"/>
    <s v="publishing/art books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x v="2547"/>
    <x v="2"/>
    <x v="0"/>
    <s v="USD"/>
    <n v="1401464101"/>
    <n v="1400600101"/>
    <b v="0"/>
    <n v="0"/>
    <b v="0"/>
    <s v="photography/places"/>
    <n v="0"/>
    <e v="#DIV/0!"/>
    <x v="2"/>
    <x v="34"/>
  </r>
  <r>
    <n v="1586"/>
    <s v="Missouri In Pictures"/>
    <s v="Show the world the beauty that is in all of our back yards!"/>
    <n v="1500"/>
    <x v="2547"/>
    <x v="2"/>
    <x v="0"/>
    <s v="USD"/>
    <n v="1428197422"/>
    <n v="1425609022"/>
    <b v="0"/>
    <n v="0"/>
    <b v="0"/>
    <s v="photography/places"/>
    <n v="0"/>
    <e v="#DIV/0!"/>
    <x v="2"/>
    <x v="34"/>
  </r>
  <r>
    <n v="1588"/>
    <s v="The Right Side of Texas"/>
    <s v="Southeast Texas as seen through the lens of a cell phone camera"/>
    <n v="516"/>
    <x v="2547"/>
    <x v="2"/>
    <x v="0"/>
    <s v="USD"/>
    <n v="1422735120"/>
    <n v="1420091999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x v="2547"/>
    <x v="2"/>
    <x v="0"/>
    <s v="USD"/>
    <n v="1444433886"/>
    <n v="1441841886"/>
    <b v="0"/>
    <n v="0"/>
    <b v="0"/>
    <s v="photography/places"/>
    <n v="0"/>
    <e v="#DIV/0!"/>
    <x v="2"/>
    <x v="34"/>
  </r>
  <r>
    <n v="1592"/>
    <s v="The Views of Pittsburgh"/>
    <s v="A portfolio collage of beautiful pictures of authentic Pittsburgh locations and scenery."/>
    <n v="25"/>
    <x v="2547"/>
    <x v="2"/>
    <x v="0"/>
    <s v="USD"/>
    <n v="1427503485"/>
    <n v="1423619085"/>
    <b v="0"/>
    <n v="0"/>
    <b v="0"/>
    <s v="photography/places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x v="2547"/>
    <x v="2"/>
    <x v="0"/>
    <s v="USD"/>
    <n v="1474360197"/>
    <n v="1471768197"/>
    <b v="0"/>
    <n v="0"/>
    <b v="0"/>
    <s v="photography/places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x v="2547"/>
    <x v="2"/>
    <x v="1"/>
    <s v="GBP"/>
    <n v="1460116576"/>
    <n v="1457528176"/>
    <b v="0"/>
    <n v="0"/>
    <b v="0"/>
    <s v="photography/places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x v="2547"/>
    <x v="3"/>
    <x v="0"/>
    <s v="USD"/>
    <n v="1492142860"/>
    <n v="1486962460"/>
    <b v="0"/>
    <n v="0"/>
    <b v="0"/>
    <s v="music/faith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x v="2547"/>
    <x v="3"/>
    <x v="0"/>
    <s v="USD"/>
    <n v="1491007211"/>
    <n v="1488418811"/>
    <b v="0"/>
    <n v="0"/>
    <b v="0"/>
    <s v="music/faith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547"/>
    <x v="3"/>
    <x v="0"/>
    <s v="USD"/>
    <n v="1490499180"/>
    <n v="1488430760"/>
    <b v="0"/>
    <n v="0"/>
    <b v="0"/>
    <s v="music/faith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x v="2547"/>
    <x v="2"/>
    <x v="0"/>
    <s v="USD"/>
    <n v="1441814400"/>
    <n v="1440807846"/>
    <b v="0"/>
    <n v="0"/>
    <b v="0"/>
    <s v="music/faith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x v="2547"/>
    <x v="2"/>
    <x v="4"/>
    <s v="EUR"/>
    <n v="1440314472"/>
    <n v="1435130472"/>
    <b v="0"/>
    <n v="0"/>
    <b v="0"/>
    <s v="music/faith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x v="2547"/>
    <x v="2"/>
    <x v="0"/>
    <s v="USD"/>
    <n v="1462135706"/>
    <n v="1458679706"/>
    <b v="0"/>
    <n v="0"/>
    <b v="0"/>
    <s v="music/faith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x v="2547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x v="2547"/>
    <x v="2"/>
    <x v="0"/>
    <s v="USD"/>
    <n v="1449831863"/>
    <n v="1447239863"/>
    <b v="0"/>
    <n v="0"/>
    <b v="0"/>
    <s v="music/faith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x v="2547"/>
    <x v="2"/>
    <x v="0"/>
    <s v="USD"/>
    <n v="1465521306"/>
    <n v="1460337306"/>
    <b v="0"/>
    <n v="0"/>
    <b v="0"/>
    <s v="music/faith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x v="2547"/>
    <x v="2"/>
    <x v="0"/>
    <s v="USD"/>
    <n v="1445738783"/>
    <n v="1443146783"/>
    <b v="0"/>
    <n v="0"/>
    <b v="0"/>
    <s v="music/faith"/>
    <n v="0"/>
    <e v="#DIV/0!"/>
    <x v="7"/>
    <x v="14"/>
  </r>
  <r>
    <n v="1731"/>
    <s v="Sam Cox Band First Christian Tour"/>
    <s v="We are a Christin Worship band looking to midwest tour. God Bless!"/>
    <n v="1000"/>
    <x v="2547"/>
    <x v="2"/>
    <x v="0"/>
    <s v="USD"/>
    <n v="1434034800"/>
    <n v="1432849552"/>
    <b v="0"/>
    <n v="0"/>
    <b v="0"/>
    <s v="music/faith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x v="2547"/>
    <x v="2"/>
    <x v="0"/>
    <s v="USD"/>
    <n v="1452920400"/>
    <n v="1447777481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x v="2547"/>
    <x v="2"/>
    <x v="0"/>
    <s v="USD"/>
    <n v="1473802200"/>
    <n v="1472746374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x v="2547"/>
    <x v="2"/>
    <x v="0"/>
    <s v="USD"/>
    <n v="1437075422"/>
    <n v="1434483422"/>
    <b v="0"/>
    <n v="0"/>
    <b v="0"/>
    <s v="music/faith"/>
    <n v="0"/>
    <e v="#DIV/0!"/>
    <x v="7"/>
    <x v="14"/>
  </r>
  <r>
    <n v="1766"/>
    <s v="Photographic book on Melbourne's music scene"/>
    <s v="I want to create a beautiful book which documents the Melbourne music scene."/>
    <n v="1500"/>
    <x v="2547"/>
    <x v="2"/>
    <x v="8"/>
    <s v="AUD"/>
    <n v="1408999088"/>
    <n v="1407184688"/>
    <b v="1"/>
    <n v="0"/>
    <b v="0"/>
    <s v="photography/photobooks"/>
    <n v="0"/>
    <e v="#DIV/0!"/>
    <x v="2"/>
    <x v="3"/>
  </r>
  <r>
    <n v="1813"/>
    <s v="Libya : The Lost Days"/>
    <s v="This project aims to document, Libyan photographic history; through both print and artisan mediums ."/>
    <n v="8750"/>
    <x v="2547"/>
    <x v="2"/>
    <x v="1"/>
    <s v="GBP"/>
    <n v="1407532812"/>
    <n v="1404940812"/>
    <b v="0"/>
    <n v="0"/>
    <b v="0"/>
    <s v="photography/photobooks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x v="2547"/>
    <x v="2"/>
    <x v="0"/>
    <s v="USD"/>
    <n v="1435787137"/>
    <n v="1434577537"/>
    <b v="0"/>
    <n v="0"/>
    <b v="0"/>
    <s v="photography/photobooks"/>
    <n v="0"/>
    <e v="#DIV/0!"/>
    <x v="2"/>
    <x v="3"/>
  </r>
  <r>
    <n v="1818"/>
    <s v="Give Me Your Goofy-ist"/>
    <s v="We are all different, this is a way to honor and celebrate the authenticity in being different."/>
    <n v="15000"/>
    <x v="2547"/>
    <x v="2"/>
    <x v="0"/>
    <s v="USD"/>
    <n v="1428035850"/>
    <n v="1425447450"/>
    <b v="0"/>
    <n v="0"/>
    <b v="0"/>
    <s v="photography/photobooks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2547"/>
    <x v="2"/>
    <x v="1"/>
    <s v="GBP"/>
    <n v="1422256341"/>
    <n v="1419664341"/>
    <b v="0"/>
    <n v="0"/>
    <b v="0"/>
    <s v="games/mobile games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x v="2547"/>
    <x v="2"/>
    <x v="0"/>
    <s v="USD"/>
    <n v="1483488249"/>
    <n v="1480896249"/>
    <b v="0"/>
    <n v="0"/>
    <b v="0"/>
    <s v="games/mobile games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x v="2547"/>
    <x v="2"/>
    <x v="8"/>
    <s v="AUD"/>
    <n v="1402901405"/>
    <n v="1400309405"/>
    <b v="0"/>
    <n v="0"/>
    <b v="0"/>
    <s v="games/mobile games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x v="2547"/>
    <x v="2"/>
    <x v="0"/>
    <s v="USD"/>
    <n v="1425170525"/>
    <n v="1422664925"/>
    <b v="0"/>
    <n v="0"/>
    <b v="0"/>
    <s v="games/mobile games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x v="2547"/>
    <x v="2"/>
    <x v="8"/>
    <s v="AUD"/>
    <n v="1402618355"/>
    <n v="1400026355"/>
    <b v="0"/>
    <n v="0"/>
    <b v="0"/>
    <s v="games/mobile games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x v="2547"/>
    <x v="2"/>
    <x v="7"/>
    <s v="HKD"/>
    <n v="1480863887"/>
    <n v="1478268287"/>
    <b v="0"/>
    <n v="0"/>
    <b v="0"/>
    <s v="photography/people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x v="2547"/>
    <x v="2"/>
    <x v="1"/>
    <s v="GBP"/>
    <n v="1450706837"/>
    <n v="1448114837"/>
    <b v="0"/>
    <n v="0"/>
    <b v="0"/>
    <s v="photography/people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x v="2547"/>
    <x v="2"/>
    <x v="0"/>
    <s v="USD"/>
    <n v="1481072942"/>
    <n v="1475885342"/>
    <b v="0"/>
    <n v="0"/>
    <b v="0"/>
    <s v="photography/people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x v="2547"/>
    <x v="2"/>
    <x v="0"/>
    <s v="USD"/>
    <n v="1405021211"/>
    <n v="1402429211"/>
    <b v="0"/>
    <n v="0"/>
    <b v="0"/>
    <s v="photography/people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x v="2547"/>
    <x v="2"/>
    <x v="0"/>
    <s v="USD"/>
    <n v="1409091612"/>
    <n v="1406499612"/>
    <b v="0"/>
    <n v="0"/>
    <b v="0"/>
    <s v="photography/people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x v="2547"/>
    <x v="2"/>
    <x v="0"/>
    <s v="USD"/>
    <n v="1415947159"/>
    <n v="1413351559"/>
    <b v="0"/>
    <n v="0"/>
    <b v="0"/>
    <s v="games/video games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x v="2547"/>
    <x v="2"/>
    <x v="0"/>
    <s v="USD"/>
    <n v="1280534400"/>
    <n v="1277512556"/>
    <b v="0"/>
    <n v="0"/>
    <b v="0"/>
    <s v="games/video games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x v="2547"/>
    <x v="1"/>
    <x v="0"/>
    <s v="USD"/>
    <n v="1436729504"/>
    <n v="1434137504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x v="2547"/>
    <x v="1"/>
    <x v="0"/>
    <s v="USD"/>
    <n v="1412571600"/>
    <n v="1410799870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x v="2547"/>
    <x v="1"/>
    <x v="0"/>
    <s v="USD"/>
    <n v="1427845140"/>
    <n v="1424822556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x v="2547"/>
    <x v="1"/>
    <x v="10"/>
    <s v="SEK"/>
    <n v="1439318228"/>
    <n v="1436812628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x v="2547"/>
    <x v="1"/>
    <x v="12"/>
    <s v="EUR"/>
    <n v="1483474370"/>
    <n v="1480882370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x v="2547"/>
    <x v="1"/>
    <x v="0"/>
    <s v="USD"/>
    <n v="1433603552"/>
    <n v="1428419552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x v="2547"/>
    <x v="1"/>
    <x v="0"/>
    <s v="USD"/>
    <n v="1429632822"/>
    <n v="1428596022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x v="2547"/>
    <x v="1"/>
    <x v="13"/>
    <s v="EUR"/>
    <n v="1433530104"/>
    <n v="1430938104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x v="2547"/>
    <x v="1"/>
    <x v="1"/>
    <s v="GBP"/>
    <n v="1445093578"/>
    <n v="1442501578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x v="2547"/>
    <x v="1"/>
    <x v="1"/>
    <s v="GBP"/>
    <n v="1422664740"/>
    <n v="1417818036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x v="2547"/>
    <x v="1"/>
    <x v="11"/>
    <s v="CAD"/>
    <n v="1462053600"/>
    <n v="1459975008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547"/>
    <x v="1"/>
    <x v="0"/>
    <s v="USD"/>
    <n v="1451348200"/>
    <n v="1447460200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x v="2547"/>
    <x v="1"/>
    <x v="0"/>
    <s v="USD"/>
    <n v="1445898356"/>
    <n v="1441146356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x v="2547"/>
    <x v="1"/>
    <x v="6"/>
    <s v="EUR"/>
    <n v="1453071600"/>
    <n v="1449596425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547"/>
    <x v="1"/>
    <x v="0"/>
    <s v="USD"/>
    <n v="1455132611"/>
    <n v="1452540611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x v="2547"/>
    <x v="1"/>
    <x v="0"/>
    <s v="USD"/>
    <n v="1435257596"/>
    <n v="1432665596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x v="2547"/>
    <x v="1"/>
    <x v="0"/>
    <s v="USD"/>
    <n v="1473451437"/>
    <n v="1470859437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x v="2547"/>
    <x v="1"/>
    <x v="11"/>
    <s v="CAD"/>
    <n v="1480110783"/>
    <n v="1477515183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x v="2547"/>
    <x v="1"/>
    <x v="0"/>
    <s v="USD"/>
    <n v="1440548330"/>
    <n v="1438042730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x v="2547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x v="2547"/>
    <x v="1"/>
    <x v="11"/>
    <s v="CAD"/>
    <n v="1420920424"/>
    <n v="1415736424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547"/>
    <x v="1"/>
    <x v="8"/>
    <s v="AUD"/>
    <n v="1420352264"/>
    <n v="14168962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x v="2547"/>
    <x v="1"/>
    <x v="0"/>
    <s v="USD"/>
    <n v="1446087223"/>
    <n v="1443495223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x v="2547"/>
    <x v="1"/>
    <x v="0"/>
    <s v="USD"/>
    <n v="1484038620"/>
    <n v="1481597687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x v="2547"/>
    <x v="1"/>
    <x v="0"/>
    <s v="USD"/>
    <n v="1420233256"/>
    <n v="1417641256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x v="2547"/>
    <x v="1"/>
    <x v="0"/>
    <s v="USD"/>
    <n v="1435874384"/>
    <n v="1433282384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x v="2547"/>
    <x v="1"/>
    <x v="10"/>
    <s v="SEK"/>
    <n v="1418934506"/>
    <n v="1415910506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x v="2547"/>
    <x v="1"/>
    <x v="8"/>
    <s v="AUD"/>
    <n v="1460615164"/>
    <n v="1458023164"/>
    <b v="0"/>
    <n v="0"/>
    <b v="0"/>
    <s v="technology/web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x v="2547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x v="2547"/>
    <x v="2"/>
    <x v="8"/>
    <s v="AUD"/>
    <n v="1441619275"/>
    <n v="1439027275"/>
    <b v="0"/>
    <n v="0"/>
    <b v="0"/>
    <s v="food/food trucks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547"/>
    <x v="2"/>
    <x v="16"/>
    <s v="EUR"/>
    <n v="1480185673"/>
    <n v="1476294073"/>
    <b v="0"/>
    <n v="0"/>
    <b v="0"/>
    <s v="food/food trucks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x v="2547"/>
    <x v="2"/>
    <x v="0"/>
    <s v="USD"/>
    <n v="1407705187"/>
    <n v="1405113187"/>
    <b v="0"/>
    <n v="0"/>
    <b v="0"/>
    <s v="food/food trucks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547"/>
    <x v="2"/>
    <x v="0"/>
    <s v="USD"/>
    <n v="1424281389"/>
    <n v="1419097389"/>
    <b v="0"/>
    <n v="0"/>
    <b v="0"/>
    <s v="food/food trucks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x v="2547"/>
    <x v="2"/>
    <x v="0"/>
    <s v="USD"/>
    <n v="1439006692"/>
    <n v="1433822692"/>
    <b v="0"/>
    <n v="0"/>
    <b v="0"/>
    <s v="food/food trucks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x v="2547"/>
    <x v="2"/>
    <x v="0"/>
    <s v="USD"/>
    <n v="1456608943"/>
    <n v="145401694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x v="2547"/>
    <x v="2"/>
    <x v="0"/>
    <s v="USD"/>
    <n v="1426615200"/>
    <n v="1422400188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x v="2547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x v="2547"/>
    <x v="2"/>
    <x v="0"/>
    <s v="USD"/>
    <n v="1465333560"/>
    <n v="1462743308"/>
    <b v="0"/>
    <n v="0"/>
    <b v="0"/>
    <s v="food/restaurants"/>
    <n v="0"/>
    <e v="#DIV/0!"/>
    <x v="4"/>
    <x v="40"/>
  </r>
  <r>
    <n v="2504"/>
    <s v="Halal Restaurant and Internet Cafe"/>
    <s v="Halal Restaurant and Internet Cafe 20 percent of profits will go to building masjids."/>
    <n v="35000"/>
    <x v="2547"/>
    <x v="2"/>
    <x v="0"/>
    <s v="USD"/>
    <n v="1416014534"/>
    <n v="1413418934"/>
    <b v="0"/>
    <n v="0"/>
    <b v="0"/>
    <s v="food/restaurants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x v="2547"/>
    <x v="2"/>
    <x v="0"/>
    <s v="USD"/>
    <n v="1426292416"/>
    <n v="1423704016"/>
    <b v="0"/>
    <n v="0"/>
    <b v="0"/>
    <s v="food/restaurants"/>
    <n v="0"/>
    <e v="#DIV/0!"/>
    <x v="4"/>
    <x v="40"/>
  </r>
  <r>
    <n v="2507"/>
    <s v="Help Cafe Talavera get a New Kitchen!"/>
    <s v="Unique dishes for a unique city!."/>
    <n v="42850"/>
    <x v="2547"/>
    <x v="2"/>
    <x v="0"/>
    <s v="USD"/>
    <n v="1431308704"/>
    <n v="1428716704"/>
    <b v="0"/>
    <n v="0"/>
    <b v="0"/>
    <s v="food/restaurants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x v="2547"/>
    <x v="2"/>
    <x v="0"/>
    <s v="USD"/>
    <n v="1408056634"/>
    <n v="1405464634"/>
    <b v="0"/>
    <n v="0"/>
    <b v="0"/>
    <s v="food/restaurants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x v="2547"/>
    <x v="2"/>
    <x v="1"/>
    <s v="GBP"/>
    <n v="1454323413"/>
    <n v="1451731413"/>
    <b v="0"/>
    <n v="0"/>
    <b v="0"/>
    <s v="food/restaurants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x v="2547"/>
    <x v="2"/>
    <x v="0"/>
    <s v="USD"/>
    <n v="1418504561"/>
    <n v="1417208561"/>
    <b v="0"/>
    <n v="0"/>
    <b v="0"/>
    <s v="food/restaurants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x v="2547"/>
    <x v="2"/>
    <x v="4"/>
    <s v="EUR"/>
    <n v="1488067789"/>
    <n v="1482883789"/>
    <b v="0"/>
    <n v="0"/>
    <b v="0"/>
    <s v="food/restaurants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x v="2547"/>
    <x v="2"/>
    <x v="0"/>
    <s v="USD"/>
    <n v="1417279252"/>
    <n v="1414683652"/>
    <b v="0"/>
    <n v="0"/>
    <b v="0"/>
    <s v="food/restaurants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x v="2547"/>
    <x v="2"/>
    <x v="0"/>
    <s v="USD"/>
    <n v="1415899228"/>
    <n v="1413303628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x v="2547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x v="2547"/>
    <x v="1"/>
    <x v="11"/>
    <s v="CAD"/>
    <n v="1444740089"/>
    <n v="1442148089"/>
    <b v="0"/>
    <n v="0"/>
    <b v="0"/>
    <s v="food/food trucks"/>
    <n v="0"/>
    <e v="#DIV/0!"/>
    <x v="4"/>
    <x v="29"/>
  </r>
  <r>
    <n v="2563"/>
    <s v="Phoenix Pearl Boba Tea Truck (Canceled)"/>
    <s v="Michigan based bubble tea and specialty ice cream food truck"/>
    <n v="20000"/>
    <x v="2547"/>
    <x v="1"/>
    <x v="0"/>
    <s v="USD"/>
    <n v="1438226451"/>
    <n v="1433042451"/>
    <b v="0"/>
    <n v="0"/>
    <b v="0"/>
    <s v="food/food trucks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x v="2547"/>
    <x v="1"/>
    <x v="11"/>
    <s v="CAD"/>
    <n v="1406854699"/>
    <n v="1404262699"/>
    <b v="0"/>
    <n v="0"/>
    <b v="0"/>
    <s v="food/food trucks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x v="2547"/>
    <x v="1"/>
    <x v="0"/>
    <s v="USD"/>
    <n v="1408663948"/>
    <n v="1406071948"/>
    <b v="0"/>
    <n v="0"/>
    <b v="0"/>
    <s v="food/food trucks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x v="2547"/>
    <x v="1"/>
    <x v="0"/>
    <s v="USD"/>
    <n v="1428893517"/>
    <n v="1426301517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x v="2547"/>
    <x v="1"/>
    <x v="0"/>
    <s v="USD"/>
    <n v="1408803149"/>
    <n v="1404915149"/>
    <b v="0"/>
    <n v="0"/>
    <b v="0"/>
    <s v="food/food trucks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x v="2547"/>
    <x v="1"/>
    <x v="0"/>
    <s v="USD"/>
    <n v="1463600945"/>
    <n v="1461786545"/>
    <b v="0"/>
    <n v="0"/>
    <b v="0"/>
    <s v="food/food trucks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x v="2547"/>
    <x v="1"/>
    <x v="0"/>
    <s v="USD"/>
    <n v="1421030194"/>
    <n v="1418438194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x v="2547"/>
    <x v="1"/>
    <x v="0"/>
    <s v="USD"/>
    <n v="1428707647"/>
    <n v="1424823247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x v="2547"/>
    <x v="1"/>
    <x v="0"/>
    <s v="USD"/>
    <n v="1407181297"/>
    <n v="1405021297"/>
    <b v="0"/>
    <n v="0"/>
    <b v="0"/>
    <s v="food/food trucks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547"/>
    <x v="1"/>
    <x v="0"/>
    <s v="USD"/>
    <n v="1444410000"/>
    <n v="1440203579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x v="2547"/>
    <x v="2"/>
    <x v="0"/>
    <s v="USD"/>
    <n v="1434341369"/>
    <n v="143174936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x v="2547"/>
    <x v="2"/>
    <x v="8"/>
    <s v="AUD"/>
    <n v="1453817297"/>
    <n v="1453212497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x v="2547"/>
    <x v="2"/>
    <x v="0"/>
    <s v="USD"/>
    <n v="1429993026"/>
    <n v="1427401026"/>
    <b v="0"/>
    <n v="0"/>
    <b v="0"/>
    <s v="food/food trucks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x v="2547"/>
    <x v="2"/>
    <x v="4"/>
    <s v="EUR"/>
    <n v="1468565820"/>
    <n v="1465970108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547"/>
    <x v="2"/>
    <x v="0"/>
    <s v="USD"/>
    <n v="1412119423"/>
    <n v="1410391423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x v="2547"/>
    <x v="2"/>
    <x v="0"/>
    <s v="USD"/>
    <n v="1435591318"/>
    <n v="1432999318"/>
    <b v="0"/>
    <n v="0"/>
    <b v="0"/>
    <s v="food/food trucks"/>
    <n v="0"/>
    <e v="#DIV/0!"/>
    <x v="4"/>
    <x v="29"/>
  </r>
  <r>
    <n v="2699"/>
    <s v="my bakery truck"/>
    <s v="Hi, I want make my first bakery. Food truck was great, but I not have a car licence. So, help me to be my dream!"/>
    <n v="2"/>
    <x v="2547"/>
    <x v="2"/>
    <x v="11"/>
    <s v="CAD"/>
    <n v="1407533463"/>
    <n v="1404941463"/>
    <b v="0"/>
    <n v="0"/>
    <b v="0"/>
    <s v="food/food trucks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x v="2547"/>
    <x v="2"/>
    <x v="0"/>
    <s v="USD"/>
    <n v="1476863607"/>
    <n v="1474271607"/>
    <b v="0"/>
    <n v="0"/>
    <b v="0"/>
    <s v="publishing/children's books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x v="2547"/>
    <x v="2"/>
    <x v="0"/>
    <s v="USD"/>
    <n v="1341086400"/>
    <n v="1340055345"/>
    <b v="0"/>
    <n v="0"/>
    <b v="0"/>
    <s v="publishing/children's books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547"/>
    <x v="2"/>
    <x v="0"/>
    <s v="USD"/>
    <n v="1403039842"/>
    <n v="1397855842"/>
    <b v="0"/>
    <n v="0"/>
    <b v="0"/>
    <s v="publishing/children's books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x v="2547"/>
    <x v="2"/>
    <x v="0"/>
    <s v="USD"/>
    <n v="1410448551"/>
    <n v="1407856551"/>
    <b v="0"/>
    <n v="0"/>
    <b v="0"/>
    <s v="publishing/children's books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547"/>
    <x v="2"/>
    <x v="1"/>
    <s v="GBP"/>
    <n v="1371726258"/>
    <n v="1369134258"/>
    <b v="0"/>
    <n v="0"/>
    <b v="0"/>
    <s v="publishing/children's books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x v="2547"/>
    <x v="2"/>
    <x v="0"/>
    <s v="USD"/>
    <n v="1351432428"/>
    <n v="1350050028"/>
    <b v="0"/>
    <n v="0"/>
    <b v="0"/>
    <s v="publishing/children's books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2547"/>
    <x v="2"/>
    <x v="0"/>
    <s v="USD"/>
    <n v="1359738000"/>
    <n v="1355489140"/>
    <b v="0"/>
    <n v="0"/>
    <b v="0"/>
    <s v="publishing/children's books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2547"/>
    <x v="2"/>
    <x v="0"/>
    <s v="USD"/>
    <n v="1381006294"/>
    <n v="1379710294"/>
    <b v="0"/>
    <n v="0"/>
    <b v="0"/>
    <s v="publishing/children's books"/>
    <n v="0"/>
    <e v="#DIV/0!"/>
    <x v="1"/>
    <x v="39"/>
  </r>
  <r>
    <n v="2780"/>
    <s v="Travel with baby"/>
    <s v="Turn the World with my kids, and then write a book with the advice for traveling with baby"/>
    <n v="100000"/>
    <x v="2547"/>
    <x v="2"/>
    <x v="6"/>
    <s v="EUR"/>
    <n v="1489142688"/>
    <n v="1486550688"/>
    <b v="0"/>
    <n v="0"/>
    <b v="0"/>
    <s v="publishing/children's books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x v="2547"/>
    <x v="2"/>
    <x v="1"/>
    <s v="GBP"/>
    <n v="1403348400"/>
    <n v="1401058295"/>
    <b v="0"/>
    <n v="0"/>
    <b v="0"/>
    <s v="theater/plays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x v="2547"/>
    <x v="2"/>
    <x v="0"/>
    <s v="USD"/>
    <n v="1465790400"/>
    <n v="1462210950"/>
    <b v="0"/>
    <n v="0"/>
    <b v="0"/>
    <s v="theater/plays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547"/>
    <x v="2"/>
    <x v="0"/>
    <s v="USD"/>
    <n v="1432917394"/>
    <n v="1429029394"/>
    <b v="0"/>
    <n v="0"/>
    <b v="0"/>
    <s v="theater/plays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x v="2547"/>
    <x v="2"/>
    <x v="0"/>
    <s v="USD"/>
    <n v="1464031265"/>
    <n v="1458847265"/>
    <b v="0"/>
    <n v="0"/>
    <b v="0"/>
    <s v="theater/plays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x v="2547"/>
    <x v="2"/>
    <x v="12"/>
    <s v="EUR"/>
    <n v="1454109420"/>
    <n v="1453334629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x v="2547"/>
    <x v="2"/>
    <x v="11"/>
    <s v="CAD"/>
    <n v="1410669297"/>
    <n v="1405485297"/>
    <b v="0"/>
    <n v="0"/>
    <b v="0"/>
    <s v="theater/plays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x v="2547"/>
    <x v="2"/>
    <x v="13"/>
    <s v="EUR"/>
    <n v="1417778880"/>
    <n v="1415711095"/>
    <b v="0"/>
    <n v="0"/>
    <b v="0"/>
    <s v="theater/plays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x v="2547"/>
    <x v="2"/>
    <x v="0"/>
    <s v="USD"/>
    <n v="1420512259"/>
    <n v="1415328259"/>
    <b v="0"/>
    <n v="0"/>
    <b v="0"/>
    <s v="theater/plays"/>
    <n v="0"/>
    <e v="#DIV/0!"/>
    <x v="6"/>
    <x v="11"/>
  </r>
  <r>
    <n v="2872"/>
    <s v="Loud Arts"/>
    <s v="Local Theatre group in Loudoun County, Virginia. Looking for funds to start producing shows!"/>
    <n v="3000"/>
    <x v="2547"/>
    <x v="2"/>
    <x v="0"/>
    <s v="USD"/>
    <n v="1434768438"/>
    <n v="1429584438"/>
    <b v="0"/>
    <n v="0"/>
    <b v="0"/>
    <s v="theater/plays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x v="2547"/>
    <x v="2"/>
    <x v="0"/>
    <s v="USD"/>
    <n v="1437069079"/>
    <n v="1434477079"/>
    <b v="0"/>
    <n v="0"/>
    <b v="0"/>
    <s v="theater/plays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547"/>
    <x v="2"/>
    <x v="0"/>
    <s v="USD"/>
    <n v="1417620036"/>
    <n v="1412432436"/>
    <b v="0"/>
    <n v="0"/>
    <b v="0"/>
    <s v="theater/plays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547"/>
    <x v="2"/>
    <x v="0"/>
    <s v="USD"/>
    <n v="1413608340"/>
    <n v="1412945440"/>
    <b v="0"/>
    <n v="0"/>
    <b v="0"/>
    <s v="theater/plays"/>
    <n v="0"/>
    <e v="#DIV/0!"/>
    <x v="6"/>
    <x v="11"/>
  </r>
  <r>
    <n v="2894"/>
    <s v="How Could You Do This To Me (The Stage Play)"/>
    <s v="This Is A Story About A Woman A Man And A Woman"/>
    <n v="50000"/>
    <x v="2547"/>
    <x v="2"/>
    <x v="0"/>
    <s v="USD"/>
    <n v="1428100815"/>
    <n v="1422920415"/>
    <b v="0"/>
    <n v="0"/>
    <b v="0"/>
    <s v="theater/plays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x v="2547"/>
    <x v="2"/>
    <x v="0"/>
    <s v="USD"/>
    <n v="1469325158"/>
    <n v="146414115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x v="2547"/>
    <x v="2"/>
    <x v="0"/>
    <s v="USD"/>
    <n v="1428894380"/>
    <n v="1426302380"/>
    <b v="0"/>
    <n v="0"/>
    <b v="0"/>
    <s v="theater/spaces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x v="2547"/>
    <x v="2"/>
    <x v="0"/>
    <s v="USD"/>
    <n v="1432437660"/>
    <n v="1429845660"/>
    <b v="0"/>
    <n v="0"/>
    <b v="0"/>
    <s v="theater/spaces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x v="2547"/>
    <x v="2"/>
    <x v="0"/>
    <s v="USD"/>
    <n v="1453538752"/>
    <n v="1450946752"/>
    <b v="0"/>
    <n v="0"/>
    <b v="0"/>
    <s v="theater/spaces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547"/>
    <x v="1"/>
    <x v="0"/>
    <s v="USD"/>
    <n v="1489669203"/>
    <n v="1487944803"/>
    <b v="0"/>
    <n v="0"/>
    <b v="0"/>
    <s v="theater/spaces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x v="2547"/>
    <x v="1"/>
    <x v="0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x v="2547"/>
    <x v="1"/>
    <x v="1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x v="2547"/>
    <x v="1"/>
    <x v="0"/>
    <s v="USD"/>
    <n v="1410459023"/>
    <n v="1407867023"/>
    <b v="0"/>
    <n v="0"/>
    <b v="0"/>
    <s v="theater/spaces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547"/>
    <x v="2"/>
    <x v="0"/>
    <s v="USD"/>
    <n v="1425258240"/>
    <n v="1422043154"/>
    <b v="0"/>
    <n v="0"/>
    <b v="0"/>
    <s v="theater/spaces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x v="2547"/>
    <x v="2"/>
    <x v="0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x v="2547"/>
    <x v="2"/>
    <x v="1"/>
    <s v="GBP"/>
    <n v="1459694211"/>
    <n v="1457105811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x v="2547"/>
    <x v="2"/>
    <x v="0"/>
    <s v="USD"/>
    <n v="1407955748"/>
    <n v="1405363748"/>
    <b v="0"/>
    <n v="0"/>
    <b v="0"/>
    <s v="theater/spaces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x v="2547"/>
    <x v="2"/>
    <x v="0"/>
    <s v="USD"/>
    <n v="1447628946"/>
    <n v="1445033346"/>
    <b v="0"/>
    <n v="0"/>
    <b v="0"/>
    <s v="theater/spaces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547"/>
    <x v="2"/>
    <x v="0"/>
    <s v="USD"/>
    <n v="1411312250"/>
    <n v="1406128250"/>
    <b v="0"/>
    <n v="0"/>
    <b v="0"/>
    <s v="theater/spaces"/>
    <n v="0"/>
    <e v="#DIV/0!"/>
    <x v="6"/>
    <x v="9"/>
  </r>
  <r>
    <n v="3125"/>
    <s v="N/A (Canceled)"/>
    <s v="N/A"/>
    <n v="1500000"/>
    <x v="2547"/>
    <x v="1"/>
    <x v="0"/>
    <s v="USD"/>
    <n v="1452142672"/>
    <n v="1449550672"/>
    <b v="0"/>
    <n v="0"/>
    <b v="0"/>
    <s v="theater/spaces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x v="2547"/>
    <x v="1"/>
    <x v="0"/>
    <s v="USD"/>
    <n v="1425242029"/>
    <n v="1422650029"/>
    <b v="0"/>
    <n v="0"/>
    <b v="0"/>
    <s v="theater/spaces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x v="2547"/>
    <x v="3"/>
    <x v="1"/>
    <s v="GBP"/>
    <n v="1491233407"/>
    <n v="1489591807"/>
    <b v="0"/>
    <n v="0"/>
    <b v="0"/>
    <s v="theater/plays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x v="2547"/>
    <x v="3"/>
    <x v="1"/>
    <s v="GBP"/>
    <n v="1491726956"/>
    <n v="1489480556"/>
    <b v="0"/>
    <n v="0"/>
    <b v="0"/>
    <s v="theater/plays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x v="2547"/>
    <x v="3"/>
    <x v="0"/>
    <s v="USD"/>
    <n v="1490659134"/>
    <n v="1485478734"/>
    <b v="0"/>
    <n v="0"/>
    <b v="0"/>
    <s v="theater/plays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x v="2547"/>
    <x v="2"/>
    <x v="11"/>
    <s v="CAD"/>
    <n v="1481258275"/>
    <n v="1478662675"/>
    <b v="0"/>
    <n v="0"/>
    <b v="0"/>
    <s v="theater/musical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x v="2547"/>
    <x v="2"/>
    <x v="0"/>
    <s v="USD"/>
    <n v="1437960598"/>
    <n v="1435368598"/>
    <b v="0"/>
    <n v="0"/>
    <b v="0"/>
    <s v="theater/musical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x v="2547"/>
    <x v="2"/>
    <x v="0"/>
    <s v="USD"/>
    <n v="1437149640"/>
    <n v="1434558479"/>
    <b v="0"/>
    <n v="0"/>
    <b v="0"/>
    <s v="theater/musical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x v="2547"/>
    <x v="2"/>
    <x v="0"/>
    <s v="USD"/>
    <n v="1442644651"/>
    <n v="1440052651"/>
    <b v="0"/>
    <n v="0"/>
    <b v="0"/>
    <s v="theater/musical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x v="2547"/>
    <x v="2"/>
    <x v="0"/>
    <s v="USD"/>
    <n v="1450040396"/>
    <n v="1444852796"/>
    <b v="0"/>
    <n v="0"/>
    <b v="0"/>
    <s v="theater/musical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x v="2547"/>
    <x v="2"/>
    <x v="0"/>
    <s v="USD"/>
    <n v="1442248829"/>
    <n v="1439224829"/>
    <b v="0"/>
    <n v="0"/>
    <b v="0"/>
    <s v="theater/musical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x v="2547"/>
    <x v="2"/>
    <x v="0"/>
    <s v="USD"/>
    <n v="1412485200"/>
    <n v="1410966179"/>
    <b v="0"/>
    <n v="0"/>
    <b v="0"/>
    <s v="theater/musical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x v="2547"/>
    <x v="2"/>
    <x v="0"/>
    <s v="USD"/>
    <n v="1447734439"/>
    <n v="1444274839"/>
    <b v="0"/>
    <n v="0"/>
    <b v="0"/>
    <s v="theater/musical"/>
    <n v="0"/>
    <e v="#DIV/0!"/>
    <x v="6"/>
    <x v="19"/>
  </r>
  <r>
    <n v="3733"/>
    <s v="laughter in the hood"/>
    <s v="want to donate tickets to residents who live in the community that cant afford the 35.00 price of ticket"/>
    <n v="1500"/>
    <x v="2547"/>
    <x v="2"/>
    <x v="0"/>
    <s v="USD"/>
    <n v="1429396200"/>
    <n v="1428539708"/>
    <b v="0"/>
    <n v="0"/>
    <b v="0"/>
    <s v="theater/plays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x v="2547"/>
    <x v="2"/>
    <x v="0"/>
    <s v="USD"/>
    <n v="1450389950"/>
    <n v="1447797950"/>
    <b v="0"/>
    <n v="0"/>
    <b v="0"/>
    <s v="theater/plays"/>
    <n v="0"/>
    <e v="#DIV/0!"/>
    <x v="6"/>
    <x v="11"/>
  </r>
  <r>
    <n v="3743"/>
    <s v="Down the Mississippi"/>
    <s v="I'm taking the Adventures of Huckleberry Finn puppet show down the Mississippi River!"/>
    <n v="2200"/>
    <x v="2547"/>
    <x v="2"/>
    <x v="0"/>
    <s v="USD"/>
    <n v="1404406964"/>
    <n v="1401814964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x v="2547"/>
    <x v="2"/>
    <x v="0"/>
    <s v="USD"/>
    <n v="1404532740"/>
    <n v="1401823952"/>
    <b v="0"/>
    <n v="0"/>
    <b v="0"/>
    <s v="theater/plays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x v="2547"/>
    <x v="2"/>
    <x v="0"/>
    <s v="USD"/>
    <n v="1479834023"/>
    <n v="1477238423"/>
    <b v="0"/>
    <n v="0"/>
    <b v="0"/>
    <s v="theater/musical"/>
    <n v="0"/>
    <e v="#DIV/0!"/>
    <x v="6"/>
    <x v="19"/>
  </r>
  <r>
    <n v="3791"/>
    <s v="Spin! at The Cumming Playhouse"/>
    <s v="Spin! is an original musical comedy-drama presented by Blue Palm Productions."/>
    <n v="1500"/>
    <x v="2547"/>
    <x v="2"/>
    <x v="0"/>
    <s v="USD"/>
    <n v="1404664592"/>
    <n v="1399480592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x v="2547"/>
    <x v="2"/>
    <x v="0"/>
    <s v="USD"/>
    <n v="1445482906"/>
    <n v="1442890906"/>
    <b v="0"/>
    <n v="0"/>
    <b v="0"/>
    <s v="theater/musical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x v="2547"/>
    <x v="2"/>
    <x v="0"/>
    <s v="USD"/>
    <n v="1469948400"/>
    <n v="1465172024"/>
    <b v="0"/>
    <n v="0"/>
    <b v="0"/>
    <s v="theater/musical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x v="2547"/>
    <x v="2"/>
    <x v="0"/>
    <s v="USD"/>
    <n v="1446739905"/>
    <n v="1441552305"/>
    <b v="0"/>
    <n v="0"/>
    <b v="0"/>
    <s v="theater/plays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x v="2547"/>
    <x v="1"/>
    <x v="0"/>
    <s v="USD"/>
    <n v="1439522996"/>
    <n v="1435202996"/>
    <b v="0"/>
    <n v="0"/>
    <b v="0"/>
    <s v="theater/musical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x v="2547"/>
    <x v="1"/>
    <x v="0"/>
    <s v="USD"/>
    <n v="1444322535"/>
    <n v="1441730535"/>
    <b v="0"/>
    <n v="0"/>
    <b v="0"/>
    <s v="theater/musical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547"/>
    <x v="1"/>
    <x v="15"/>
    <s v="NZD"/>
    <n v="1422061200"/>
    <n v="1420244622"/>
    <b v="0"/>
    <n v="0"/>
    <b v="0"/>
    <s v="theater/musical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547"/>
    <x v="1"/>
    <x v="9"/>
    <s v="DKK"/>
    <n v="1472896800"/>
    <n v="1472804365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x v="2547"/>
    <x v="1"/>
    <x v="1"/>
    <s v="GBP"/>
    <n v="1422218396"/>
    <n v="1419626396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x v="2547"/>
    <x v="1"/>
    <x v="8"/>
    <s v="AUD"/>
    <n v="1454281380"/>
    <n v="1451950570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x v="2547"/>
    <x v="1"/>
    <x v="1"/>
    <s v="GBP"/>
    <n v="1409668069"/>
    <n v="1407076069"/>
    <b v="0"/>
    <n v="0"/>
    <b v="0"/>
    <s v="theater/musical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x v="2547"/>
    <x v="1"/>
    <x v="0"/>
    <s v="USD"/>
    <n v="1427479192"/>
    <n v="1425322792"/>
    <b v="0"/>
    <n v="0"/>
    <b v="0"/>
    <s v="theater/musical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x v="2547"/>
    <x v="1"/>
    <x v="0"/>
    <s v="USD"/>
    <n v="1462834191"/>
    <n v="1460242191"/>
    <b v="0"/>
    <n v="0"/>
    <b v="0"/>
    <s v="theater/musical"/>
    <n v="0"/>
    <e v="#DIV/0!"/>
    <x v="6"/>
    <x v="19"/>
  </r>
  <r>
    <n v="3886"/>
    <s v="a (Canceled)"/>
    <n v="1"/>
    <n v="10000"/>
    <x v="2547"/>
    <x v="1"/>
    <x v="8"/>
    <s v="AUD"/>
    <n v="1418275702"/>
    <n v="1415683702"/>
    <b v="0"/>
    <n v="0"/>
    <b v="0"/>
    <s v="theater/musical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x v="2547"/>
    <x v="2"/>
    <x v="0"/>
    <s v="USD"/>
    <n v="1408863600"/>
    <n v="1408203557"/>
    <b v="0"/>
    <n v="0"/>
    <b v="0"/>
    <s v="theater/plays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x v="2547"/>
    <x v="2"/>
    <x v="0"/>
    <s v="USD"/>
    <n v="1439581080"/>
    <n v="14357097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x v="2547"/>
    <x v="2"/>
    <x v="9"/>
    <s v="DKK"/>
    <n v="1464952752"/>
    <n v="1462360752"/>
    <b v="0"/>
    <n v="0"/>
    <b v="0"/>
    <s v="theater/plays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x v="2547"/>
    <x v="2"/>
    <x v="1"/>
    <s v="GBP"/>
    <n v="1414346400"/>
    <n v="1413291655"/>
    <b v="0"/>
    <n v="0"/>
    <b v="0"/>
    <s v="theater/plays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x v="2547"/>
    <x v="2"/>
    <x v="8"/>
    <s v="AUD"/>
    <n v="1459490400"/>
    <n v="1457078868"/>
    <b v="0"/>
    <n v="0"/>
    <b v="0"/>
    <s v="theater/plays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x v="2547"/>
    <x v="2"/>
    <x v="0"/>
    <s v="USD"/>
    <n v="1441510707"/>
    <n v="1439350707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x v="2547"/>
    <x v="2"/>
    <x v="0"/>
    <s v="USD"/>
    <n v="1480576720"/>
    <n v="1477981120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x v="2547"/>
    <x v="2"/>
    <x v="0"/>
    <s v="USD"/>
    <n v="1434490914"/>
    <n v="1429306914"/>
    <b v="0"/>
    <n v="0"/>
    <b v="0"/>
    <s v="theater/plays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x v="2547"/>
    <x v="2"/>
    <x v="0"/>
    <s v="USD"/>
    <n v="1440690875"/>
    <n v="1438098875"/>
    <b v="0"/>
    <n v="0"/>
    <b v="0"/>
    <s v="theater/plays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x v="2547"/>
    <x v="2"/>
    <x v="8"/>
    <s v="AUD"/>
    <n v="1410076123"/>
    <n v="1404892123"/>
    <b v="0"/>
    <n v="0"/>
    <b v="0"/>
    <s v="theater/plays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x v="2547"/>
    <x v="2"/>
    <x v="0"/>
    <s v="USD"/>
    <n v="1469834940"/>
    <n v="1467162586"/>
    <b v="0"/>
    <n v="0"/>
    <b v="0"/>
    <s v="theater/plays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x v="2547"/>
    <x v="2"/>
    <x v="11"/>
    <s v="CAD"/>
    <n v="1405352264"/>
    <n v="1400168264"/>
    <b v="0"/>
    <n v="0"/>
    <b v="0"/>
    <s v="theater/plays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x v="2547"/>
    <x v="2"/>
    <x v="0"/>
    <s v="USD"/>
    <n v="1461543600"/>
    <n v="1459203727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x v="2547"/>
    <x v="2"/>
    <x v="11"/>
    <s v="CAD"/>
    <n v="1447821717"/>
    <n v="1445226117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x v="2547"/>
    <x v="2"/>
    <x v="0"/>
    <s v="USD"/>
    <n v="1468442898"/>
    <n v="1465850898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x v="2547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x v="2547"/>
    <x v="2"/>
    <x v="1"/>
    <s v="GBP"/>
    <n v="1428222221"/>
    <n v="1425633821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x v="2547"/>
    <x v="2"/>
    <x v="1"/>
    <s v="GBP"/>
    <n v="1430571849"/>
    <n v="1427979849"/>
    <b v="0"/>
    <n v="0"/>
    <b v="0"/>
    <s v="theater/plays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x v="2547"/>
    <x v="2"/>
    <x v="0"/>
    <s v="USD"/>
    <n v="1457157269"/>
    <n v="1455861269"/>
    <b v="0"/>
    <n v="0"/>
    <b v="0"/>
    <s v="theater/plays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x v="2547"/>
    <x v="2"/>
    <x v="0"/>
    <s v="USD"/>
    <n v="1458860363"/>
    <n v="1454975963"/>
    <b v="0"/>
    <n v="0"/>
    <b v="0"/>
    <s v="theater/plays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x v="2547"/>
    <x v="2"/>
    <x v="0"/>
    <s v="USD"/>
    <n v="1449247439"/>
    <n v="1444059839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x v="2547"/>
    <x v="2"/>
    <x v="0"/>
    <s v="USD"/>
    <n v="1450053370"/>
    <n v="1447461370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547"/>
    <x v="2"/>
    <x v="0"/>
    <s v="USD"/>
    <n v="1418914964"/>
    <n v="1414591364"/>
    <b v="0"/>
    <n v="0"/>
    <b v="0"/>
    <s v="theater/plays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x v="2547"/>
    <x v="2"/>
    <x v="11"/>
    <s v="CAD"/>
    <n v="1416524325"/>
    <n v="1415228325"/>
    <b v="0"/>
    <n v="0"/>
    <b v="0"/>
    <s v="theater/plays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x v="2547"/>
    <x v="2"/>
    <x v="0"/>
    <s v="USD"/>
    <n v="1399618380"/>
    <n v="1399058797"/>
    <b v="0"/>
    <n v="0"/>
    <b v="0"/>
    <s v="theater/plays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547"/>
    <x v="2"/>
    <x v="0"/>
    <s v="USD"/>
    <n v="1475294400"/>
    <n v="1472674285"/>
    <b v="0"/>
    <n v="0"/>
    <b v="0"/>
    <s v="theater/plays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x v="2547"/>
    <x v="2"/>
    <x v="0"/>
    <s v="USD"/>
    <n v="1461205423"/>
    <n v="1456025023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x v="2547"/>
    <x v="2"/>
    <x v="14"/>
    <s v="MXN"/>
    <n v="1482779931"/>
    <n v="1480187931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x v="2547"/>
    <x v="2"/>
    <x v="0"/>
    <s v="USD"/>
    <n v="1413921060"/>
    <n v="1411499149"/>
    <b v="0"/>
    <n v="0"/>
    <b v="0"/>
    <s v="theater/plays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x v="2547"/>
    <x v="2"/>
    <x v="1"/>
    <s v="GBP"/>
    <n v="1485543242"/>
    <n v="1482951242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x v="2547"/>
    <x v="2"/>
    <x v="0"/>
    <s v="USD"/>
    <n v="1465930440"/>
    <n v="1463849116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x v="2547"/>
    <x v="2"/>
    <x v="0"/>
    <s v="USD"/>
    <n v="1468777786"/>
    <n v="1466185786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x v="2547"/>
    <x v="2"/>
    <x v="1"/>
    <s v="GBP"/>
    <n v="1454284500"/>
    <n v="1449431237"/>
    <b v="0"/>
    <n v="0"/>
    <b v="0"/>
    <s v="theater/plays"/>
    <n v="0"/>
    <e v="#DIV/0!"/>
    <x v="6"/>
    <x v="11"/>
  </r>
  <r>
    <n v="4098"/>
    <s v="Life is simple"/>
    <s v="Community Youth play, written by and performed by the youth about finding joy in the simple things in life"/>
    <n v="75000"/>
    <x v="2547"/>
    <x v="2"/>
    <x v="0"/>
    <s v="USD"/>
    <n v="1465060797"/>
    <n v="1462468797"/>
    <b v="0"/>
    <n v="0"/>
    <b v="0"/>
    <s v="theater/plays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x v="2547"/>
    <x v="2"/>
    <x v="0"/>
    <s v="USD"/>
    <n v="1414205990"/>
    <n v="1413341990"/>
    <b v="0"/>
    <n v="0"/>
    <b v="0"/>
    <s v="theater/plays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547"/>
    <x v="2"/>
    <x v="0"/>
    <s v="USD"/>
    <n v="1485380482"/>
    <n v="1482788482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x v="2547"/>
    <x v="2"/>
    <x v="1"/>
    <s v="GBP"/>
    <n v="1448805404"/>
    <n v="1446209804"/>
    <b v="0"/>
    <n v="0"/>
    <b v="0"/>
    <s v="theater/plays"/>
    <n v="0"/>
    <e v="#DIV/0!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s v="drama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s v="drama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s v="drama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s v="video games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s v="mobile games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s v="art books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s v="restaurants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s v="spaces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s v="spaces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s v="musical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s v="plays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313AF-3935-45C1-A06C-76DE8715B4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92B7AE-C652-4145-BF95-0B67DAF3C46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145F7-DFC5-46F1-93FC-501B318458F1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item="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75" zoomScaleNormal="75" workbookViewId="0">
      <pane ySplit="41" topLeftCell="A42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1.5703125" style="6" customWidth="1"/>
    <col min="5" max="5" width="17.1406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.5703125" bestFit="1" customWidth="1"/>
    <col min="18" max="18" width="17.710937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ROUND(E2/L2,2)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ROUND(E3/L3,2)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ROUND(E67/L67,2)</f>
        <v>61.38</v>
      </c>
      <c r="Q67" s="11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>IFERROR(ROUND(E2/L2,2),0)</f>
        <v>88.6</v>
      </c>
      <c r="Q124" s="11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1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ROUND(E131/L131,2)</f>
        <v>118.45</v>
      </c>
      <c r="Q131" s="11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1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ROUND(E195/L195,2)</f>
        <v>922.22</v>
      </c>
      <c r="Q195" s="11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3"/>
        <v>134.26</v>
      </c>
      <c r="Q258" s="11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ROUND(E259/L259,2)</f>
        <v>57.63</v>
      </c>
      <c r="Q259" s="11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7"/>
        <v>201.22</v>
      </c>
      <c r="Q322" s="11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ROUND(E323/L323,2)</f>
        <v>85</v>
      </c>
      <c r="Q323" s="11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si="21"/>
        <v>106.8</v>
      </c>
      <c r="Q386" s="11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ROUND(E387/L387,2)</f>
        <v>97.64</v>
      </c>
      <c r="Q387" s="11" t="s">
        <v>8321</v>
      </c>
      <c r="R387" t="s">
        <v>8322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si="25"/>
        <v>89.1</v>
      </c>
      <c r="Q450" s="11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ROUND(E451/L451,2)</f>
        <v>180.41</v>
      </c>
      <c r="Q451" s="11" t="s">
        <v>8313</v>
      </c>
      <c r="R451" t="s">
        <v>8314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si="29"/>
        <v>136.85</v>
      </c>
      <c r="Q514" s="11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ROUND(E515/L515,2)</f>
        <v>88.04</v>
      </c>
      <c r="Q515" s="11" t="s">
        <v>8327</v>
      </c>
      <c r="R515" t="s">
        <v>8331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si="33"/>
        <v>108.24</v>
      </c>
      <c r="Q578" s="11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ref="P579:P642" si="37">ROUND(E579/L579,2)</f>
        <v>69.569999999999993</v>
      </c>
      <c r="Q579" s="11" t="s">
        <v>8323</v>
      </c>
      <c r="R579" t="s">
        <v>8326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1" t="s">
        <v>8321</v>
      </c>
      <c r="R608" t="s">
        <v>8322</v>
      </c>
      <c r="S608" s="15">
        <f t="shared" si="38"/>
        <v>41837.210543981484</v>
      </c>
      <c r="T608" s="15">
        <f t="shared" si="39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8323</v>
      </c>
      <c r="R609" t="s">
        <v>8326</v>
      </c>
      <c r="S609" s="15">
        <f t="shared" si="38"/>
        <v>41850.400937500002</v>
      </c>
      <c r="T609" s="15">
        <f t="shared" si="3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si="37"/>
        <v>105.05</v>
      </c>
      <c r="Q642" s="11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ref="P643:P706" si="41">ROUND(E643/L643,2)</f>
        <v>50.16</v>
      </c>
      <c r="Q643" s="11" t="s">
        <v>8323</v>
      </c>
      <c r="R643" t="s">
        <v>8326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8311</v>
      </c>
      <c r="R702" t="s">
        <v>8333</v>
      </c>
      <c r="S702" s="15">
        <f t="shared" si="42"/>
        <v>42317.33258101852</v>
      </c>
      <c r="T702" s="15">
        <f t="shared" si="43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8327</v>
      </c>
      <c r="R703" t="s">
        <v>8331</v>
      </c>
      <c r="S703" s="15">
        <f t="shared" si="42"/>
        <v>41546.664212962962</v>
      </c>
      <c r="T703" s="15">
        <f t="shared" si="43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si="41"/>
        <v>141.29</v>
      </c>
      <c r="Q706" s="11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ref="P707:P770" si="45">ROUND(E707/L707,2)</f>
        <v>137.24</v>
      </c>
      <c r="Q707" s="11" t="s">
        <v>8323</v>
      </c>
      <c r="R707" t="s">
        <v>8326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1" t="s">
        <v>8321</v>
      </c>
      <c r="R755" t="s">
        <v>8322</v>
      </c>
      <c r="S755" s="15">
        <f t="shared" si="46"/>
        <v>40266.662708333337</v>
      </c>
      <c r="T755" s="15">
        <f t="shared" si="47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1" t="s">
        <v>8327</v>
      </c>
      <c r="R756" t="s">
        <v>8328</v>
      </c>
      <c r="S756" s="15">
        <f t="shared" si="46"/>
        <v>42267.746782407412</v>
      </c>
      <c r="T756" s="15">
        <f t="shared" si="47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si="45"/>
        <v>65.91</v>
      </c>
      <c r="Q770" s="11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ref="P771:P834" si="49">ROUND(E771/L771,2)</f>
        <v>93.9</v>
      </c>
      <c r="Q771" s="11" t="s">
        <v>8308</v>
      </c>
      <c r="R771" t="s">
        <v>8310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si="49"/>
        <v>74.23</v>
      </c>
      <c r="Q834" s="11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ref="P835:P898" si="53">ROUND(E835/L835,2)</f>
        <v>104.99</v>
      </c>
      <c r="Q835" s="11" t="s">
        <v>8323</v>
      </c>
      <c r="R835" t="s">
        <v>8326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si="53"/>
        <v>98.2</v>
      </c>
      <c r="Q898" s="11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ref="P899:P962" si="57">ROUND(E899/L899,2)</f>
        <v>43.98</v>
      </c>
      <c r="Q899" s="11" t="s">
        <v>8316</v>
      </c>
      <c r="R899" t="s">
        <v>8334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8327</v>
      </c>
      <c r="R912" t="s">
        <v>8331</v>
      </c>
      <c r="S912" s="15">
        <f t="shared" si="58"/>
        <v>40983.055949074071</v>
      </c>
      <c r="T912" s="15">
        <f t="shared" si="59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8323</v>
      </c>
      <c r="R913" t="s">
        <v>8326</v>
      </c>
      <c r="S913" s="15">
        <f t="shared" si="58"/>
        <v>41920.787534722222</v>
      </c>
      <c r="T913" s="15">
        <f t="shared" si="59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si="57"/>
        <v>108.05</v>
      </c>
      <c r="Q962" s="11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ref="P963:P1026" si="61">ROUND(E963/L963,2)</f>
        <v>108.02</v>
      </c>
      <c r="Q963" s="11" t="s">
        <v>8327</v>
      </c>
      <c r="R963" t="s">
        <v>8331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1" t="s">
        <v>8321</v>
      </c>
      <c r="R1008" t="s">
        <v>8332</v>
      </c>
      <c r="S1008" s="15">
        <f t="shared" si="62"/>
        <v>42572.778495370367</v>
      </c>
      <c r="T1008" s="15">
        <f t="shared" si="6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15">
        <f t="shared" si="62"/>
        <v>42586.925636574073</v>
      </c>
      <c r="T1009" s="15">
        <f t="shared" si="6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1" t="s">
        <v>8321</v>
      </c>
      <c r="R1016" t="s">
        <v>8332</v>
      </c>
      <c r="S1016" s="15">
        <f t="shared" si="62"/>
        <v>42457.623923611114</v>
      </c>
      <c r="T1016" s="15">
        <f t="shared" si="6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1" t="s">
        <v>8321</v>
      </c>
      <c r="R1017" t="s">
        <v>8322</v>
      </c>
      <c r="S1017" s="15">
        <f t="shared" si="62"/>
        <v>40555.24800925926</v>
      </c>
      <c r="T1017" s="15">
        <f t="shared" si="6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15">
        <f t="shared" si="62"/>
        <v>41327.996435185189</v>
      </c>
      <c r="T1018" s="15">
        <f t="shared" si="63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15">
        <f t="shared" si="62"/>
        <v>42060.683935185181</v>
      </c>
      <c r="T1019" s="15">
        <f t="shared" si="63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1" t="s">
        <v>8323</v>
      </c>
      <c r="R1020" t="s">
        <v>8326</v>
      </c>
      <c r="S1020" s="15">
        <f t="shared" si="62"/>
        <v>41809.860300925924</v>
      </c>
      <c r="T1020" s="15">
        <f t="shared" si="6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si="61"/>
        <v>95.23</v>
      </c>
      <c r="Q1026" s="11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ref="P1027:P1090" si="65">ROUND(E1027/L1027,2)</f>
        <v>42.16</v>
      </c>
      <c r="Q1027" s="11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1" t="s">
        <v>8316</v>
      </c>
      <c r="R1073" t="s">
        <v>8317</v>
      </c>
      <c r="S1073" s="15">
        <f t="shared" si="66"/>
        <v>42781.549097222218</v>
      </c>
      <c r="T1073" s="15">
        <f t="shared" si="6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1" t="s">
        <v>8319</v>
      </c>
      <c r="R1074" t="s">
        <v>8320</v>
      </c>
      <c r="S1074" s="15">
        <f t="shared" si="66"/>
        <v>42495.871736111112</v>
      </c>
      <c r="T1074" s="15">
        <f t="shared" si="67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si="65"/>
        <v>54.3</v>
      </c>
      <c r="Q1090" s="11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ref="P1091:P1154" si="69">ROUND(E1091/L1091,2)</f>
        <v>71.34</v>
      </c>
      <c r="Q1091" s="11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8321</v>
      </c>
      <c r="R1093" t="s">
        <v>8343</v>
      </c>
      <c r="S1093" s="15">
        <f t="shared" si="70"/>
        <v>42125.333182870367</v>
      </c>
      <c r="T1093" s="15">
        <f t="shared" si="71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8323</v>
      </c>
      <c r="R1094" t="s">
        <v>8335</v>
      </c>
      <c r="S1094" s="15">
        <f t="shared" si="70"/>
        <v>42656.005173611105</v>
      </c>
      <c r="T1094" s="15">
        <f t="shared" si="71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1" t="s">
        <v>8311</v>
      </c>
      <c r="R1132" t="s">
        <v>8333</v>
      </c>
      <c r="S1132" s="15">
        <f t="shared" si="70"/>
        <v>41111.185891203706</v>
      </c>
      <c r="T1132" s="15">
        <f t="shared" si="71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1" t="s">
        <v>8323</v>
      </c>
      <c r="R1133" t="s">
        <v>8326</v>
      </c>
      <c r="S1133" s="15">
        <f t="shared" si="70"/>
        <v>42248.697754629626</v>
      </c>
      <c r="T1133" s="15">
        <f t="shared" si="7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si="69"/>
        <v>82.26</v>
      </c>
      <c r="Q1154" s="11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ref="P1155:P1218" si="73">ROUND(E1155/L1155,2)</f>
        <v>51.47</v>
      </c>
      <c r="Q1155" s="11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si="73"/>
        <v>231.75</v>
      </c>
      <c r="Q1218" s="11" t="s">
        <v>8327</v>
      </c>
      <c r="R1218" t="s">
        <v>8350</v>
      </c>
      <c r="S1218" s="15">
        <f t="shared" si="74"/>
        <v>40847.171018518515</v>
      </c>
      <c r="T1218" s="15">
        <f t="shared" si="75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ref="P1219:P1282" si="77">ROUND(E1219/L1219,2)</f>
        <v>125.27</v>
      </c>
      <c r="Q1219" s="11" t="s">
        <v>8323</v>
      </c>
      <c r="R1219" t="s">
        <v>8324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1" t="s">
        <v>8327</v>
      </c>
      <c r="R1235" t="s">
        <v>8341</v>
      </c>
      <c r="S1235" s="15">
        <f t="shared" si="78"/>
        <v>41953.091134259259</v>
      </c>
      <c r="T1235" s="15">
        <f t="shared" si="79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1" t="s">
        <v>8327</v>
      </c>
      <c r="R1236" t="s">
        <v>8341</v>
      </c>
      <c r="S1236" s="15">
        <f t="shared" si="78"/>
        <v>42208.680023148147</v>
      </c>
      <c r="T1236" s="15">
        <f t="shared" si="79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si="77"/>
        <v>42.72</v>
      </c>
      <c r="Q1282" s="11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ref="P1283:P1346" si="81">ROUND(E1283/L1283,2)</f>
        <v>44.96</v>
      </c>
      <c r="Q1283" s="11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1" t="s">
        <v>8323</v>
      </c>
      <c r="R1285" t="s">
        <v>8326</v>
      </c>
      <c r="S1285" s="15">
        <f t="shared" si="82"/>
        <v>41772.685393518521</v>
      </c>
      <c r="T1285" s="15">
        <f t="shared" si="83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1" t="s">
        <v>8323</v>
      </c>
      <c r="R1286" t="s">
        <v>8335</v>
      </c>
      <c r="S1286" s="15">
        <f t="shared" si="82"/>
        <v>41968.938993055555</v>
      </c>
      <c r="T1286" s="15">
        <f t="shared" si="83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1" t="s">
        <v>8323</v>
      </c>
      <c r="R1312" t="s">
        <v>8326</v>
      </c>
      <c r="S1312" s="15">
        <f t="shared" si="82"/>
        <v>42483.675208333334</v>
      </c>
      <c r="T1312" s="15">
        <f t="shared" si="83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1" t="s">
        <v>8323</v>
      </c>
      <c r="R1313" t="s">
        <v>8326</v>
      </c>
      <c r="S1313" s="15">
        <f t="shared" si="82"/>
        <v>41964.716319444444</v>
      </c>
      <c r="T1313" s="15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1" t="s">
        <v>8321</v>
      </c>
      <c r="R1315" t="s">
        <v>8343</v>
      </c>
      <c r="S1315" s="15">
        <f t="shared" si="82"/>
        <v>41357.209166666667</v>
      </c>
      <c r="T1315" s="15">
        <f t="shared" si="83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5">
        <f t="shared" si="82"/>
        <v>41829.788252314815</v>
      </c>
      <c r="T1316" s="15">
        <f t="shared" si="8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1" t="s">
        <v>8323</v>
      </c>
      <c r="R1332" t="s">
        <v>8324</v>
      </c>
      <c r="S1332" s="15">
        <f t="shared" si="82"/>
        <v>42139.014525462961</v>
      </c>
      <c r="T1332" s="15">
        <f t="shared" si="83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1" t="s">
        <v>8323</v>
      </c>
      <c r="R1333" t="s">
        <v>8326</v>
      </c>
      <c r="S1333" s="15">
        <f t="shared" si="82"/>
        <v>41794.817523148151</v>
      </c>
      <c r="T1333" s="15">
        <f t="shared" si="8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si="81"/>
        <v>105.54</v>
      </c>
      <c r="Q1346" s="11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ref="P1347:P1410" si="85">ROUND(E1347/L1347,2)</f>
        <v>100.06</v>
      </c>
      <c r="Q1347" s="11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1" t="s">
        <v>8323</v>
      </c>
      <c r="R1396" t="s">
        <v>8326</v>
      </c>
      <c r="S1396" s="15">
        <f t="shared" si="86"/>
        <v>41820.62809027778</v>
      </c>
      <c r="T1396" s="15">
        <f t="shared" si="87"/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1" t="s">
        <v>8323</v>
      </c>
      <c r="R1397" t="s">
        <v>8326</v>
      </c>
      <c r="S1397" s="15">
        <f t="shared" si="86"/>
        <v>42053.049375000002</v>
      </c>
      <c r="T1397" s="15">
        <f t="shared" si="87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1" t="s">
        <v>8327</v>
      </c>
      <c r="R1405" t="s">
        <v>8331</v>
      </c>
      <c r="S1405" s="15">
        <f t="shared" si="86"/>
        <v>40996.646921296298</v>
      </c>
      <c r="T1405" s="15">
        <f t="shared" si="87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1" t="s">
        <v>8327</v>
      </c>
      <c r="R1406" t="s">
        <v>8338</v>
      </c>
      <c r="S1406" s="15">
        <f t="shared" si="86"/>
        <v>40723.068807870368</v>
      </c>
      <c r="T1406" s="15">
        <f t="shared" si="87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si="85"/>
        <v>46.89</v>
      </c>
      <c r="Q1410" s="11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ref="P1411:P1474" si="89">ROUND(E1411/L1411,2)</f>
        <v>29.62</v>
      </c>
      <c r="Q1411" s="11" t="s">
        <v>8327</v>
      </c>
      <c r="R1411" t="s">
        <v>8331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1" t="s">
        <v>8319</v>
      </c>
      <c r="R1412" t="s">
        <v>8345</v>
      </c>
      <c r="S1412" s="15">
        <f t="shared" si="90"/>
        <v>42394.900462962964</v>
      </c>
      <c r="T1412" s="15">
        <f t="shared" si="9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1" t="s">
        <v>8327</v>
      </c>
      <c r="R1435" t="s">
        <v>8328</v>
      </c>
      <c r="S1435" s="15">
        <f t="shared" si="90"/>
        <v>40564.081030092595</v>
      </c>
      <c r="T1435" s="15">
        <f t="shared" si="91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5">
        <f t="shared" si="90"/>
        <v>42483.015694444446</v>
      </c>
      <c r="T1436" s="15">
        <f t="shared" si="91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1" t="s">
        <v>8311</v>
      </c>
      <c r="R1445" t="s">
        <v>8333</v>
      </c>
      <c r="S1445" s="15">
        <f t="shared" si="90"/>
        <v>40689.570868055554</v>
      </c>
      <c r="T1445" s="15">
        <f t="shared" si="91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1" t="s">
        <v>8323</v>
      </c>
      <c r="R1447" t="s">
        <v>8326</v>
      </c>
      <c r="S1447" s="15">
        <f t="shared" si="90"/>
        <v>42510.798854166671</v>
      </c>
      <c r="T1447" s="15">
        <f t="shared" si="9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1" t="s">
        <v>8319</v>
      </c>
      <c r="R1469" t="s">
        <v>8320</v>
      </c>
      <c r="S1469" s="15">
        <f t="shared" si="90"/>
        <v>42485.754525462966</v>
      </c>
      <c r="T1469" s="15">
        <f t="shared" si="91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1" t="s">
        <v>8323</v>
      </c>
      <c r="R1470" t="s">
        <v>8335</v>
      </c>
      <c r="S1470" s="15">
        <f t="shared" si="90"/>
        <v>42025.164780092593</v>
      </c>
      <c r="T1470" s="15">
        <f t="shared" si="91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si="89"/>
        <v>40.96</v>
      </c>
      <c r="Q1474" s="11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ref="P1475:P1538" si="93">ROUND(E1475/L1475,2)</f>
        <v>41.96</v>
      </c>
      <c r="Q1475" s="11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1" t="s">
        <v>8327</v>
      </c>
      <c r="R1487" t="s">
        <v>8328</v>
      </c>
      <c r="S1487" s="15">
        <f t="shared" si="94"/>
        <v>42218.872986111113</v>
      </c>
      <c r="T1487" s="15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1" t="s">
        <v>8319</v>
      </c>
      <c r="R1488" t="s">
        <v>8345</v>
      </c>
      <c r="S1488" s="15">
        <f t="shared" si="94"/>
        <v>42275.720219907409</v>
      </c>
      <c r="T1488" s="15">
        <f t="shared" si="95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1" t="s">
        <v>8323</v>
      </c>
      <c r="R1511" t="s">
        <v>8326</v>
      </c>
      <c r="S1511" s="15">
        <f t="shared" si="94"/>
        <v>41772.105937500004</v>
      </c>
      <c r="T1511" s="15">
        <f t="shared" si="95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1" t="s">
        <v>8323</v>
      </c>
      <c r="R1512" t="s">
        <v>8326</v>
      </c>
      <c r="S1512" s="15">
        <f t="shared" si="94"/>
        <v>42675.832465277781</v>
      </c>
      <c r="T1512" s="15">
        <f t="shared" si="9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1" t="s">
        <v>8321</v>
      </c>
      <c r="R1513" t="s">
        <v>8343</v>
      </c>
      <c r="S1513" s="15">
        <f t="shared" si="94"/>
        <v>40861.27416666667</v>
      </c>
      <c r="T1513" s="15">
        <f t="shared" si="95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1" t="s">
        <v>8308</v>
      </c>
      <c r="R1514" t="s">
        <v>8310</v>
      </c>
      <c r="S1514" s="15">
        <f t="shared" si="94"/>
        <v>42556.667245370365</v>
      </c>
      <c r="T1514" s="15">
        <f t="shared" si="95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1" t="s">
        <v>8327</v>
      </c>
      <c r="R1528" t="s">
        <v>8331</v>
      </c>
      <c r="S1528" s="15">
        <f t="shared" si="94"/>
        <v>42087.803310185183</v>
      </c>
      <c r="T1528" s="15">
        <f t="shared" si="95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15">
        <f t="shared" si="94"/>
        <v>42192.64707175926</v>
      </c>
      <c r="T1529" s="15">
        <f t="shared" si="95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1" t="s">
        <v>8327</v>
      </c>
      <c r="R1532" t="s">
        <v>8331</v>
      </c>
      <c r="S1532" s="15">
        <f t="shared" si="94"/>
        <v>41730.998402777775</v>
      </c>
      <c r="T1532" s="15">
        <f t="shared" si="95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1" t="s">
        <v>8323</v>
      </c>
      <c r="R1534" t="s">
        <v>8326</v>
      </c>
      <c r="S1534" s="15">
        <f t="shared" si="94"/>
        <v>42235.117476851854</v>
      </c>
      <c r="T1534" s="15">
        <f t="shared" si="95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si="93"/>
        <v>178.53</v>
      </c>
      <c r="Q1538" s="11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ref="P1539:P1602" si="97">ROUND(E1539/L1539,2)</f>
        <v>116.73</v>
      </c>
      <c r="Q1539" s="11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si="97"/>
        <v>88.33</v>
      </c>
      <c r="Q1602" s="11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ref="P1603:P1666" si="101">ROUND(E1603/L1603,2)</f>
        <v>166.06</v>
      </c>
      <c r="Q1603" s="11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1" t="s">
        <v>8308</v>
      </c>
      <c r="R1606" t="s">
        <v>8315</v>
      </c>
      <c r="S1606" s="15">
        <f t="shared" si="102"/>
        <v>42128.628113425926</v>
      </c>
      <c r="T1606" s="15">
        <f t="shared" si="103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1" t="s">
        <v>8323</v>
      </c>
      <c r="R1607" t="s">
        <v>8326</v>
      </c>
      <c r="S1607" s="15">
        <f t="shared" si="102"/>
        <v>42192.905694444446</v>
      </c>
      <c r="T1607" s="15">
        <f t="shared" si="103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1" t="s">
        <v>8327</v>
      </c>
      <c r="R1626" t="s">
        <v>8350</v>
      </c>
      <c r="S1626" s="15">
        <f t="shared" si="102"/>
        <v>41541.106921296298</v>
      </c>
      <c r="T1626" s="15">
        <f t="shared" si="103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1" t="s">
        <v>8323</v>
      </c>
      <c r="R1627" t="s">
        <v>8335</v>
      </c>
      <c r="S1627" s="15">
        <f t="shared" si="102"/>
        <v>41775.636157407411</v>
      </c>
      <c r="T1627" s="15">
        <f t="shared" si="103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1" t="s">
        <v>8323</v>
      </c>
      <c r="R1628" t="s">
        <v>8326</v>
      </c>
      <c r="S1628" s="15">
        <f t="shared" si="102"/>
        <v>42785.270370370374</v>
      </c>
      <c r="T1628" s="15">
        <f t="shared" si="103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8327</v>
      </c>
      <c r="R1632" t="s">
        <v>8331</v>
      </c>
      <c r="S1632" s="15">
        <f t="shared" si="102"/>
        <v>41768.841921296298</v>
      </c>
      <c r="T1632" s="15">
        <f t="shared" si="103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8323</v>
      </c>
      <c r="R1633" t="s">
        <v>8335</v>
      </c>
      <c r="S1633" s="15">
        <f t="shared" si="102"/>
        <v>41982.773356481484</v>
      </c>
      <c r="T1633" s="15">
        <f t="shared" si="103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1" t="s">
        <v>8327</v>
      </c>
      <c r="R1643" t="s">
        <v>8328</v>
      </c>
      <c r="S1643" s="15">
        <f t="shared" si="102"/>
        <v>41371.648078703707</v>
      </c>
      <c r="T1643" s="15">
        <f t="shared" si="103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1" t="s">
        <v>8308</v>
      </c>
      <c r="R1644" t="s">
        <v>8342</v>
      </c>
      <c r="S1644" s="15">
        <f t="shared" si="102"/>
        <v>42268.531631944439</v>
      </c>
      <c r="T1644" s="15">
        <f t="shared" si="103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1" t="s">
        <v>8327</v>
      </c>
      <c r="R1651" t="s">
        <v>8336</v>
      </c>
      <c r="S1651" s="15">
        <f t="shared" si="102"/>
        <v>41526.592395833337</v>
      </c>
      <c r="T1651" s="15">
        <f t="shared" si="103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1" t="s">
        <v>8323</v>
      </c>
      <c r="R1652" t="s">
        <v>8335</v>
      </c>
      <c r="S1652" s="15">
        <f t="shared" si="102"/>
        <v>41858.761782407404</v>
      </c>
      <c r="T1652" s="15">
        <f t="shared" si="103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si="101"/>
        <v>52.55</v>
      </c>
      <c r="Q1666" s="11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ref="P1667:P1730" si="105">ROUND(E1667/L1667,2)</f>
        <v>47.57</v>
      </c>
      <c r="Q1667" s="11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8323</v>
      </c>
      <c r="R1673" t="s">
        <v>8326</v>
      </c>
      <c r="S1673" s="15">
        <f t="shared" si="106"/>
        <v>42590.90425925926</v>
      </c>
      <c r="T1673" s="15">
        <f t="shared" si="107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1" t="s">
        <v>8323</v>
      </c>
      <c r="R1674" t="s">
        <v>8326</v>
      </c>
      <c r="S1674" s="15">
        <f t="shared" si="106"/>
        <v>42203.680300925931</v>
      </c>
      <c r="T1674" s="15">
        <f t="shared" si="107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1" t="s">
        <v>8311</v>
      </c>
      <c r="R1678" t="s">
        <v>8333</v>
      </c>
      <c r="S1678" s="15">
        <f t="shared" si="106"/>
        <v>40429.836435185185</v>
      </c>
      <c r="T1678" s="15">
        <f t="shared" si="10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1" t="s">
        <v>8308</v>
      </c>
      <c r="R1679" t="s">
        <v>8310</v>
      </c>
      <c r="S1679" s="15">
        <f t="shared" si="106"/>
        <v>42324.767361111109</v>
      </c>
      <c r="T1679" s="15">
        <f t="shared" si="107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1" t="s">
        <v>8323</v>
      </c>
      <c r="R1680" t="s">
        <v>8335</v>
      </c>
      <c r="S1680" s="15">
        <f t="shared" si="106"/>
        <v>42057.277858796297</v>
      </c>
      <c r="T1680" s="15">
        <f t="shared" si="107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8323</v>
      </c>
      <c r="R1706" t="s">
        <v>8326</v>
      </c>
      <c r="S1706" s="15">
        <f t="shared" si="106"/>
        <v>42675.057997685188</v>
      </c>
      <c r="T1706" s="15">
        <f t="shared" si="107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8327</v>
      </c>
      <c r="R1707" t="s">
        <v>8328</v>
      </c>
      <c r="S1707" s="15">
        <f t="shared" si="106"/>
        <v>40758.733483796292</v>
      </c>
      <c r="T1707" s="15">
        <f t="shared" si="107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8327</v>
      </c>
      <c r="R1708" t="s">
        <v>8328</v>
      </c>
      <c r="S1708" s="15">
        <f t="shared" si="106"/>
        <v>41373.102465277778</v>
      </c>
      <c r="T1708" s="15">
        <f t="shared" si="107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8323</v>
      </c>
      <c r="R1709" t="s">
        <v>8326</v>
      </c>
      <c r="S1709" s="15">
        <f t="shared" si="106"/>
        <v>42311.750324074077</v>
      </c>
      <c r="T1709" s="15">
        <f t="shared" si="107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8323</v>
      </c>
      <c r="R1710" t="s">
        <v>8326</v>
      </c>
      <c r="S1710" s="15">
        <f t="shared" si="106"/>
        <v>41856.010069444441</v>
      </c>
      <c r="T1710" s="15">
        <f t="shared" si="107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8323</v>
      </c>
      <c r="R1711" t="s">
        <v>8326</v>
      </c>
      <c r="S1711" s="15">
        <f t="shared" si="106"/>
        <v>42040.831678240742</v>
      </c>
      <c r="T1711" s="15">
        <f t="shared" si="107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1" t="s">
        <v>8323</v>
      </c>
      <c r="R1712" t="s">
        <v>8335</v>
      </c>
      <c r="S1712" s="15">
        <f t="shared" si="106"/>
        <v>42087.792303240742</v>
      </c>
      <c r="T1712" s="15">
        <f t="shared" si="107"/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1" t="s">
        <v>8323</v>
      </c>
      <c r="R1713" t="s">
        <v>8326</v>
      </c>
      <c r="S1713" s="15">
        <f t="shared" si="106"/>
        <v>42144.231527777782</v>
      </c>
      <c r="T1713" s="15">
        <f t="shared" si="107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si="105"/>
        <v>171.43</v>
      </c>
      <c r="Q1730" s="11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ref="P1731:P1794" si="109">ROUND(E1731/L1731,2)</f>
        <v>25</v>
      </c>
      <c r="Q1731" s="11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1" t="s">
        <v>8323</v>
      </c>
      <c r="R1759" t="s">
        <v>8326</v>
      </c>
      <c r="S1759" s="15">
        <f t="shared" si="110"/>
        <v>40923.729953703703</v>
      </c>
      <c r="T1759" s="15">
        <f t="shared" si="111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1" t="s">
        <v>8323</v>
      </c>
      <c r="R1760" t="s">
        <v>8326</v>
      </c>
      <c r="S1760" s="15">
        <f t="shared" si="110"/>
        <v>42697.010520833333</v>
      </c>
      <c r="T1760" s="15">
        <f t="shared" si="111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1" t="s">
        <v>8327</v>
      </c>
      <c r="R1778" t="s">
        <v>8331</v>
      </c>
      <c r="S1778" s="15">
        <f t="shared" si="110"/>
        <v>40987.773715277777</v>
      </c>
      <c r="T1778" s="15">
        <f t="shared" si="11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15">
        <f t="shared" si="110"/>
        <v>42248.90042824074</v>
      </c>
      <c r="T1779" s="15">
        <f t="shared" si="111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1" t="s">
        <v>8323</v>
      </c>
      <c r="R1781" t="s">
        <v>8326</v>
      </c>
      <c r="S1781" s="15">
        <f t="shared" si="110"/>
        <v>42489.619525462964</v>
      </c>
      <c r="T1781" s="15">
        <f t="shared" si="111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1" t="s">
        <v>8323</v>
      </c>
      <c r="R1782" t="s">
        <v>8326</v>
      </c>
      <c r="S1782" s="15">
        <f t="shared" si="110"/>
        <v>41808.649583333332</v>
      </c>
      <c r="T1782" s="15">
        <f t="shared" si="11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si="109"/>
        <v>35.74</v>
      </c>
      <c r="Q1794" s="11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ref="P1795:P1858" si="113">ROUND(E1795/L1795,2)</f>
        <v>63.97</v>
      </c>
      <c r="Q1795" s="11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8323</v>
      </c>
      <c r="R1813" t="s">
        <v>8326</v>
      </c>
      <c r="S1813" s="15">
        <f t="shared" si="114"/>
        <v>42171.317442129628</v>
      </c>
      <c r="T1813" s="15">
        <f t="shared" si="115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8323</v>
      </c>
      <c r="R1814" t="s">
        <v>8326</v>
      </c>
      <c r="S1814" s="15">
        <f t="shared" si="114"/>
        <v>42411.942291666666</v>
      </c>
      <c r="T1814" s="15">
        <f t="shared" si="115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1" t="s">
        <v>8327</v>
      </c>
      <c r="R1832" t="s">
        <v>8341</v>
      </c>
      <c r="S1832" s="15">
        <f t="shared" si="114"/>
        <v>40127.700370370374</v>
      </c>
      <c r="T1832" s="15">
        <f t="shared" si="115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1" t="s">
        <v>8308</v>
      </c>
      <c r="R1833" t="s">
        <v>8315</v>
      </c>
      <c r="S1833" s="15">
        <f t="shared" si="114"/>
        <v>41921.842627314814</v>
      </c>
      <c r="T1833" s="15">
        <f t="shared" si="115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1" t="s">
        <v>8321</v>
      </c>
      <c r="R1850" t="s">
        <v>8322</v>
      </c>
      <c r="S1850" s="15">
        <f t="shared" si="114"/>
        <v>41755.117581018516</v>
      </c>
      <c r="T1850" s="15">
        <f t="shared" si="115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15">
        <f t="shared" si="114"/>
        <v>40793.998599537037</v>
      </c>
      <c r="T1851" s="15">
        <f t="shared" si="115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si="113"/>
        <v>40.29</v>
      </c>
      <c r="Q1858" s="11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ref="P1859:P1922" si="117">ROUND(E1859/L1859,2)</f>
        <v>45.62</v>
      </c>
      <c r="Q1859" s="11" t="s">
        <v>8327</v>
      </c>
      <c r="R1859" t="s">
        <v>8331</v>
      </c>
      <c r="S1859" s="15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1" t="s">
        <v>8308</v>
      </c>
      <c r="R1860" t="s">
        <v>8315</v>
      </c>
      <c r="S1860" s="15">
        <f t="shared" si="118"/>
        <v>42774.792071759264</v>
      </c>
      <c r="T1860" s="15">
        <f t="shared" si="119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1" t="s">
        <v>8323</v>
      </c>
      <c r="R1883" t="s">
        <v>8326</v>
      </c>
      <c r="S1883" s="15">
        <f t="shared" si="118"/>
        <v>42712.23474537037</v>
      </c>
      <c r="T1883" s="15">
        <f t="shared" si="11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1" t="s">
        <v>8311</v>
      </c>
      <c r="R1884" t="s">
        <v>8348</v>
      </c>
      <c r="S1884" s="15">
        <f t="shared" si="118"/>
        <v>42198.765844907408</v>
      </c>
      <c r="T1884" s="15">
        <f t="shared" si="119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1" t="s">
        <v>8323</v>
      </c>
      <c r="R1892" t="s">
        <v>8326</v>
      </c>
      <c r="S1892" s="15">
        <f t="shared" si="118"/>
        <v>42592.066921296297</v>
      </c>
      <c r="T1892" s="15">
        <f t="shared" si="119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5">
        <f t="shared" si="118"/>
        <v>42632.348310185189</v>
      </c>
      <c r="T1893" s="15">
        <f t="shared" si="11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1" t="s">
        <v>8311</v>
      </c>
      <c r="R1898" t="s">
        <v>8333</v>
      </c>
      <c r="S1898" s="15">
        <f t="shared" si="118"/>
        <v>41831.846828703703</v>
      </c>
      <c r="T1898" s="15">
        <f t="shared" si="11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1" t="s">
        <v>8319</v>
      </c>
      <c r="R1899" t="s">
        <v>8345</v>
      </c>
      <c r="S1899" s="15">
        <f t="shared" si="118"/>
        <v>42734.879236111112</v>
      </c>
      <c r="T1899" s="15">
        <f t="shared" si="119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1" t="s">
        <v>8327</v>
      </c>
      <c r="R1910" t="s">
        <v>8331</v>
      </c>
      <c r="S1910" s="15">
        <f t="shared" si="118"/>
        <v>41876.18618055556</v>
      </c>
      <c r="T1910" s="15">
        <f t="shared" si="119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8327</v>
      </c>
      <c r="R1911" t="s">
        <v>8329</v>
      </c>
      <c r="S1911" s="15">
        <f t="shared" si="118"/>
        <v>41564.194131944445</v>
      </c>
      <c r="T1911" s="15">
        <f t="shared" si="119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8327</v>
      </c>
      <c r="R1912" t="s">
        <v>8328</v>
      </c>
      <c r="S1912" s="15">
        <f t="shared" si="118"/>
        <v>41193.748483796298</v>
      </c>
      <c r="T1912" s="15">
        <f t="shared" si="119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1" t="s">
        <v>8327</v>
      </c>
      <c r="R1913" t="s">
        <v>8328</v>
      </c>
      <c r="S1913" s="15">
        <f t="shared" si="118"/>
        <v>42227.936157407406</v>
      </c>
      <c r="T1913" s="15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1" t="s">
        <v>8323</v>
      </c>
      <c r="R1914" t="s">
        <v>8335</v>
      </c>
      <c r="S1914" s="15">
        <f t="shared" si="118"/>
        <v>41803.457326388889</v>
      </c>
      <c r="T1914" s="15">
        <f t="shared" si="119"/>
        <v>41833.457326388889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15">
        <f t="shared" si="118"/>
        <v>41953.8675</v>
      </c>
      <c r="T1915" s="15">
        <f t="shared" si="119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15">
        <f t="shared" si="118"/>
        <v>42150.462083333332</v>
      </c>
      <c r="T1916" s="15">
        <f t="shared" si="119"/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15">
        <f t="shared" si="118"/>
        <v>41839.730937500004</v>
      </c>
      <c r="T1917" s="15">
        <f t="shared" si="119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15">
        <f t="shared" si="118"/>
        <v>42272.530509259261</v>
      </c>
      <c r="T1918" s="15">
        <f t="shared" si="119"/>
        <v>42300.530509259261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15">
        <f t="shared" si="118"/>
        <v>42460.741747685184</v>
      </c>
      <c r="T1919" s="15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1" t="s">
        <v>8323</v>
      </c>
      <c r="R1920" t="s">
        <v>8335</v>
      </c>
      <c r="S1920" s="15">
        <f t="shared" si="118"/>
        <v>42138.930671296301</v>
      </c>
      <c r="T1920" s="15">
        <f t="shared" si="119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si="117"/>
        <v>60.24</v>
      </c>
      <c r="Q1922" s="11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ref="P1923:P1986" si="121">ROUND(E1923/L1923,2)</f>
        <v>82.58</v>
      </c>
      <c r="Q1923" s="11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1" t="s">
        <v>8311</v>
      </c>
      <c r="R1941" t="s">
        <v>8312</v>
      </c>
      <c r="S1941" s="15">
        <f t="shared" si="122"/>
        <v>41250.827118055553</v>
      </c>
      <c r="T1941" s="15">
        <f t="shared" si="123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1" t="s">
        <v>8313</v>
      </c>
      <c r="R1942" t="s">
        <v>8314</v>
      </c>
      <c r="S1942" s="15">
        <f t="shared" si="122"/>
        <v>41978.760393518518</v>
      </c>
      <c r="T1942" s="15">
        <f t="shared" si="123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1" t="s">
        <v>8327</v>
      </c>
      <c r="R1969" t="s">
        <v>8331</v>
      </c>
      <c r="S1969" s="15">
        <f t="shared" si="122"/>
        <v>40941.652372685188</v>
      </c>
      <c r="T1969" s="15">
        <f t="shared" si="123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1" t="s">
        <v>8323</v>
      </c>
      <c r="R1970" t="s">
        <v>8335</v>
      </c>
      <c r="S1970" s="15">
        <f t="shared" si="122"/>
        <v>42157.598090277781</v>
      </c>
      <c r="T1970" s="15">
        <f t="shared" si="123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1" t="s">
        <v>8327</v>
      </c>
      <c r="R1978" t="s">
        <v>8338</v>
      </c>
      <c r="S1978" s="15">
        <f t="shared" si="122"/>
        <v>41662.854988425926</v>
      </c>
      <c r="T1978" s="15">
        <f t="shared" si="123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1" t="s">
        <v>8308</v>
      </c>
      <c r="R1979" t="s">
        <v>8315</v>
      </c>
      <c r="S1979" s="15">
        <f t="shared" si="122"/>
        <v>41617.912662037037</v>
      </c>
      <c r="T1979" s="15">
        <f t="shared" si="123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si="121"/>
        <v>65.11</v>
      </c>
      <c r="Q1986" s="11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ref="P1987:P2050" si="125">ROUND(E1987/L1987,2)</f>
        <v>73.13</v>
      </c>
      <c r="Q1987" s="11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8313</v>
      </c>
      <c r="R2003" t="s">
        <v>8314</v>
      </c>
      <c r="S2003" s="15">
        <f t="shared" si="126"/>
        <v>42159.47256944445</v>
      </c>
      <c r="T2003" s="15">
        <f t="shared" si="127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8323</v>
      </c>
      <c r="R2004" t="s">
        <v>8326</v>
      </c>
      <c r="S2004" s="15">
        <f t="shared" si="126"/>
        <v>42159.224432870367</v>
      </c>
      <c r="T2004" s="15">
        <f t="shared" si="127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1" t="s">
        <v>8308</v>
      </c>
      <c r="R2007" t="s">
        <v>8310</v>
      </c>
      <c r="S2007" s="15">
        <f t="shared" si="126"/>
        <v>41932.036851851852</v>
      </c>
      <c r="T2007" s="15">
        <f t="shared" si="127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1" t="s">
        <v>8323</v>
      </c>
      <c r="R2008" t="s">
        <v>8326</v>
      </c>
      <c r="S2008" s="15">
        <f t="shared" si="126"/>
        <v>42105.267488425925</v>
      </c>
      <c r="T2008" s="15">
        <f t="shared" si="127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8323</v>
      </c>
      <c r="R2009" t="s">
        <v>8326</v>
      </c>
      <c r="S2009" s="15">
        <f t="shared" si="126"/>
        <v>42511.741944444439</v>
      </c>
      <c r="T2009" s="15">
        <f t="shared" si="127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8308</v>
      </c>
      <c r="R2017" t="s">
        <v>8340</v>
      </c>
      <c r="S2017" s="15">
        <f t="shared" si="126"/>
        <v>42380.926111111112</v>
      </c>
      <c r="T2017" s="15">
        <f t="shared" si="127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8323</v>
      </c>
      <c r="R2018" t="s">
        <v>8326</v>
      </c>
      <c r="S2018" s="15">
        <f t="shared" si="126"/>
        <v>42372.693055555559</v>
      </c>
      <c r="T2018" s="15">
        <f t="shared" si="127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1" t="s">
        <v>8327</v>
      </c>
      <c r="R2020" t="s">
        <v>8328</v>
      </c>
      <c r="S2020" s="15">
        <f t="shared" si="126"/>
        <v>41535.90148148148</v>
      </c>
      <c r="T2020" s="15">
        <f t="shared" si="127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1" t="s">
        <v>8311</v>
      </c>
      <c r="R2021" t="s">
        <v>8356</v>
      </c>
      <c r="S2021" s="15">
        <f t="shared" si="126"/>
        <v>42136.297175925924</v>
      </c>
      <c r="T2021" s="15">
        <f t="shared" si="12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1" t="s">
        <v>8327</v>
      </c>
      <c r="R2034" t="s">
        <v>8331</v>
      </c>
      <c r="S2034" s="15">
        <f t="shared" si="126"/>
        <v>42075.171203703707</v>
      </c>
      <c r="T2034" s="15">
        <f t="shared" si="12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1" t="s">
        <v>8327</v>
      </c>
      <c r="R2035" t="s">
        <v>8341</v>
      </c>
      <c r="S2035" s="15">
        <f t="shared" si="126"/>
        <v>41390.757754629631</v>
      </c>
      <c r="T2035" s="15">
        <f t="shared" si="127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1" t="s">
        <v>8327</v>
      </c>
      <c r="R2047" t="s">
        <v>8331</v>
      </c>
      <c r="S2047" s="15">
        <f t="shared" si="126"/>
        <v>41123.056273148148</v>
      </c>
      <c r="T2047" s="15">
        <f t="shared" si="127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1" t="s">
        <v>8311</v>
      </c>
      <c r="R2049" t="s">
        <v>8348</v>
      </c>
      <c r="S2049" s="15">
        <f t="shared" si="126"/>
        <v>41832.672685185185</v>
      </c>
      <c r="T2049" s="15">
        <f t="shared" si="127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 t="shared" si="125"/>
        <v>35.799999999999997</v>
      </c>
      <c r="Q2050" s="11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ref="P2051:P2114" si="129">ROUND(E2051/L2051,2)</f>
        <v>87.31</v>
      </c>
      <c r="Q2051" s="11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1" t="s">
        <v>8321</v>
      </c>
      <c r="R2053" t="s">
        <v>8343</v>
      </c>
      <c r="S2053" s="15">
        <f t="shared" si="130"/>
        <v>40997.144872685189</v>
      </c>
      <c r="T2053" s="15">
        <f t="shared" si="131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1" t="s">
        <v>8323</v>
      </c>
      <c r="R2054" t="s">
        <v>8324</v>
      </c>
      <c r="S2054" s="15">
        <f t="shared" si="130"/>
        <v>42801.774699074071</v>
      </c>
      <c r="T2054" s="15">
        <f t="shared" si="131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1" t="s">
        <v>8323</v>
      </c>
      <c r="R2055" t="s">
        <v>8326</v>
      </c>
      <c r="S2055" s="15">
        <f t="shared" si="130"/>
        <v>42150.755312499998</v>
      </c>
      <c r="T2055" s="15">
        <f t="shared" si="131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8323</v>
      </c>
      <c r="R2056" t="s">
        <v>8326</v>
      </c>
      <c r="S2056" s="15">
        <f t="shared" si="130"/>
        <v>42725.031180555554</v>
      </c>
      <c r="T2056" s="15">
        <f t="shared" si="131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8323</v>
      </c>
      <c r="R2057" t="s">
        <v>8326</v>
      </c>
      <c r="S2057" s="15">
        <f t="shared" si="130"/>
        <v>41764.44663194444</v>
      </c>
      <c r="T2057" s="15">
        <f t="shared" si="13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1" t="s">
        <v>8327</v>
      </c>
      <c r="R2062" t="s">
        <v>8331</v>
      </c>
      <c r="S2062" s="15">
        <f t="shared" si="130"/>
        <v>41548.00335648148</v>
      </c>
      <c r="T2062" s="15">
        <f t="shared" si="13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1" t="s">
        <v>8319</v>
      </c>
      <c r="R2063" t="s">
        <v>8320</v>
      </c>
      <c r="S2063" s="15">
        <f t="shared" si="130"/>
        <v>42790.885243055556</v>
      </c>
      <c r="T2063" s="15">
        <f t="shared" si="131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1" t="s">
        <v>8311</v>
      </c>
      <c r="R2065" t="s">
        <v>8333</v>
      </c>
      <c r="S2065" s="15">
        <f t="shared" si="130"/>
        <v>41689.917962962965</v>
      </c>
      <c r="T2065" s="15">
        <f t="shared" si="131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1" t="s">
        <v>8323</v>
      </c>
      <c r="R2066" t="s">
        <v>8324</v>
      </c>
      <c r="S2066" s="15">
        <f t="shared" si="130"/>
        <v>42534.649571759262</v>
      </c>
      <c r="T2066" s="15">
        <f t="shared" si="131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8321</v>
      </c>
      <c r="R2072" t="s">
        <v>8322</v>
      </c>
      <c r="S2072" s="15">
        <f t="shared" si="130"/>
        <v>41144.709490740745</v>
      </c>
      <c r="T2072" s="15">
        <f t="shared" si="131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8323</v>
      </c>
      <c r="R2073" t="s">
        <v>8335</v>
      </c>
      <c r="S2073" s="15">
        <f t="shared" si="130"/>
        <v>41747.471504629626</v>
      </c>
      <c r="T2073" s="15">
        <f t="shared" si="131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1" t="s">
        <v>8327</v>
      </c>
      <c r="R2088" t="s">
        <v>8331</v>
      </c>
      <c r="S2088" s="15">
        <f t="shared" si="130"/>
        <v>42747.219560185185</v>
      </c>
      <c r="T2088" s="15">
        <f t="shared" si="131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5">
        <f t="shared" si="130"/>
        <v>42233.763831018514</v>
      </c>
      <c r="T2089" s="15">
        <f t="shared" si="131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1" t="s">
        <v>8323</v>
      </c>
      <c r="R2090" t="s">
        <v>8326</v>
      </c>
      <c r="S2090" s="15">
        <f t="shared" si="130"/>
        <v>41775.858564814815</v>
      </c>
      <c r="T2090" s="15">
        <f t="shared" si="131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1" t="s">
        <v>8321</v>
      </c>
      <c r="R2091" t="s">
        <v>8343</v>
      </c>
      <c r="S2091" s="15">
        <f t="shared" si="130"/>
        <v>40779.125428240739</v>
      </c>
      <c r="T2091" s="15">
        <f t="shared" si="131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1" t="s">
        <v>8323</v>
      </c>
      <c r="R2092" t="s">
        <v>8324</v>
      </c>
      <c r="S2092" s="15">
        <f t="shared" si="130"/>
        <v>42226.651886574073</v>
      </c>
      <c r="T2092" s="15">
        <f t="shared" si="131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1" t="s">
        <v>8327</v>
      </c>
      <c r="R2099" t="s">
        <v>8336</v>
      </c>
      <c r="S2099" s="15">
        <f t="shared" si="130"/>
        <v>42545.125196759262</v>
      </c>
      <c r="T2099" s="15">
        <f t="shared" si="131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1" t="s">
        <v>8323</v>
      </c>
      <c r="R2101" t="s">
        <v>8326</v>
      </c>
      <c r="S2101" s="15">
        <f t="shared" si="130"/>
        <v>42722.882361111115</v>
      </c>
      <c r="T2101" s="15">
        <f t="shared" si="131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5">
        <f t="shared" si="130"/>
        <v>41792.645277777774</v>
      </c>
      <c r="T2102" s="15">
        <f t="shared" si="131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15">
        <f t="shared" si="130"/>
        <v>41848.866157407407</v>
      </c>
      <c r="T2103" s="15">
        <f t="shared" si="131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8323</v>
      </c>
      <c r="R2104" t="s">
        <v>8326</v>
      </c>
      <c r="S2104" s="15">
        <f t="shared" si="130"/>
        <v>41836.471180555556</v>
      </c>
      <c r="T2104" s="15">
        <f t="shared" si="131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1" t="s">
        <v>8323</v>
      </c>
      <c r="R2105" t="s">
        <v>8335</v>
      </c>
      <c r="S2105" s="15">
        <f t="shared" si="130"/>
        <v>42499.842962962968</v>
      </c>
      <c r="T2105" s="15">
        <f t="shared" si="131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1" t="s">
        <v>8323</v>
      </c>
      <c r="R2106" t="s">
        <v>8335</v>
      </c>
      <c r="S2106" s="15">
        <f t="shared" si="130"/>
        <v>41793.17219907407</v>
      </c>
      <c r="T2106" s="15">
        <f t="shared" si="131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1" t="s">
        <v>8321</v>
      </c>
      <c r="R2112" t="s">
        <v>8325</v>
      </c>
      <c r="S2112" s="15">
        <f t="shared" si="130"/>
        <v>42259.542800925927</v>
      </c>
      <c r="T2112" s="15">
        <f t="shared" si="131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1" t="s">
        <v>8327</v>
      </c>
      <c r="R2113" t="s">
        <v>8354</v>
      </c>
      <c r="S2113" s="15">
        <f t="shared" si="130"/>
        <v>40754.729259259257</v>
      </c>
      <c r="T2113" s="15">
        <f t="shared" si="131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 t="shared" si="129"/>
        <v>47.26</v>
      </c>
      <c r="Q2114" s="11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ref="P2115:P2178" si="133">ROUND(E2115/L2115,2)</f>
        <v>292.2</v>
      </c>
      <c r="Q2115" s="11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1" t="s">
        <v>8321</v>
      </c>
      <c r="R2117" t="s">
        <v>8322</v>
      </c>
      <c r="S2117" s="15">
        <f t="shared" si="134"/>
        <v>40205.174849537041</v>
      </c>
      <c r="T2117" s="15">
        <f t="shared" si="135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1" t="s">
        <v>8316</v>
      </c>
      <c r="R2118" t="s">
        <v>8344</v>
      </c>
      <c r="S2118" s="15">
        <f t="shared" si="134"/>
        <v>42755.492754629624</v>
      </c>
      <c r="T2118" s="15">
        <f t="shared" si="135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1" t="s">
        <v>8321</v>
      </c>
      <c r="R2156" t="s">
        <v>8343</v>
      </c>
      <c r="S2156" s="15">
        <f t="shared" si="134"/>
        <v>42604.730567129634</v>
      </c>
      <c r="T2156" s="15">
        <f t="shared" si="135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1" t="s">
        <v>8327</v>
      </c>
      <c r="R2157" t="s">
        <v>8350</v>
      </c>
      <c r="S2157" s="15">
        <f t="shared" si="134"/>
        <v>41597.788888888892</v>
      </c>
      <c r="T2157" s="15">
        <f t="shared" si="135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8327</v>
      </c>
      <c r="R2158" t="s">
        <v>8328</v>
      </c>
      <c r="S2158" s="15">
        <f t="shared" si="134"/>
        <v>41205.198321759257</v>
      </c>
      <c r="T2158" s="15">
        <f t="shared" si="135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1" t="s">
        <v>8323</v>
      </c>
      <c r="R2166" t="s">
        <v>8326</v>
      </c>
      <c r="S2166" s="15">
        <f t="shared" si="134"/>
        <v>42155.920219907406</v>
      </c>
      <c r="T2166" s="15">
        <f t="shared" si="135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1" t="s">
        <v>8313</v>
      </c>
      <c r="R2167" t="s">
        <v>8314</v>
      </c>
      <c r="S2167" s="15">
        <f t="shared" si="134"/>
        <v>42120.628136574072</v>
      </c>
      <c r="T2167" s="15">
        <f t="shared" si="135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si="133"/>
        <v>118.36</v>
      </c>
      <c r="Q2178" s="11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ref="P2179:P2242" si="137">ROUND(E2179/L2179,2)</f>
        <v>50.04</v>
      </c>
      <c r="Q2179" s="11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1" t="s">
        <v>8323</v>
      </c>
      <c r="R2205" t="s">
        <v>8326</v>
      </c>
      <c r="S2205" s="15">
        <f t="shared" si="138"/>
        <v>42277.583472222221</v>
      </c>
      <c r="T2205" s="15">
        <f t="shared" si="139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1" t="s">
        <v>8323</v>
      </c>
      <c r="R2206" t="s">
        <v>8326</v>
      </c>
      <c r="S2206" s="15">
        <f t="shared" si="138"/>
        <v>41788.58997685185</v>
      </c>
      <c r="T2206" s="15">
        <f t="shared" si="139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1" t="s">
        <v>8327</v>
      </c>
      <c r="R2212" t="s">
        <v>8328</v>
      </c>
      <c r="S2212" s="15">
        <f t="shared" si="138"/>
        <v>41925.906689814816</v>
      </c>
      <c r="T2212" s="15">
        <f t="shared" si="139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1" t="s">
        <v>8323</v>
      </c>
      <c r="R2213" t="s">
        <v>8326</v>
      </c>
      <c r="S2213" s="15">
        <f t="shared" si="138"/>
        <v>42003.948425925926</v>
      </c>
      <c r="T2213" s="15">
        <f t="shared" si="139"/>
        <v>42028.207638888889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1" t="s">
        <v>8323</v>
      </c>
      <c r="R2214" t="s">
        <v>8326</v>
      </c>
      <c r="S2214" s="15">
        <f t="shared" si="138"/>
        <v>42508.179965277777</v>
      </c>
      <c r="T2214" s="15">
        <f t="shared" si="139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1" t="s">
        <v>8316</v>
      </c>
      <c r="R2219" t="s">
        <v>8344</v>
      </c>
      <c r="S2219" s="15">
        <f t="shared" si="138"/>
        <v>42328.779224537036</v>
      </c>
      <c r="T2219" s="15">
        <f t="shared" si="139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1" t="s">
        <v>8319</v>
      </c>
      <c r="R2220" t="s">
        <v>8345</v>
      </c>
      <c r="S2220" s="15">
        <f t="shared" si="138"/>
        <v>42338.675381944442</v>
      </c>
      <c r="T2220" s="15">
        <f t="shared" si="139"/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1" t="s">
        <v>8323</v>
      </c>
      <c r="R2226" t="s">
        <v>8326</v>
      </c>
      <c r="S2226" s="15">
        <f t="shared" si="138"/>
        <v>42423.050613425927</v>
      </c>
      <c r="T2226" s="15">
        <f t="shared" si="139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1" t="s">
        <v>8327</v>
      </c>
      <c r="R2227" t="s">
        <v>8338</v>
      </c>
      <c r="S2227" s="15">
        <f t="shared" si="138"/>
        <v>40688.024618055555</v>
      </c>
      <c r="T2227" s="15">
        <f t="shared" si="139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1" t="s">
        <v>8327</v>
      </c>
      <c r="R2228" t="s">
        <v>8328</v>
      </c>
      <c r="S2228" s="15">
        <f t="shared" si="138"/>
        <v>42058.941736111112</v>
      </c>
      <c r="T2228" s="15">
        <f t="shared" si="139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1" t="s">
        <v>8323</v>
      </c>
      <c r="R2229" t="s">
        <v>8326</v>
      </c>
      <c r="S2229" s="15">
        <f t="shared" si="138"/>
        <v>42026.924976851849</v>
      </c>
      <c r="T2229" s="15">
        <f t="shared" si="139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1" t="s">
        <v>8323</v>
      </c>
      <c r="R2230" t="s">
        <v>8326</v>
      </c>
      <c r="S2230" s="15">
        <f t="shared" si="138"/>
        <v>42452.916481481487</v>
      </c>
      <c r="T2230" s="15">
        <f t="shared" si="139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1" t="s">
        <v>8323</v>
      </c>
      <c r="R2231" t="s">
        <v>8326</v>
      </c>
      <c r="S2231" s="15">
        <f t="shared" si="138"/>
        <v>41822.90488425926</v>
      </c>
      <c r="T2231" s="15">
        <f t="shared" si="139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1" t="s">
        <v>8327</v>
      </c>
      <c r="R2234" t="s">
        <v>8328</v>
      </c>
      <c r="S2234" s="15">
        <f t="shared" si="138"/>
        <v>41025.874201388891</v>
      </c>
      <c r="T2234" s="15">
        <f t="shared" si="139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1" t="s">
        <v>8323</v>
      </c>
      <c r="R2235" t="s">
        <v>8324</v>
      </c>
      <c r="S2235" s="15">
        <f t="shared" si="138"/>
        <v>42006.908692129626</v>
      </c>
      <c r="T2235" s="15">
        <f t="shared" si="139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1" t="s">
        <v>8323</v>
      </c>
      <c r="R2236" t="s">
        <v>8326</v>
      </c>
      <c r="S2236" s="15">
        <f t="shared" si="138"/>
        <v>41856.715069444443</v>
      </c>
      <c r="T2236" s="15">
        <f t="shared" si="139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si="137"/>
        <v>83.57</v>
      </c>
      <c r="Q2242" s="11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ref="P2243:P2306" si="141">ROUND(E2243/L2243,2)</f>
        <v>44.92</v>
      </c>
      <c r="Q2243" s="11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1" t="s">
        <v>8327</v>
      </c>
      <c r="R2252" t="s">
        <v>8328</v>
      </c>
      <c r="S2252" s="15">
        <f t="shared" si="142"/>
        <v>40920.904895833337</v>
      </c>
      <c r="T2252" s="15">
        <f t="shared" si="143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1" t="s">
        <v>8323</v>
      </c>
      <c r="R2253" t="s">
        <v>8324</v>
      </c>
      <c r="S2253" s="15">
        <f t="shared" si="142"/>
        <v>42787.862430555557</v>
      </c>
      <c r="T2253" s="15">
        <f t="shared" si="143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1" t="s">
        <v>8323</v>
      </c>
      <c r="R2254" t="s">
        <v>8326</v>
      </c>
      <c r="S2254" s="15">
        <f t="shared" si="142"/>
        <v>42103.535254629634</v>
      </c>
      <c r="T2254" s="15">
        <f t="shared" si="143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1" t="s">
        <v>8323</v>
      </c>
      <c r="R2255" t="s">
        <v>8335</v>
      </c>
      <c r="S2255" s="15">
        <f t="shared" si="142"/>
        <v>42009.493263888886</v>
      </c>
      <c r="T2255" s="15">
        <f t="shared" si="143"/>
        <v>42039.493263888886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1" t="s">
        <v>8327</v>
      </c>
      <c r="R2261" t="s">
        <v>8331</v>
      </c>
      <c r="S2261" s="15">
        <f t="shared" si="142"/>
        <v>41321.339583333334</v>
      </c>
      <c r="T2261" s="15">
        <f t="shared" si="143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8327</v>
      </c>
      <c r="R2262" t="s">
        <v>8329</v>
      </c>
      <c r="S2262" s="15">
        <f t="shared" si="142"/>
        <v>40997.257222222222</v>
      </c>
      <c r="T2262" s="15">
        <f t="shared" si="143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1" t="s">
        <v>8327</v>
      </c>
      <c r="R2280" t="s">
        <v>8341</v>
      </c>
      <c r="S2280" s="15">
        <f t="shared" si="142"/>
        <v>40696.648784722223</v>
      </c>
      <c r="T2280" s="15">
        <f t="shared" si="143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1" t="s">
        <v>8308</v>
      </c>
      <c r="R2281" t="s">
        <v>8340</v>
      </c>
      <c r="S2281" s="15">
        <f t="shared" si="142"/>
        <v>42241.798206018517</v>
      </c>
      <c r="T2281" s="15">
        <f t="shared" si="143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1" t="s">
        <v>8323</v>
      </c>
      <c r="R2282" t="s">
        <v>8335</v>
      </c>
      <c r="S2282" s="15">
        <f t="shared" si="142"/>
        <v>42445.598136574074</v>
      </c>
      <c r="T2282" s="15">
        <f t="shared" si="143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1" t="s">
        <v>8327</v>
      </c>
      <c r="R2289" t="s">
        <v>8331</v>
      </c>
      <c r="S2289" s="15">
        <f t="shared" si="142"/>
        <v>41547.662997685184</v>
      </c>
      <c r="T2289" s="15">
        <f t="shared" si="143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1" t="s">
        <v>8323</v>
      </c>
      <c r="R2290" t="s">
        <v>8326</v>
      </c>
      <c r="S2290" s="15">
        <f t="shared" si="142"/>
        <v>42016.832465277781</v>
      </c>
      <c r="T2290" s="15">
        <f t="shared" si="143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si="141"/>
        <v>81.540000000000006</v>
      </c>
      <c r="Q2306" s="11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ref="P2307:P2370" si="145">ROUND(E2307/L2307,2)</f>
        <v>117.56</v>
      </c>
      <c r="Q2307" s="11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1" t="s">
        <v>8327</v>
      </c>
      <c r="R2312" t="s">
        <v>8331</v>
      </c>
      <c r="S2312" s="15">
        <f t="shared" si="146"/>
        <v>41288.68712962963</v>
      </c>
      <c r="T2312" s="15">
        <f t="shared" si="147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1" t="s">
        <v>8327</v>
      </c>
      <c r="R2313" t="s">
        <v>8330</v>
      </c>
      <c r="S2313" s="15">
        <f t="shared" si="146"/>
        <v>41852.646226851852</v>
      </c>
      <c r="T2313" s="15">
        <f t="shared" si="147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5">
        <f t="shared" si="146"/>
        <v>40636.673900462964</v>
      </c>
      <c r="T2320" s="15">
        <f t="shared" si="147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1" t="s">
        <v>8327</v>
      </c>
      <c r="R2321" t="s">
        <v>8331</v>
      </c>
      <c r="S2321" s="15">
        <f t="shared" si="146"/>
        <v>41443.643541666665</v>
      </c>
      <c r="T2321" s="15">
        <f t="shared" si="147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1" t="s">
        <v>8327</v>
      </c>
      <c r="R2322" t="s">
        <v>8350</v>
      </c>
      <c r="S2322" s="15">
        <f t="shared" si="146"/>
        <v>41342.845567129632</v>
      </c>
      <c r="T2322" s="15">
        <f t="shared" si="147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1" t="s">
        <v>8323</v>
      </c>
      <c r="R2323" t="s">
        <v>8324</v>
      </c>
      <c r="S2323" s="15">
        <f t="shared" si="146"/>
        <v>42427.01807870371</v>
      </c>
      <c r="T2323" s="15">
        <f t="shared" si="147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8313</v>
      </c>
      <c r="R2325" t="s">
        <v>8314</v>
      </c>
      <c r="S2325" s="15">
        <f t="shared" si="146"/>
        <v>42772.776076388895</v>
      </c>
      <c r="T2325" s="15">
        <f t="shared" si="147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5">
        <f t="shared" si="146"/>
        <v>41855.548101851848</v>
      </c>
      <c r="T2326" s="15">
        <f t="shared" si="147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5">
        <f t="shared" si="146"/>
        <v>42194.096157407403</v>
      </c>
      <c r="T2327" s="15">
        <f t="shared" si="147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8323</v>
      </c>
      <c r="R2328" t="s">
        <v>8326</v>
      </c>
      <c r="S2328" s="15">
        <f t="shared" si="146"/>
        <v>42185.556157407409</v>
      </c>
      <c r="T2328" s="15">
        <f t="shared" si="147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1" t="s">
        <v>8316</v>
      </c>
      <c r="R2332" t="s">
        <v>8334</v>
      </c>
      <c r="S2332" s="15">
        <f t="shared" si="146"/>
        <v>42413.671006944445</v>
      </c>
      <c r="T2332" s="15">
        <f t="shared" si="147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1" t="s">
        <v>8327</v>
      </c>
      <c r="R2333" t="s">
        <v>8338</v>
      </c>
      <c r="S2333" s="15">
        <f t="shared" si="146"/>
        <v>40313.930543981485</v>
      </c>
      <c r="T2333" s="15">
        <f t="shared" si="147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1" t="s">
        <v>8308</v>
      </c>
      <c r="R2334" t="s">
        <v>8342</v>
      </c>
      <c r="S2334" s="15">
        <f t="shared" si="146"/>
        <v>42528.626620370371</v>
      </c>
      <c r="T2334" s="15">
        <f t="shared" si="147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1" t="s">
        <v>8327</v>
      </c>
      <c r="R2335" t="s">
        <v>8331</v>
      </c>
      <c r="S2335" s="15">
        <f t="shared" si="146"/>
        <v>41675.149525462963</v>
      </c>
      <c r="T2335" s="15">
        <f t="shared" si="147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1" t="s">
        <v>8323</v>
      </c>
      <c r="R2336" t="s">
        <v>8326</v>
      </c>
      <c r="S2336" s="15">
        <f t="shared" si="146"/>
        <v>42026.176180555558</v>
      </c>
      <c r="T2336" s="15">
        <f t="shared" si="147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1" t="s">
        <v>8323</v>
      </c>
      <c r="R2337" t="s">
        <v>8335</v>
      </c>
      <c r="S2337" s="15">
        <f t="shared" si="146"/>
        <v>41831.722777777781</v>
      </c>
      <c r="T2337" s="15">
        <f t="shared" si="147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1" t="s">
        <v>8319</v>
      </c>
      <c r="R2339" t="s">
        <v>8345</v>
      </c>
      <c r="S2339" s="15">
        <f t="shared" si="146"/>
        <v>42605.053993055553</v>
      </c>
      <c r="T2339" s="15">
        <f t="shared" si="147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1" t="s">
        <v>8313</v>
      </c>
      <c r="R2340" t="s">
        <v>8351</v>
      </c>
      <c r="S2340" s="15">
        <f t="shared" si="146"/>
        <v>42240.857222222221</v>
      </c>
      <c r="T2340" s="15">
        <f t="shared" si="147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1" t="s">
        <v>8323</v>
      </c>
      <c r="R2346" t="s">
        <v>8326</v>
      </c>
      <c r="S2346" s="15">
        <f t="shared" si="146"/>
        <v>42220.79487268519</v>
      </c>
      <c r="T2346" s="15">
        <f t="shared" si="147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1" t="s">
        <v>8323</v>
      </c>
      <c r="R2347" t="s">
        <v>8326</v>
      </c>
      <c r="S2347" s="15">
        <f t="shared" si="146"/>
        <v>42143.917743055557</v>
      </c>
      <c r="T2347" s="15">
        <f t="shared" si="147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1" t="s">
        <v>8327</v>
      </c>
      <c r="R2352" t="s">
        <v>8338</v>
      </c>
      <c r="S2352" s="15">
        <f t="shared" si="146"/>
        <v>42459.693865740745</v>
      </c>
      <c r="T2352" s="15">
        <f t="shared" si="147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1" t="s">
        <v>8323</v>
      </c>
      <c r="R2353" t="s">
        <v>8324</v>
      </c>
      <c r="S2353" s="15">
        <f t="shared" si="146"/>
        <v>42390.838738425926</v>
      </c>
      <c r="T2353" s="15">
        <f t="shared" si="147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1" t="s">
        <v>8327</v>
      </c>
      <c r="R2356" t="s">
        <v>8331</v>
      </c>
      <c r="S2356" s="15">
        <f t="shared" si="146"/>
        <v>41409.00037037037</v>
      </c>
      <c r="T2356" s="15">
        <f t="shared" si="147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1" t="s">
        <v>8327</v>
      </c>
      <c r="R2357" t="s">
        <v>8331</v>
      </c>
      <c r="S2357" s="15">
        <f t="shared" si="146"/>
        <v>41655.709305555552</v>
      </c>
      <c r="T2357" s="15">
        <f t="shared" si="147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8327</v>
      </c>
      <c r="R2358" t="s">
        <v>8331</v>
      </c>
      <c r="S2358" s="15">
        <f t="shared" si="146"/>
        <v>41067.827418981484</v>
      </c>
      <c r="T2358" s="15">
        <f t="shared" si="147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1" t="s">
        <v>8327</v>
      </c>
      <c r="R2359" t="s">
        <v>8328</v>
      </c>
      <c r="S2359" s="15">
        <f t="shared" si="146"/>
        <v>40711.782210648147</v>
      </c>
      <c r="T2359" s="15">
        <f t="shared" si="147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1" t="s">
        <v>8308</v>
      </c>
      <c r="R2360" t="s">
        <v>8340</v>
      </c>
      <c r="S2360" s="15">
        <f t="shared" si="146"/>
        <v>42319.035833333335</v>
      </c>
      <c r="T2360" s="15">
        <f t="shared" si="147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8321</v>
      </c>
      <c r="R2363" t="s">
        <v>8322</v>
      </c>
      <c r="S2363" s="15">
        <f t="shared" si="146"/>
        <v>42112.036712962959</v>
      </c>
      <c r="T2363" s="15">
        <f t="shared" si="147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8327</v>
      </c>
      <c r="R2364" t="s">
        <v>8331</v>
      </c>
      <c r="S2364" s="15">
        <f t="shared" si="146"/>
        <v>42523.333310185189</v>
      </c>
      <c r="T2364" s="15">
        <f t="shared" si="147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1" t="s">
        <v>8327</v>
      </c>
      <c r="R2365" t="s">
        <v>8331</v>
      </c>
      <c r="S2365" s="15">
        <f t="shared" si="146"/>
        <v>42082.580092592587</v>
      </c>
      <c r="T2365" s="15">
        <f t="shared" si="14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1" t="s">
        <v>8319</v>
      </c>
      <c r="R2366" t="s">
        <v>8357</v>
      </c>
      <c r="S2366" s="15">
        <f t="shared" si="146"/>
        <v>42058.809594907405</v>
      </c>
      <c r="T2366" s="15">
        <f t="shared" si="147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8323</v>
      </c>
      <c r="R2367" t="s">
        <v>8326</v>
      </c>
      <c r="S2367" s="15">
        <f t="shared" si="146"/>
        <v>41875.922858796301</v>
      </c>
      <c r="T2367" s="15">
        <f t="shared" si="147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8323</v>
      </c>
      <c r="R2368" t="s">
        <v>8335</v>
      </c>
      <c r="S2368" s="15">
        <f t="shared" si="146"/>
        <v>42403.998217592598</v>
      </c>
      <c r="T2368" s="15">
        <f t="shared" si="147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8323</v>
      </c>
      <c r="R2369" t="s">
        <v>8324</v>
      </c>
      <c r="S2369" s="15">
        <f t="shared" si="146"/>
        <v>42511.362048611118</v>
      </c>
      <c r="T2369" s="15">
        <f t="shared" si="147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48">ROUND(E2370/D2370*100,0)</f>
        <v>100</v>
      </c>
      <c r="P2370">
        <f t="shared" si="145"/>
        <v>41.67</v>
      </c>
      <c r="Q2370" s="11" t="s">
        <v>8323</v>
      </c>
      <c r="R2370" t="s">
        <v>8326</v>
      </c>
      <c r="S2370" s="15">
        <f t="shared" si="146"/>
        <v>41829.977326388893</v>
      </c>
      <c r="T2370" s="15">
        <f t="shared" si="147"/>
        <v>41836.977326388893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48"/>
        <v>100</v>
      </c>
      <c r="P2371">
        <f t="shared" ref="P2371:P2434" si="149">ROUND(E2371/L2371,2)</f>
        <v>125</v>
      </c>
      <c r="Q2371" s="11" t="s">
        <v>8323</v>
      </c>
      <c r="R2371" t="s">
        <v>8326</v>
      </c>
      <c r="S2371" s="15">
        <f t="shared" ref="S2371:S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15">
        <f t="shared" si="150"/>
        <v>42057.536944444444</v>
      </c>
      <c r="T2372" s="15">
        <f t="shared" si="151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1" t="s">
        <v>8323</v>
      </c>
      <c r="R2373" t="s">
        <v>8326</v>
      </c>
      <c r="S2373" s="15">
        <f t="shared" si="150"/>
        <v>42059.453923611116</v>
      </c>
      <c r="T2373" s="15">
        <f t="shared" si="151"/>
        <v>42119.412256944444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1" t="s">
        <v>8323</v>
      </c>
      <c r="R2374" t="s">
        <v>8326</v>
      </c>
      <c r="S2374" s="15">
        <f t="shared" si="150"/>
        <v>42308.211215277777</v>
      </c>
      <c r="T2374" s="15">
        <f t="shared" si="151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1" t="s">
        <v>8327</v>
      </c>
      <c r="R2379" t="s">
        <v>8331</v>
      </c>
      <c r="S2379" s="15">
        <f t="shared" si="150"/>
        <v>41382.096180555556</v>
      </c>
      <c r="T2379" s="15">
        <f t="shared" si="151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1" t="s">
        <v>8323</v>
      </c>
      <c r="R2380" t="s">
        <v>8335</v>
      </c>
      <c r="S2380" s="15">
        <f t="shared" si="150"/>
        <v>41815.815046296295</v>
      </c>
      <c r="T2380" s="15">
        <f t="shared" si="151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1" t="s">
        <v>8308</v>
      </c>
      <c r="R2389" t="s">
        <v>8315</v>
      </c>
      <c r="S2389" s="15">
        <f t="shared" si="150"/>
        <v>41953.966053240743</v>
      </c>
      <c r="T2389" s="15">
        <f t="shared" si="151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1" t="s">
        <v>8323</v>
      </c>
      <c r="R2390" t="s">
        <v>8335</v>
      </c>
      <c r="S2390" s="15">
        <f t="shared" si="150"/>
        <v>41975.700636574074</v>
      </c>
      <c r="T2390" s="15">
        <f t="shared" si="151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1" t="s">
        <v>8327</v>
      </c>
      <c r="R2395" t="s">
        <v>8331</v>
      </c>
      <c r="S2395" s="15">
        <f t="shared" si="150"/>
        <v>41282.017962962964</v>
      </c>
      <c r="T2395" s="15">
        <f t="shared" si="151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1" t="s">
        <v>8319</v>
      </c>
      <c r="R2396" t="s">
        <v>8345</v>
      </c>
      <c r="S2396" s="15">
        <f t="shared" si="150"/>
        <v>42109.709629629629</v>
      </c>
      <c r="T2396" s="15">
        <f t="shared" si="151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8311</v>
      </c>
      <c r="R2407" t="s">
        <v>8352</v>
      </c>
      <c r="S2407" s="15">
        <f t="shared" si="150"/>
        <v>41520.561041666668</v>
      </c>
      <c r="T2407" s="15">
        <f t="shared" si="151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8313</v>
      </c>
      <c r="R2408" t="s">
        <v>8314</v>
      </c>
      <c r="S2408" s="15">
        <f t="shared" si="150"/>
        <v>41905.979629629634</v>
      </c>
      <c r="T2408" s="15">
        <f t="shared" si="151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1" t="s">
        <v>8313</v>
      </c>
      <c r="R2414" t="s">
        <v>8314</v>
      </c>
      <c r="S2414" s="15">
        <f t="shared" si="150"/>
        <v>42410.982002314813</v>
      </c>
      <c r="T2414" s="15">
        <f t="shared" si="151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1" t="s">
        <v>8308</v>
      </c>
      <c r="R2415" t="s">
        <v>8315</v>
      </c>
      <c r="S2415" s="15">
        <f t="shared" si="150"/>
        <v>41953.158854166672</v>
      </c>
      <c r="T2415" s="15">
        <f t="shared" si="151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1" t="s">
        <v>8308</v>
      </c>
      <c r="R2416" t="s">
        <v>8310</v>
      </c>
      <c r="S2416" s="15">
        <f t="shared" si="150"/>
        <v>42082.802812499998</v>
      </c>
      <c r="T2416" s="15">
        <f t="shared" si="151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1" t="s">
        <v>8323</v>
      </c>
      <c r="R2417" t="s">
        <v>8335</v>
      </c>
      <c r="S2417" s="15">
        <f t="shared" si="150"/>
        <v>41982.737071759257</v>
      </c>
      <c r="T2417" s="15">
        <f t="shared" si="151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1" t="s">
        <v>8327</v>
      </c>
      <c r="R2422" t="s">
        <v>8331</v>
      </c>
      <c r="S2422" s="15">
        <f t="shared" si="150"/>
        <v>42184.646863425922</v>
      </c>
      <c r="T2422" s="15">
        <f t="shared" si="151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1" t="s">
        <v>8323</v>
      </c>
      <c r="R2423" t="s">
        <v>8326</v>
      </c>
      <c r="S2423" s="15">
        <f t="shared" si="150"/>
        <v>42523.248715277776</v>
      </c>
      <c r="T2423" s="15">
        <f t="shared" si="151"/>
        <v>42537.248715277776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1" t="s">
        <v>8321</v>
      </c>
      <c r="R2427" t="s">
        <v>8339</v>
      </c>
      <c r="S2427" s="15">
        <f t="shared" si="150"/>
        <v>41869.698136574072</v>
      </c>
      <c r="T2427" s="15">
        <f t="shared" si="151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1" t="s">
        <v>8308</v>
      </c>
      <c r="R2428" t="s">
        <v>8310</v>
      </c>
      <c r="S2428" s="15">
        <f t="shared" si="150"/>
        <v>42060.913877314815</v>
      </c>
      <c r="T2428" s="15">
        <f t="shared" si="151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52">ROUND(E2434/D2434*100,0)</f>
        <v>34</v>
      </c>
      <c r="P2434">
        <f t="shared" si="149"/>
        <v>121.43</v>
      </c>
      <c r="Q2434" s="11" t="s">
        <v>8308</v>
      </c>
      <c r="R2434" t="s">
        <v>8342</v>
      </c>
      <c r="S2434" s="15">
        <f t="shared" si="150"/>
        <v>41948.00209490741</v>
      </c>
      <c r="T2434" s="15">
        <f t="shared" si="151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2"/>
        <v>39</v>
      </c>
      <c r="P2435">
        <f t="shared" ref="P2435:P2498" si="153">ROUND(E2435/L2435,2)</f>
        <v>40.479999999999997</v>
      </c>
      <c r="Q2435" s="11" t="s">
        <v>8316</v>
      </c>
      <c r="R2435" t="s">
        <v>8334</v>
      </c>
      <c r="S2435" s="15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1" t="s">
        <v>8327</v>
      </c>
      <c r="R2436" t="s">
        <v>8330</v>
      </c>
      <c r="S2436" s="15">
        <f t="shared" si="154"/>
        <v>42175.948981481488</v>
      </c>
      <c r="T2436" s="15">
        <f t="shared" si="155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1" t="s">
        <v>8327</v>
      </c>
      <c r="R2437" t="s">
        <v>8328</v>
      </c>
      <c r="S2437" s="15">
        <f t="shared" si="154"/>
        <v>41034.72216435185</v>
      </c>
      <c r="T2437" s="15">
        <f t="shared" si="155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1" t="s">
        <v>8323</v>
      </c>
      <c r="R2438" t="s">
        <v>8326</v>
      </c>
      <c r="S2438" s="15">
        <f t="shared" si="154"/>
        <v>42307.908379629633</v>
      </c>
      <c r="T2438" s="15">
        <f t="shared" si="155"/>
        <v>42347.950046296297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1" t="s">
        <v>8311</v>
      </c>
      <c r="R2451" t="s">
        <v>8333</v>
      </c>
      <c r="S2451" s="15">
        <f t="shared" si="154"/>
        <v>40990.709317129629</v>
      </c>
      <c r="T2451" s="15">
        <f t="shared" si="155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1" t="s">
        <v>8323</v>
      </c>
      <c r="R2452" t="s">
        <v>8326</v>
      </c>
      <c r="S2452" s="15">
        <f t="shared" si="154"/>
        <v>42193.482291666667</v>
      </c>
      <c r="T2452" s="15">
        <f t="shared" si="155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1" t="s">
        <v>8319</v>
      </c>
      <c r="R2461" t="s">
        <v>8320</v>
      </c>
      <c r="S2461" s="15">
        <f t="shared" si="154"/>
        <v>42338.84375</v>
      </c>
      <c r="T2461" s="15">
        <f t="shared" si="155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1" t="s">
        <v>8311</v>
      </c>
      <c r="R2462" t="s">
        <v>8356</v>
      </c>
      <c r="S2462" s="15">
        <f t="shared" si="154"/>
        <v>41850.781377314815</v>
      </c>
      <c r="T2462" s="15">
        <f t="shared" si="155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1" t="s">
        <v>8321</v>
      </c>
      <c r="R2463" t="s">
        <v>8332</v>
      </c>
      <c r="S2463" s="15">
        <f t="shared" si="154"/>
        <v>42318.025011574078</v>
      </c>
      <c r="T2463" s="15">
        <f t="shared" si="155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1" t="s">
        <v>8321</v>
      </c>
      <c r="R2464" t="s">
        <v>8325</v>
      </c>
      <c r="S2464" s="15">
        <f t="shared" si="154"/>
        <v>42182.234456018516</v>
      </c>
      <c r="T2464" s="15">
        <f t="shared" si="155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1" t="s">
        <v>8311</v>
      </c>
      <c r="R2465" t="s">
        <v>8348</v>
      </c>
      <c r="S2465" s="15">
        <f t="shared" si="154"/>
        <v>42192.675821759258</v>
      </c>
      <c r="T2465" s="15">
        <f t="shared" si="155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1" t="s">
        <v>8319</v>
      </c>
      <c r="R2466" t="s">
        <v>8345</v>
      </c>
      <c r="S2466" s="15">
        <f t="shared" si="154"/>
        <v>41820.914641203701</v>
      </c>
      <c r="T2466" s="15">
        <f t="shared" si="155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1" t="s">
        <v>8323</v>
      </c>
      <c r="R2468" t="s">
        <v>8326</v>
      </c>
      <c r="S2468" s="15">
        <f t="shared" si="154"/>
        <v>42693.031828703708</v>
      </c>
      <c r="T2468" s="15">
        <f t="shared" si="155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1" t="s">
        <v>8323</v>
      </c>
      <c r="R2471" t="s">
        <v>8335</v>
      </c>
      <c r="S2471" s="15">
        <f t="shared" si="154"/>
        <v>41872.291238425925</v>
      </c>
      <c r="T2471" s="15">
        <f t="shared" si="155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1" t="s">
        <v>8323</v>
      </c>
      <c r="R2472" t="s">
        <v>8324</v>
      </c>
      <c r="S2472" s="15">
        <f t="shared" si="154"/>
        <v>42114.825532407413</v>
      </c>
      <c r="T2472" s="15">
        <f t="shared" si="155"/>
        <v>42144.825532407413</v>
      </c>
    </row>
    <row r="2473" spans="1:20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1" t="s">
        <v>8323</v>
      </c>
      <c r="R2473" t="s">
        <v>8326</v>
      </c>
      <c r="S2473" s="15">
        <f t="shared" si="154"/>
        <v>42534.933321759265</v>
      </c>
      <c r="T2473" s="15">
        <f t="shared" si="155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15">
        <f t="shared" si="154"/>
        <v>42023.634976851856</v>
      </c>
      <c r="T2478" s="15">
        <f t="shared" si="155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1" t="s">
        <v>8323</v>
      </c>
      <c r="R2479" t="s">
        <v>8326</v>
      </c>
      <c r="S2479" s="15">
        <f t="shared" si="154"/>
        <v>42093.786840277782</v>
      </c>
      <c r="T2479" s="15">
        <f t="shared" si="155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1" t="s">
        <v>8323</v>
      </c>
      <c r="R2480" t="s">
        <v>8326</v>
      </c>
      <c r="S2480" s="15">
        <f t="shared" si="154"/>
        <v>41780.712893518517</v>
      </c>
      <c r="T2480" s="15">
        <f t="shared" si="155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1" t="s">
        <v>8327</v>
      </c>
      <c r="R2493" t="s">
        <v>8328</v>
      </c>
      <c r="S2493" s="15">
        <f t="shared" si="154"/>
        <v>42713.941099537042</v>
      </c>
      <c r="T2493" s="15">
        <f t="shared" si="155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8327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1" t="s">
        <v>8323</v>
      </c>
      <c r="R2495" t="s">
        <v>8326</v>
      </c>
      <c r="S2495" s="15">
        <f t="shared" si="154"/>
        <v>41746.189409722225</v>
      </c>
      <c r="T2495" s="15">
        <f t="shared" si="155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si="153"/>
        <v>35</v>
      </c>
      <c r="Q2498" s="11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ref="P2499:P2562" si="157">ROUND(E2499/L2499,2)</f>
        <v>34.880000000000003</v>
      </c>
      <c r="Q2499" s="11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1" t="s">
        <v>8323</v>
      </c>
      <c r="R2502" t="s">
        <v>8326</v>
      </c>
      <c r="S2502" s="15">
        <f t="shared" si="158"/>
        <v>41780.525937500002</v>
      </c>
      <c r="T2502" s="15">
        <f t="shared" si="159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1" t="s">
        <v>8323</v>
      </c>
      <c r="R2503" t="s">
        <v>8326</v>
      </c>
      <c r="S2503" s="15">
        <f t="shared" si="158"/>
        <v>41890.086805555555</v>
      </c>
      <c r="T2503" s="15">
        <f t="shared" si="15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1" t="s">
        <v>8323</v>
      </c>
      <c r="R2512" t="s">
        <v>8324</v>
      </c>
      <c r="S2512" s="15">
        <f t="shared" si="158"/>
        <v>42141.741307870368</v>
      </c>
      <c r="T2512" s="15">
        <f t="shared" si="159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1" t="s">
        <v>8323</v>
      </c>
      <c r="R2513" t="s">
        <v>8326</v>
      </c>
      <c r="S2513" s="15">
        <f t="shared" si="158"/>
        <v>42101.423541666663</v>
      </c>
      <c r="T2513" s="15">
        <f t="shared" si="159"/>
        <v>42131.423541666663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1" t="s">
        <v>8323</v>
      </c>
      <c r="R2514" t="s">
        <v>8326</v>
      </c>
      <c r="S2514" s="15">
        <f t="shared" si="158"/>
        <v>42061.963263888887</v>
      </c>
      <c r="T2514" s="15">
        <f t="shared" si="159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1" t="s">
        <v>8321</v>
      </c>
      <c r="R2525" t="s">
        <v>8322</v>
      </c>
      <c r="S2525" s="15">
        <f t="shared" si="158"/>
        <v>42543.862777777773</v>
      </c>
      <c r="T2525" s="15">
        <f t="shared" si="159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1" t="s">
        <v>8308</v>
      </c>
      <c r="R2526" t="s">
        <v>8310</v>
      </c>
      <c r="S2526" s="15">
        <f t="shared" si="158"/>
        <v>42090.831273148149</v>
      </c>
      <c r="T2526" s="15">
        <f t="shared" si="159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1" t="s">
        <v>8313</v>
      </c>
      <c r="R2543" t="s">
        <v>8314</v>
      </c>
      <c r="S2543" s="15">
        <f t="shared" si="158"/>
        <v>42025.357094907406</v>
      </c>
      <c r="T2543" s="15">
        <f t="shared" si="159"/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15">
        <f t="shared" si="158"/>
        <v>42265.683182870373</v>
      </c>
      <c r="T2544" s="15">
        <f t="shared" si="159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1" t="s">
        <v>8311</v>
      </c>
      <c r="R2545" t="s">
        <v>8349</v>
      </c>
      <c r="S2545" s="15">
        <f t="shared" si="158"/>
        <v>42140.879259259258</v>
      </c>
      <c r="T2545" s="15">
        <f t="shared" si="159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1" t="s">
        <v>8327</v>
      </c>
      <c r="R2546" t="s">
        <v>8330</v>
      </c>
      <c r="S2546" s="15">
        <f t="shared" si="158"/>
        <v>42129.82540509259</v>
      </c>
      <c r="T2546" s="15">
        <f t="shared" si="159"/>
        <v>42186.25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1" t="s">
        <v>8323</v>
      </c>
      <c r="R2547" t="s">
        <v>8326</v>
      </c>
      <c r="S2547" s="15">
        <f t="shared" si="158"/>
        <v>42672.955138888887</v>
      </c>
      <c r="T2547" s="15">
        <f t="shared" si="159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8323</v>
      </c>
      <c r="R2548" t="s">
        <v>8326</v>
      </c>
      <c r="S2548" s="15">
        <f t="shared" si="158"/>
        <v>42053.106111111112</v>
      </c>
      <c r="T2548" s="15">
        <f t="shared" si="159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1" t="s">
        <v>8323</v>
      </c>
      <c r="R2549" t="s">
        <v>8326</v>
      </c>
      <c r="S2549" s="15">
        <f t="shared" si="158"/>
        <v>42053.733078703706</v>
      </c>
      <c r="T2549" s="15">
        <f t="shared" si="159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1" t="s">
        <v>8323</v>
      </c>
      <c r="R2550" t="s">
        <v>8326</v>
      </c>
      <c r="S2550" s="15">
        <f t="shared" si="158"/>
        <v>41841.651597222226</v>
      </c>
      <c r="T2550" s="15">
        <f t="shared" si="159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1" t="s">
        <v>8327</v>
      </c>
      <c r="R2554" t="s">
        <v>8329</v>
      </c>
      <c r="S2554" s="15">
        <f t="shared" si="158"/>
        <v>42692.109328703707</v>
      </c>
      <c r="T2554" s="15">
        <f t="shared" si="159"/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1" t="s">
        <v>8323</v>
      </c>
      <c r="R2557" t="s">
        <v>8326</v>
      </c>
      <c r="S2557" s="15">
        <f t="shared" si="158"/>
        <v>42640.278171296297</v>
      </c>
      <c r="T2557" s="15">
        <f t="shared" si="159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si="157"/>
        <v>29.05</v>
      </c>
      <c r="Q2562" s="11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ref="P2563:P2626" si="161">ROUND(E2563/L2563,2)</f>
        <v>24.5</v>
      </c>
      <c r="Q2563" s="11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1" t="s">
        <v>8321</v>
      </c>
      <c r="R2564" t="s">
        <v>8343</v>
      </c>
      <c r="S2564" s="15">
        <f t="shared" si="162"/>
        <v>40730.896354166667</v>
      </c>
      <c r="T2564" s="15">
        <f t="shared" si="163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1" t="s">
        <v>8308</v>
      </c>
      <c r="R2565" t="s">
        <v>8310</v>
      </c>
      <c r="S2565" s="15">
        <f t="shared" si="162"/>
        <v>41913.521064814813</v>
      </c>
      <c r="T2565" s="15">
        <f t="shared" si="163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1" t="s">
        <v>8323</v>
      </c>
      <c r="R2566" t="s">
        <v>8324</v>
      </c>
      <c r="S2566" s="15">
        <f t="shared" si="162"/>
        <v>42465.16851851852</v>
      </c>
      <c r="T2566" s="15">
        <f t="shared" si="163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8327</v>
      </c>
      <c r="R2568" t="s">
        <v>8331</v>
      </c>
      <c r="S2568" s="15">
        <f t="shared" si="162"/>
        <v>42198.750254629631</v>
      </c>
      <c r="T2568" s="15">
        <f t="shared" si="163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1" t="s">
        <v>8323</v>
      </c>
      <c r="R2569" t="s">
        <v>8326</v>
      </c>
      <c r="S2569" s="15">
        <f t="shared" si="162"/>
        <v>42503.539976851855</v>
      </c>
      <c r="T2569" s="15">
        <f t="shared" si="163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1" t="s">
        <v>8327</v>
      </c>
      <c r="R2579" t="s">
        <v>8331</v>
      </c>
      <c r="S2579" s="15">
        <f t="shared" si="162"/>
        <v>41072.739953703705</v>
      </c>
      <c r="T2579" s="15">
        <f t="shared" si="163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1" t="s">
        <v>8327</v>
      </c>
      <c r="R2580" t="s">
        <v>8328</v>
      </c>
      <c r="S2580" s="15">
        <f t="shared" si="162"/>
        <v>40960.861562500002</v>
      </c>
      <c r="T2580" s="15">
        <f t="shared" si="163"/>
        <v>40976.207638888889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1" t="s">
        <v>8323</v>
      </c>
      <c r="R2581" t="s">
        <v>8326</v>
      </c>
      <c r="S2581" s="15">
        <f t="shared" si="162"/>
        <v>41983.752847222218</v>
      </c>
      <c r="T2581" s="15">
        <f t="shared" si="163"/>
        <v>42014.140972222223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1" t="s">
        <v>8323</v>
      </c>
      <c r="R2582" t="s">
        <v>8326</v>
      </c>
      <c r="S2582" s="15">
        <f t="shared" si="162"/>
        <v>41830.858344907407</v>
      </c>
      <c r="T2582" s="15">
        <f t="shared" si="163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1" t="s">
        <v>8323</v>
      </c>
      <c r="R2586" t="s">
        <v>8326</v>
      </c>
      <c r="S2586" s="15">
        <f t="shared" si="162"/>
        <v>42278.453668981485</v>
      </c>
      <c r="T2586" s="15">
        <f t="shared" si="163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1" t="s">
        <v>8323</v>
      </c>
      <c r="R2588" t="s">
        <v>8324</v>
      </c>
      <c r="S2588" s="15">
        <f t="shared" si="162"/>
        <v>42246.883784722217</v>
      </c>
      <c r="T2588" s="15">
        <f t="shared" si="163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5">
        <f t="shared" si="162"/>
        <v>42107.621018518519</v>
      </c>
      <c r="T2593" s="15">
        <f t="shared" si="163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1" t="s">
        <v>8323</v>
      </c>
      <c r="R2594" t="s">
        <v>8326</v>
      </c>
      <c r="S2594" s="15">
        <f t="shared" si="162"/>
        <v>42559.776724537034</v>
      </c>
      <c r="T2594" s="15">
        <f t="shared" si="163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1" t="s">
        <v>8323</v>
      </c>
      <c r="R2595" t="s">
        <v>8324</v>
      </c>
      <c r="S2595" s="15">
        <f t="shared" si="162"/>
        <v>42255.791909722218</v>
      </c>
      <c r="T2595" s="15">
        <f t="shared" si="163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1" t="s">
        <v>8321</v>
      </c>
      <c r="R2596" t="s">
        <v>8322</v>
      </c>
      <c r="S2596" s="15">
        <f t="shared" si="162"/>
        <v>42211.951284722221</v>
      </c>
      <c r="T2596" s="15">
        <f t="shared" si="163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1" t="s">
        <v>8316</v>
      </c>
      <c r="R2597" t="s">
        <v>8334</v>
      </c>
      <c r="S2597" s="15">
        <f t="shared" si="162"/>
        <v>42340.701504629629</v>
      </c>
      <c r="T2597" s="15">
        <f t="shared" si="163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1" t="s">
        <v>8321</v>
      </c>
      <c r="R2598" t="s">
        <v>8332</v>
      </c>
      <c r="S2598" s="15">
        <f t="shared" si="162"/>
        <v>41995.752986111111</v>
      </c>
      <c r="T2598" s="15">
        <f t="shared" si="163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15">
        <f t="shared" si="162"/>
        <v>40612.695208333331</v>
      </c>
      <c r="T2599" s="15">
        <f t="shared" si="163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1" t="s">
        <v>8321</v>
      </c>
      <c r="R2600" t="s">
        <v>8322</v>
      </c>
      <c r="S2600" s="15">
        <f t="shared" si="162"/>
        <v>41657.985081018516</v>
      </c>
      <c r="T2600" s="15">
        <f t="shared" si="163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1" t="s">
        <v>8311</v>
      </c>
      <c r="R2601" t="s">
        <v>8348</v>
      </c>
      <c r="S2601" s="15">
        <f t="shared" si="162"/>
        <v>42457.871516203704</v>
      </c>
      <c r="T2601" s="15">
        <f t="shared" si="163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1" t="s">
        <v>8323</v>
      </c>
      <c r="R2609" t="s">
        <v>8324</v>
      </c>
      <c r="S2609" s="15">
        <f t="shared" si="162"/>
        <v>42630.922893518517</v>
      </c>
      <c r="T2609" s="15">
        <f t="shared" si="163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1" t="s">
        <v>8323</v>
      </c>
      <c r="R2610" t="s">
        <v>8335</v>
      </c>
      <c r="S2610" s="15">
        <f t="shared" si="162"/>
        <v>42010.968240740738</v>
      </c>
      <c r="T2610" s="15">
        <f t="shared" si="163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>
        <f t="shared" si="161"/>
        <v>56</v>
      </c>
      <c r="Q2626" s="11" t="s">
        <v>8321</v>
      </c>
      <c r="R2626" t="s">
        <v>8325</v>
      </c>
      <c r="S2626" s="15">
        <f t="shared" si="162"/>
        <v>41900.505312499998</v>
      </c>
      <c r="T2626" s="15">
        <f t="shared" si="163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ref="P2627:P2690" si="165">ROUND(E2627/L2627,2)</f>
        <v>62.22</v>
      </c>
      <c r="Q2627" s="11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8316</v>
      </c>
      <c r="R2628" t="s">
        <v>8334</v>
      </c>
      <c r="S2628" s="15">
        <f t="shared" si="166"/>
        <v>41255.833611111113</v>
      </c>
      <c r="T2628" s="15">
        <f t="shared" si="167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8308</v>
      </c>
      <c r="R2632" t="s">
        <v>8310</v>
      </c>
      <c r="S2632" s="15">
        <f t="shared" si="166"/>
        <v>41971.866574074069</v>
      </c>
      <c r="T2632" s="15">
        <f t="shared" si="167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8313</v>
      </c>
      <c r="R2633" t="s">
        <v>8314</v>
      </c>
      <c r="S2633" s="15">
        <f t="shared" si="166"/>
        <v>41880.068437499998</v>
      </c>
      <c r="T2633" s="15">
        <f t="shared" si="167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1" t="s">
        <v>8327</v>
      </c>
      <c r="R2635" t="s">
        <v>8331</v>
      </c>
      <c r="S2635" s="15">
        <f t="shared" si="166"/>
        <v>41246.874814814815</v>
      </c>
      <c r="T2635" s="15">
        <f t="shared" si="167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1" t="s">
        <v>8311</v>
      </c>
      <c r="R2636" t="s">
        <v>8356</v>
      </c>
      <c r="S2636" s="15">
        <f t="shared" si="166"/>
        <v>40855.765092592592</v>
      </c>
      <c r="T2636" s="15">
        <f t="shared" si="167"/>
        <v>40895.765092592592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1" t="s">
        <v>8323</v>
      </c>
      <c r="R2637" t="s">
        <v>8326</v>
      </c>
      <c r="S2637" s="15">
        <f t="shared" si="166"/>
        <v>42258.646504629629</v>
      </c>
      <c r="T2637" s="15">
        <f t="shared" si="167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1" t="s">
        <v>8323</v>
      </c>
      <c r="R2638" t="s">
        <v>8326</v>
      </c>
      <c r="S2638" s="15">
        <f t="shared" si="166"/>
        <v>42020.846666666665</v>
      </c>
      <c r="T2638" s="15">
        <f t="shared" si="167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1" t="s">
        <v>8323</v>
      </c>
      <c r="R2639" t="s">
        <v>8326</v>
      </c>
      <c r="S2639" s="15">
        <f t="shared" si="166"/>
        <v>42233.671747685185</v>
      </c>
      <c r="T2639" s="15">
        <f t="shared" si="167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1" t="s">
        <v>8327</v>
      </c>
      <c r="R2641" t="s">
        <v>8331</v>
      </c>
      <c r="S2641" s="15">
        <f t="shared" si="166"/>
        <v>41120.882881944446</v>
      </c>
      <c r="T2641" s="15">
        <f t="shared" si="167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1" t="s">
        <v>8327</v>
      </c>
      <c r="R2642" t="s">
        <v>8336</v>
      </c>
      <c r="S2642" s="15">
        <f t="shared" si="166"/>
        <v>42609.311990740738</v>
      </c>
      <c r="T2642" s="15">
        <f t="shared" si="167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1" t="s">
        <v>8323</v>
      </c>
      <c r="R2643" t="s">
        <v>8326</v>
      </c>
      <c r="S2643" s="15">
        <f t="shared" si="166"/>
        <v>41779.310034722221</v>
      </c>
      <c r="T2643" s="15">
        <f t="shared" si="167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1" t="s">
        <v>8323</v>
      </c>
      <c r="R2656" t="s">
        <v>8326</v>
      </c>
      <c r="S2656" s="15">
        <f t="shared" si="166"/>
        <v>41889.768229166664</v>
      </c>
      <c r="T2656" s="15">
        <f t="shared" si="167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8323</v>
      </c>
      <c r="R2657" t="s">
        <v>8335</v>
      </c>
      <c r="S2657" s="15">
        <f t="shared" si="166"/>
        <v>42458.127175925925</v>
      </c>
      <c r="T2657" s="15">
        <f t="shared" si="167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1" t="s">
        <v>8327</v>
      </c>
      <c r="R2659" t="s">
        <v>8331</v>
      </c>
      <c r="S2659" s="15">
        <f t="shared" si="166"/>
        <v>42504.801388888889</v>
      </c>
      <c r="T2659" s="15">
        <f t="shared" si="167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1" t="s">
        <v>8327</v>
      </c>
      <c r="R2660" t="s">
        <v>8350</v>
      </c>
      <c r="S2660" s="15">
        <f t="shared" si="166"/>
        <v>41081.69027777778</v>
      </c>
      <c r="T2660" s="15">
        <f t="shared" si="167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15">
        <f t="shared" si="166"/>
        <v>42430.702210648145</v>
      </c>
      <c r="T2661" s="15">
        <f t="shared" si="167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1" t="s">
        <v>8323</v>
      </c>
      <c r="R2662" t="s">
        <v>8326</v>
      </c>
      <c r="S2662" s="15">
        <f t="shared" si="166"/>
        <v>41828.646319444444</v>
      </c>
      <c r="T2662" s="15">
        <f t="shared" si="167"/>
        <v>41861.665972222225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1" t="s">
        <v>8323</v>
      </c>
      <c r="R2663" t="s">
        <v>8326</v>
      </c>
      <c r="S2663" s="15">
        <f t="shared" si="166"/>
        <v>42679.958472222221</v>
      </c>
      <c r="T2663" s="15">
        <f t="shared" si="167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8321</v>
      </c>
      <c r="R2676" t="s">
        <v>8343</v>
      </c>
      <c r="S2676" s="15">
        <f t="shared" si="166"/>
        <v>40648.757939814815</v>
      </c>
      <c r="T2676" s="15">
        <f t="shared" si="167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1" t="s">
        <v>8321</v>
      </c>
      <c r="R2677" t="s">
        <v>8337</v>
      </c>
      <c r="S2677" s="15">
        <f t="shared" si="166"/>
        <v>42187.920972222222</v>
      </c>
      <c r="T2677" s="15">
        <f t="shared" si="167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1" t="s">
        <v>8327</v>
      </c>
      <c r="R2678" t="s">
        <v>8331</v>
      </c>
      <c r="S2678" s="15">
        <f t="shared" si="166"/>
        <v>40576.539664351854</v>
      </c>
      <c r="T2678" s="15">
        <f t="shared" si="167"/>
        <v>40606.539664351854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1" t="s">
        <v>8323</v>
      </c>
      <c r="R2679" t="s">
        <v>8326</v>
      </c>
      <c r="S2679" s="15">
        <f t="shared" si="166"/>
        <v>41869.714166666665</v>
      </c>
      <c r="T2679" s="15">
        <f t="shared" si="167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1" t="s">
        <v>8323</v>
      </c>
      <c r="R2687" t="s">
        <v>8335</v>
      </c>
      <c r="S2687" s="15">
        <f t="shared" si="166"/>
        <v>42333.695821759262</v>
      </c>
      <c r="T2687" s="15">
        <f t="shared" si="167"/>
        <v>42361.679166666669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si="165"/>
        <v>163.33000000000001</v>
      </c>
      <c r="Q2690" s="11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ref="P2691:P2754" si="169">ROUND(E2691/L2691,2)</f>
        <v>37.54</v>
      </c>
      <c r="Q2691" s="11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8321</v>
      </c>
      <c r="R2698" t="s">
        <v>8339</v>
      </c>
      <c r="S2698" s="15">
        <f t="shared" si="170"/>
        <v>42107.703877314809</v>
      </c>
      <c r="T2698" s="15">
        <f t="shared" si="171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8308</v>
      </c>
      <c r="R2699" t="s">
        <v>8310</v>
      </c>
      <c r="S2699" s="15">
        <f t="shared" si="170"/>
        <v>42411.828287037039</v>
      </c>
      <c r="T2699" s="15">
        <f t="shared" si="171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1" t="s">
        <v>8327</v>
      </c>
      <c r="R2705" t="s">
        <v>8331</v>
      </c>
      <c r="S2705" s="15">
        <f t="shared" si="170"/>
        <v>42240.852534722217</v>
      </c>
      <c r="T2705" s="15">
        <f t="shared" si="171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1" t="s">
        <v>8308</v>
      </c>
      <c r="R2706" t="s">
        <v>8342</v>
      </c>
      <c r="S2706" s="15">
        <f t="shared" si="170"/>
        <v>41989.853692129633</v>
      </c>
      <c r="T2706" s="15">
        <f t="shared" si="171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1" t="s">
        <v>8321</v>
      </c>
      <c r="R2707" t="s">
        <v>8343</v>
      </c>
      <c r="S2707" s="15">
        <f t="shared" si="170"/>
        <v>40844.691643518519</v>
      </c>
      <c r="T2707" s="15">
        <f t="shared" si="171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1" t="s">
        <v>8321</v>
      </c>
      <c r="R2708" t="s">
        <v>8343</v>
      </c>
      <c r="S2708" s="15">
        <f t="shared" si="170"/>
        <v>40935.005104166667</v>
      </c>
      <c r="T2708" s="15">
        <f t="shared" si="171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1" t="s">
        <v>8319</v>
      </c>
      <c r="R2709" t="s">
        <v>8345</v>
      </c>
      <c r="S2709" s="15">
        <f t="shared" si="170"/>
        <v>42204.875868055555</v>
      </c>
      <c r="T2709" s="15">
        <f t="shared" si="171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1" t="s">
        <v>8319</v>
      </c>
      <c r="R2710" t="s">
        <v>8345</v>
      </c>
      <c r="S2710" s="15">
        <f t="shared" si="170"/>
        <v>42198.695138888885</v>
      </c>
      <c r="T2710" s="15">
        <f t="shared" si="171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1" t="s">
        <v>8323</v>
      </c>
      <c r="R2711" t="s">
        <v>8326</v>
      </c>
      <c r="S2711" s="15">
        <f t="shared" si="170"/>
        <v>42383.793124999997</v>
      </c>
      <c r="T2711" s="15">
        <f t="shared" si="171"/>
        <v>42413.793124999997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1" t="s">
        <v>8323</v>
      </c>
      <c r="R2712" t="s">
        <v>8326</v>
      </c>
      <c r="S2712" s="15">
        <f t="shared" si="170"/>
        <v>41904.650578703702</v>
      </c>
      <c r="T2712" s="15">
        <f t="shared" si="171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1" t="s">
        <v>8323</v>
      </c>
      <c r="R2718" t="s">
        <v>8326</v>
      </c>
      <c r="S2718" s="15">
        <f t="shared" si="170"/>
        <v>42064.785613425927</v>
      </c>
      <c r="T2718" s="15">
        <f t="shared" si="171"/>
        <v>42099.743946759263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1" t="s">
        <v>8323</v>
      </c>
      <c r="R2719" t="s">
        <v>8326</v>
      </c>
      <c r="S2719" s="15">
        <f t="shared" si="170"/>
        <v>41795.598923611113</v>
      </c>
      <c r="T2719" s="15">
        <f t="shared" si="171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1" t="s">
        <v>8323</v>
      </c>
      <c r="R2722" t="s">
        <v>8326</v>
      </c>
      <c r="S2722" s="15">
        <f t="shared" si="170"/>
        <v>42213.505474537036</v>
      </c>
      <c r="T2722" s="15">
        <f t="shared" si="171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1" t="s">
        <v>8323</v>
      </c>
      <c r="R2723" t="s">
        <v>8326</v>
      </c>
      <c r="S2723" s="15">
        <f t="shared" si="170"/>
        <v>41982.87364583333</v>
      </c>
      <c r="T2723" s="15">
        <f t="shared" si="171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1" t="s">
        <v>8321</v>
      </c>
      <c r="R2725" t="s">
        <v>8325</v>
      </c>
      <c r="S2725" s="15">
        <f t="shared" si="170"/>
        <v>41835.126805555556</v>
      </c>
      <c r="T2725" s="15">
        <f t="shared" si="171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1" t="s">
        <v>8327</v>
      </c>
      <c r="R2726" t="s">
        <v>8331</v>
      </c>
      <c r="S2726" s="15">
        <f t="shared" si="170"/>
        <v>41619.998310185183</v>
      </c>
      <c r="T2726" s="15">
        <f t="shared" si="171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1" t="s">
        <v>8308</v>
      </c>
      <c r="R2727" t="s">
        <v>8342</v>
      </c>
      <c r="S2727" s="15">
        <f t="shared" si="170"/>
        <v>42027.056793981479</v>
      </c>
      <c r="T2727" s="15">
        <f t="shared" si="171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1" t="s">
        <v>8319</v>
      </c>
      <c r="R2730" t="s">
        <v>8320</v>
      </c>
      <c r="S2730" s="15">
        <f t="shared" si="170"/>
        <v>42607.316122685181</v>
      </c>
      <c r="T2730" s="15">
        <f t="shared" si="171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1" t="s">
        <v>8323</v>
      </c>
      <c r="R2732" t="s">
        <v>8326</v>
      </c>
      <c r="S2732" s="15">
        <f t="shared" si="170"/>
        <v>42309.191307870366</v>
      </c>
      <c r="T2732" s="15">
        <f t="shared" si="171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1" t="s">
        <v>8323</v>
      </c>
      <c r="R2733" t="s">
        <v>8326</v>
      </c>
      <c r="S2733" s="15">
        <f t="shared" si="170"/>
        <v>42160.651817129634</v>
      </c>
      <c r="T2733" s="15">
        <f t="shared" si="171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1" t="s">
        <v>8323</v>
      </c>
      <c r="R2734" t="s">
        <v>8326</v>
      </c>
      <c r="S2734" s="15">
        <f t="shared" si="170"/>
        <v>42022.661527777775</v>
      </c>
      <c r="T2734" s="15">
        <f t="shared" si="171"/>
        <v>42063.5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1" t="s">
        <v>8321</v>
      </c>
      <c r="R2738" t="s">
        <v>8343</v>
      </c>
      <c r="S2738" s="15">
        <f t="shared" si="170"/>
        <v>40706.135208333333</v>
      </c>
      <c r="T2738" s="15">
        <f t="shared" si="171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1" t="s">
        <v>8316</v>
      </c>
      <c r="R2740" t="s">
        <v>8344</v>
      </c>
      <c r="S2740" s="15">
        <f t="shared" si="170"/>
        <v>42094.667256944449</v>
      </c>
      <c r="T2740" s="15">
        <f t="shared" si="171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1" t="s">
        <v>8323</v>
      </c>
      <c r="R2742" t="s">
        <v>8326</v>
      </c>
      <c r="S2742" s="15">
        <f t="shared" si="170"/>
        <v>42306.848854166667</v>
      </c>
      <c r="T2742" s="15">
        <f t="shared" si="171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1" t="s">
        <v>8321</v>
      </c>
      <c r="R2751" t="s">
        <v>8332</v>
      </c>
      <c r="S2751" s="15">
        <f t="shared" si="170"/>
        <v>41989.91134259259</v>
      </c>
      <c r="T2751" s="15">
        <f t="shared" si="171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1" t="s">
        <v>8316</v>
      </c>
      <c r="R2752" t="s">
        <v>8334</v>
      </c>
      <c r="S2752" s="15">
        <f t="shared" si="170"/>
        <v>41793.659525462965</v>
      </c>
      <c r="T2752" s="15">
        <f t="shared" si="171"/>
        <v>41853.659525462965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1" t="s">
        <v>8323</v>
      </c>
      <c r="R2753" t="s">
        <v>8326</v>
      </c>
      <c r="S2753" s="15">
        <f t="shared" si="170"/>
        <v>42770.290590277778</v>
      </c>
      <c r="T2753" s="15">
        <f t="shared" si="171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si="169"/>
        <v>15.15</v>
      </c>
      <c r="Q2754" s="11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ref="P2755:P2818" si="173">ROUND(E2755/L2755,2)</f>
        <v>45.33</v>
      </c>
      <c r="Q2755" s="11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8321</v>
      </c>
      <c r="R2757" t="s">
        <v>8337</v>
      </c>
      <c r="S2757" s="15">
        <f t="shared" si="174"/>
        <v>41788.381909722222</v>
      </c>
      <c r="T2757" s="15">
        <f t="shared" si="175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1" t="s">
        <v>8308</v>
      </c>
      <c r="R2758" t="s">
        <v>8310</v>
      </c>
      <c r="S2758" s="15">
        <f t="shared" si="174"/>
        <v>42715.688437500001</v>
      </c>
      <c r="T2758" s="15">
        <f t="shared" si="175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8311</v>
      </c>
      <c r="R2759" t="s">
        <v>8348</v>
      </c>
      <c r="S2759" s="15">
        <f t="shared" si="174"/>
        <v>41961.813518518517</v>
      </c>
      <c r="T2759" s="15">
        <f t="shared" si="175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1" t="s">
        <v>8323</v>
      </c>
      <c r="R2766" t="s">
        <v>8326</v>
      </c>
      <c r="S2766" s="15">
        <f t="shared" si="174"/>
        <v>42689.214988425927</v>
      </c>
      <c r="T2766" s="15">
        <f t="shared" si="175"/>
        <v>42700.25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1" t="s">
        <v>8323</v>
      </c>
      <c r="R2768" t="s">
        <v>8326</v>
      </c>
      <c r="S2768" s="15">
        <f t="shared" si="174"/>
        <v>42750.530312499999</v>
      </c>
      <c r="T2768" s="15">
        <f t="shared" si="175"/>
        <v>42794.368749999994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1" t="s">
        <v>8323</v>
      </c>
      <c r="R2772" t="s">
        <v>8326</v>
      </c>
      <c r="S2772" s="15">
        <f t="shared" si="174"/>
        <v>42535.97865740741</v>
      </c>
      <c r="T2772" s="15">
        <f t="shared" si="175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1" t="s">
        <v>8323</v>
      </c>
      <c r="R2773" t="s">
        <v>8326</v>
      </c>
      <c r="S2773" s="15">
        <f t="shared" si="174"/>
        <v>42093.588263888887</v>
      </c>
      <c r="T2773" s="15">
        <f t="shared" si="175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8321</v>
      </c>
      <c r="R2776" t="s">
        <v>8325</v>
      </c>
      <c r="S2776" s="15">
        <f t="shared" si="174"/>
        <v>42023.818622685183</v>
      </c>
      <c r="T2776" s="15">
        <f t="shared" si="175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1" t="s">
        <v>8313</v>
      </c>
      <c r="R2777" t="s">
        <v>8314</v>
      </c>
      <c r="S2777" s="15">
        <f t="shared" si="174"/>
        <v>42029.907858796301</v>
      </c>
      <c r="T2777" s="15">
        <f t="shared" si="175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1" t="s">
        <v>8311</v>
      </c>
      <c r="R2778" t="s">
        <v>8356</v>
      </c>
      <c r="S2778" s="15">
        <f t="shared" si="174"/>
        <v>41117.900729166664</v>
      </c>
      <c r="T2778" s="15">
        <f t="shared" si="175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1" t="s">
        <v>8321</v>
      </c>
      <c r="R2780" t="s">
        <v>8322</v>
      </c>
      <c r="S2780" s="15">
        <f t="shared" si="174"/>
        <v>42425.576898148152</v>
      </c>
      <c r="T2780" s="15">
        <f t="shared" si="175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1" t="s">
        <v>8323</v>
      </c>
      <c r="R2781" t="s">
        <v>8324</v>
      </c>
      <c r="S2781" s="15">
        <f t="shared" si="174"/>
        <v>41940.028287037036</v>
      </c>
      <c r="T2781" s="15">
        <f t="shared" si="175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1" t="s">
        <v>8327</v>
      </c>
      <c r="R2782" t="s">
        <v>8350</v>
      </c>
      <c r="S2782" s="15">
        <f t="shared" si="174"/>
        <v>40937.679560185185</v>
      </c>
      <c r="T2782" s="15">
        <f t="shared" si="175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1" t="s">
        <v>8311</v>
      </c>
      <c r="R2783" t="s">
        <v>8333</v>
      </c>
      <c r="S2783" s="15">
        <f t="shared" si="174"/>
        <v>41799.814340277779</v>
      </c>
      <c r="T2783" s="15">
        <f t="shared" si="175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1" t="s">
        <v>8323</v>
      </c>
      <c r="R2784" t="s">
        <v>8326</v>
      </c>
      <c r="S2784" s="15">
        <f t="shared" si="174"/>
        <v>42808.640231481477</v>
      </c>
      <c r="T2784" s="15">
        <f t="shared" si="175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1" t="s">
        <v>8323</v>
      </c>
      <c r="R2803" t="s">
        <v>8326</v>
      </c>
      <c r="S2803" s="15">
        <f t="shared" si="174"/>
        <v>42088.911354166667</v>
      </c>
      <c r="T2803" s="15">
        <f t="shared" si="175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1" t="s">
        <v>8323</v>
      </c>
      <c r="R2804" t="s">
        <v>8326</v>
      </c>
      <c r="S2804" s="15">
        <f t="shared" si="174"/>
        <v>42041.581307870365</v>
      </c>
      <c r="T2804" s="15">
        <f t="shared" si="175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1" t="s">
        <v>8321</v>
      </c>
      <c r="R2811" t="s">
        <v>8339</v>
      </c>
      <c r="S2811" s="15">
        <f t="shared" si="174"/>
        <v>40949.98364583333</v>
      </c>
      <c r="T2811" s="15">
        <f t="shared" si="175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1" t="s">
        <v>8313</v>
      </c>
      <c r="R2812" t="s">
        <v>8314</v>
      </c>
      <c r="S2812" s="15">
        <f t="shared" si="174"/>
        <v>41905.95684027778</v>
      </c>
      <c r="T2812" s="15">
        <f t="shared" si="175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1" t="s">
        <v>8319</v>
      </c>
      <c r="R2813" t="s">
        <v>8345</v>
      </c>
      <c r="S2813" s="15">
        <f t="shared" si="174"/>
        <v>42536.862800925926</v>
      </c>
      <c r="T2813" s="15">
        <f t="shared" si="175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1" t="s">
        <v>8323</v>
      </c>
      <c r="R2814" t="s">
        <v>8324</v>
      </c>
      <c r="S2814" s="15">
        <f t="shared" si="174"/>
        <v>42245.274699074071</v>
      </c>
      <c r="T2814" s="15">
        <f t="shared" si="175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si="173"/>
        <v>81.58</v>
      </c>
      <c r="Q2818" s="11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6"/>
        <v>4</v>
      </c>
      <c r="P2819">
        <f t="shared" ref="P2819:P2882" si="177">ROUND(E2819/L2819,2)</f>
        <v>108.33</v>
      </c>
      <c r="Q2819" s="11" t="s">
        <v>8321</v>
      </c>
      <c r="R2819" t="s">
        <v>8325</v>
      </c>
      <c r="S2819" s="15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1" t="s">
        <v>8321</v>
      </c>
      <c r="R2820" t="s">
        <v>8325</v>
      </c>
      <c r="S2820" s="15">
        <f t="shared" si="178"/>
        <v>42216.977812500001</v>
      </c>
      <c r="T2820" s="15">
        <f t="shared" si="179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1" t="s">
        <v>8323</v>
      </c>
      <c r="R2824" t="s">
        <v>8326</v>
      </c>
      <c r="S2824" s="15">
        <f t="shared" si="178"/>
        <v>42460.94222222222</v>
      </c>
      <c r="T2824" s="15">
        <f t="shared" si="179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1" t="s">
        <v>8323</v>
      </c>
      <c r="R2825" t="s">
        <v>8326</v>
      </c>
      <c r="S2825" s="15">
        <f t="shared" si="178"/>
        <v>42493.546851851846</v>
      </c>
      <c r="T2825" s="15">
        <f t="shared" si="179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1" t="s">
        <v>8327</v>
      </c>
      <c r="R2830" t="s">
        <v>8331</v>
      </c>
      <c r="S2830" s="15">
        <f t="shared" si="178"/>
        <v>40927.473460648151</v>
      </c>
      <c r="T2830" s="15">
        <f t="shared" si="179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1" t="s">
        <v>8316</v>
      </c>
      <c r="R2831" t="s">
        <v>8334</v>
      </c>
      <c r="S2831" s="15">
        <f t="shared" si="178"/>
        <v>42712.300567129627</v>
      </c>
      <c r="T2831" s="15">
        <f t="shared" si="179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1" t="s">
        <v>8319</v>
      </c>
      <c r="R2832" t="s">
        <v>8345</v>
      </c>
      <c r="S2832" s="15">
        <f t="shared" si="178"/>
        <v>41909.892453703702</v>
      </c>
      <c r="T2832" s="15">
        <f t="shared" si="179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1" t="s">
        <v>8327</v>
      </c>
      <c r="R2838" t="s">
        <v>8331</v>
      </c>
      <c r="S2838" s="15">
        <f t="shared" si="178"/>
        <v>41169.845590277779</v>
      </c>
      <c r="T2838" s="15">
        <f t="shared" si="179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1" t="s">
        <v>8327</v>
      </c>
      <c r="R2839" t="s">
        <v>8328</v>
      </c>
      <c r="S2839" s="15">
        <f t="shared" si="178"/>
        <v>40772.848749999997</v>
      </c>
      <c r="T2839" s="15">
        <f t="shared" si="179"/>
        <v>40813.207638888889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1" t="s">
        <v>8323</v>
      </c>
      <c r="R2840" t="s">
        <v>8326</v>
      </c>
      <c r="S2840" s="15">
        <f t="shared" si="178"/>
        <v>41869.798726851855</v>
      </c>
      <c r="T2840" s="15">
        <f t="shared" si="179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15">
        <f t="shared" si="178"/>
        <v>42078.792048611111</v>
      </c>
      <c r="T2842" s="15">
        <f t="shared" si="179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15">
        <f t="shared" si="178"/>
        <v>42021.832280092596</v>
      </c>
      <c r="T2843" s="15">
        <f t="shared" si="179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15">
        <f t="shared" si="178"/>
        <v>41634.797013888885</v>
      </c>
      <c r="T2844" s="15">
        <f t="shared" si="179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1" t="s">
        <v>8327</v>
      </c>
      <c r="R2845" t="s">
        <v>8328</v>
      </c>
      <c r="S2845" s="15">
        <f t="shared" si="178"/>
        <v>41365.928159722222</v>
      </c>
      <c r="T2845" s="15">
        <f t="shared" si="179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1" t="s">
        <v>8308</v>
      </c>
      <c r="R2846" t="s">
        <v>8342</v>
      </c>
      <c r="S2846" s="15">
        <f t="shared" si="178"/>
        <v>42327.825289351851</v>
      </c>
      <c r="T2846" s="15">
        <f t="shared" si="179"/>
        <v>42377.82430555555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1" t="s">
        <v>8323</v>
      </c>
      <c r="R2847" t="s">
        <v>8326</v>
      </c>
      <c r="S2847" s="15">
        <f t="shared" si="178"/>
        <v>42370.007766203707</v>
      </c>
      <c r="T2847" s="15">
        <f t="shared" si="179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1" t="s">
        <v>8323</v>
      </c>
      <c r="R2848" t="s">
        <v>8335</v>
      </c>
      <c r="S2848" s="15">
        <f t="shared" si="178"/>
        <v>42013.15253472222</v>
      </c>
      <c r="T2848" s="15">
        <f t="shared" si="179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1" t="s">
        <v>8323</v>
      </c>
      <c r="R2849" t="s">
        <v>8324</v>
      </c>
      <c r="S2849" s="15">
        <f t="shared" si="178"/>
        <v>42171.383530092593</v>
      </c>
      <c r="T2849" s="15">
        <f t="shared" si="179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1" t="s">
        <v>8323</v>
      </c>
      <c r="R2850" t="s">
        <v>8324</v>
      </c>
      <c r="S2850" s="15">
        <f t="shared" si="178"/>
        <v>42496.447071759263</v>
      </c>
      <c r="T2850" s="15">
        <f t="shared" si="179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1" t="s">
        <v>8323</v>
      </c>
      <c r="R2851" t="s">
        <v>8326</v>
      </c>
      <c r="S2851" s="15">
        <f t="shared" si="178"/>
        <v>42305.670914351853</v>
      </c>
      <c r="T2851" s="15">
        <f t="shared" si="179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1" t="s">
        <v>8323</v>
      </c>
      <c r="R2860" t="s">
        <v>8326</v>
      </c>
      <c r="S2860" s="15">
        <f t="shared" si="178"/>
        <v>42414.235879629632</v>
      </c>
      <c r="T2860" s="15">
        <f t="shared" si="179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1" t="s">
        <v>8323</v>
      </c>
      <c r="R2861" t="s">
        <v>8326</v>
      </c>
      <c r="S2861" s="15">
        <f t="shared" si="178"/>
        <v>41779.695092592592</v>
      </c>
      <c r="T2861" s="15">
        <f t="shared" si="179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1" t="s">
        <v>8327</v>
      </c>
      <c r="R2864" t="s">
        <v>8328</v>
      </c>
      <c r="S2864" s="15">
        <f t="shared" si="178"/>
        <v>40646.099097222221</v>
      </c>
      <c r="T2864" s="15">
        <f t="shared" si="179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1" t="s">
        <v>8313</v>
      </c>
      <c r="R2866" t="s">
        <v>8351</v>
      </c>
      <c r="S2866" s="15">
        <f t="shared" si="178"/>
        <v>41780.050092592595</v>
      </c>
      <c r="T2866" s="15">
        <f t="shared" si="179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1" t="s">
        <v>8323</v>
      </c>
      <c r="R2868" t="s">
        <v>8324</v>
      </c>
      <c r="S2868" s="15">
        <f t="shared" si="178"/>
        <v>42031.011249999996</v>
      </c>
      <c r="T2868" s="15">
        <f t="shared" si="179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1" t="s">
        <v>8316</v>
      </c>
      <c r="R2880" t="s">
        <v>8344</v>
      </c>
      <c r="S2880" s="15">
        <f t="shared" si="178"/>
        <v>42327.671631944439</v>
      </c>
      <c r="T2880" s="15">
        <f t="shared" si="179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1" t="s">
        <v>8308</v>
      </c>
      <c r="R2881" t="s">
        <v>8342</v>
      </c>
      <c r="S2881" s="15">
        <f t="shared" si="178"/>
        <v>42360.932152777779</v>
      </c>
      <c r="T2881" s="15">
        <f t="shared" si="179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si="177"/>
        <v>45</v>
      </c>
      <c r="Q2882" s="11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ref="P2883:P2946" si="181">ROUND(E2883/L2883,2)</f>
        <v>38.57</v>
      </c>
      <c r="Q2883" s="11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1" t="s">
        <v>8321</v>
      </c>
      <c r="R2889" t="s">
        <v>8343</v>
      </c>
      <c r="S2889" s="15">
        <f t="shared" si="182"/>
        <v>41716.717847222222</v>
      </c>
      <c r="T2889" s="15">
        <f t="shared" si="183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1" t="s">
        <v>8308</v>
      </c>
      <c r="R2890" t="s">
        <v>8310</v>
      </c>
      <c r="S2890" s="15">
        <f t="shared" si="182"/>
        <v>42158.028310185182</v>
      </c>
      <c r="T2890" s="15">
        <f t="shared" si="183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1" t="s">
        <v>8308</v>
      </c>
      <c r="R2892" t="s">
        <v>8318</v>
      </c>
      <c r="S2892" s="15">
        <f t="shared" si="182"/>
        <v>41828.789942129632</v>
      </c>
      <c r="T2892" s="15">
        <f t="shared" si="183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1" t="s">
        <v>8311</v>
      </c>
      <c r="R2893" t="s">
        <v>8356</v>
      </c>
      <c r="S2893" s="15">
        <f t="shared" si="182"/>
        <v>42072.790821759263</v>
      </c>
      <c r="T2893" s="15">
        <f t="shared" si="183"/>
        <v>42102.790821759263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1" t="s">
        <v>8323</v>
      </c>
      <c r="R2894" t="s">
        <v>8326</v>
      </c>
      <c r="S2894" s="15">
        <f t="shared" si="182"/>
        <v>41829.73715277778</v>
      </c>
      <c r="T2894" s="15">
        <f t="shared" si="183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1" t="s">
        <v>8323</v>
      </c>
      <c r="R2895" t="s">
        <v>8326</v>
      </c>
      <c r="S2895" s="15">
        <f t="shared" si="182"/>
        <v>42056.1324537037</v>
      </c>
      <c r="T2895" s="15">
        <f t="shared" si="183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1" t="s">
        <v>8323</v>
      </c>
      <c r="R2901" t="s">
        <v>8326</v>
      </c>
      <c r="S2901" s="15">
        <f t="shared" si="182"/>
        <v>42075.807395833333</v>
      </c>
      <c r="T2901" s="15">
        <f t="shared" si="183"/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1" t="s">
        <v>8323</v>
      </c>
      <c r="R2902" t="s">
        <v>8326</v>
      </c>
      <c r="S2902" s="15">
        <f t="shared" si="182"/>
        <v>42509.814108796301</v>
      </c>
      <c r="T2902" s="15">
        <f t="shared" si="183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1" t="s">
        <v>8321</v>
      </c>
      <c r="R2903" t="s">
        <v>8325</v>
      </c>
      <c r="S2903" s="15">
        <f t="shared" si="182"/>
        <v>42239.441412037035</v>
      </c>
      <c r="T2903" s="15">
        <f t="shared" si="183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1" t="s">
        <v>8321</v>
      </c>
      <c r="R2904" t="s">
        <v>8325</v>
      </c>
      <c r="S2904" s="15">
        <f t="shared" si="182"/>
        <v>42106.666018518517</v>
      </c>
      <c r="T2904" s="15">
        <f t="shared" si="183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1" t="s">
        <v>8321</v>
      </c>
      <c r="R2905" t="s">
        <v>8325</v>
      </c>
      <c r="S2905" s="15">
        <f t="shared" si="182"/>
        <v>42297.110300925924</v>
      </c>
      <c r="T2905" s="15">
        <f t="shared" si="183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1" t="s">
        <v>8321</v>
      </c>
      <c r="R2906" t="s">
        <v>8339</v>
      </c>
      <c r="S2906" s="15">
        <f t="shared" si="182"/>
        <v>41466.552314814813</v>
      </c>
      <c r="T2906" s="15">
        <f t="shared" si="183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1" t="s">
        <v>8308</v>
      </c>
      <c r="R2907" t="s">
        <v>8342</v>
      </c>
      <c r="S2907" s="15">
        <f t="shared" si="182"/>
        <v>41946.232175925928</v>
      </c>
      <c r="T2907" s="15">
        <f t="shared" si="183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8308</v>
      </c>
      <c r="R2908" t="s">
        <v>8310</v>
      </c>
      <c r="S2908" s="15">
        <f t="shared" si="182"/>
        <v>42702.809201388889</v>
      </c>
      <c r="T2908" s="15">
        <f t="shared" si="183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8346</v>
      </c>
      <c r="R2909" t="s">
        <v>8347</v>
      </c>
      <c r="S2909" s="15">
        <f t="shared" si="182"/>
        <v>42579.708437499998</v>
      </c>
      <c r="T2909" s="15">
        <f t="shared" si="183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1" t="s">
        <v>8319</v>
      </c>
      <c r="R2910" t="s">
        <v>8345</v>
      </c>
      <c r="S2910" s="15">
        <f t="shared" si="182"/>
        <v>42449.341678240744</v>
      </c>
      <c r="T2910" s="15">
        <f t="shared" si="183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1" t="s">
        <v>8323</v>
      </c>
      <c r="R2911" t="s">
        <v>8335</v>
      </c>
      <c r="S2911" s="15">
        <f t="shared" si="182"/>
        <v>42242.988680555558</v>
      </c>
      <c r="T2911" s="15">
        <f t="shared" si="183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15">
        <f t="shared" si="182"/>
        <v>42437.398680555561</v>
      </c>
      <c r="T2912" s="15">
        <f t="shared" si="183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15">
        <f t="shared" si="182"/>
        <v>42124.841111111105</v>
      </c>
      <c r="T2913" s="15">
        <f t="shared" si="183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1" t="s">
        <v>8323</v>
      </c>
      <c r="R2914" t="s">
        <v>8326</v>
      </c>
      <c r="S2914" s="15">
        <f t="shared" si="182"/>
        <v>41971.881076388891</v>
      </c>
      <c r="T2914" s="15">
        <f t="shared" si="183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1" t="s">
        <v>8323</v>
      </c>
      <c r="R2915" t="s">
        <v>8326</v>
      </c>
      <c r="S2915" s="15">
        <f t="shared" si="182"/>
        <v>42151.237685185188</v>
      </c>
      <c r="T2915" s="15">
        <f t="shared" si="183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1" t="s">
        <v>8323</v>
      </c>
      <c r="R2916" t="s">
        <v>8326</v>
      </c>
      <c r="S2916" s="15">
        <f t="shared" si="182"/>
        <v>41866.640648148146</v>
      </c>
      <c r="T2916" s="15">
        <f t="shared" si="183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1" t="s">
        <v>8327</v>
      </c>
      <c r="R2919" t="s">
        <v>8354</v>
      </c>
      <c r="S2919" s="15">
        <f t="shared" si="182"/>
        <v>41409.040011574078</v>
      </c>
      <c r="T2919" s="15">
        <f t="shared" si="183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1" t="s">
        <v>8311</v>
      </c>
      <c r="R2920" t="s">
        <v>8348</v>
      </c>
      <c r="S2920" s="15">
        <f t="shared" si="182"/>
        <v>42032.510243055556</v>
      </c>
      <c r="T2920" s="15">
        <f t="shared" si="183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1" t="s">
        <v>8323</v>
      </c>
      <c r="R2939" t="s">
        <v>8326</v>
      </c>
      <c r="S2939" s="15">
        <f t="shared" si="182"/>
        <v>42503.740868055553</v>
      </c>
      <c r="T2939" s="15">
        <f t="shared" si="183"/>
        <v>42517.740868055553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1" t="s">
        <v>8323</v>
      </c>
      <c r="R2940" t="s">
        <v>8326</v>
      </c>
      <c r="S2940" s="15">
        <f t="shared" si="182"/>
        <v>42074.219699074078</v>
      </c>
      <c r="T2940" s="15">
        <f t="shared" si="183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1" t="s">
        <v>8308</v>
      </c>
      <c r="R2941" t="s">
        <v>8342</v>
      </c>
      <c r="S2941" s="15">
        <f t="shared" si="182"/>
        <v>42377.554756944446</v>
      </c>
      <c r="T2941" s="15">
        <f t="shared" si="183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1" t="s">
        <v>8311</v>
      </c>
      <c r="R2942" t="s">
        <v>8349</v>
      </c>
      <c r="S2942" s="15">
        <f t="shared" si="182"/>
        <v>42786.000023148154</v>
      </c>
      <c r="T2942" s="15">
        <f t="shared" si="183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si="181"/>
        <v>72</v>
      </c>
      <c r="Q2946" s="11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ref="P2947:P3010" si="185">ROUND(E2947/L2947,2)</f>
        <v>71.67</v>
      </c>
      <c r="Q2947" s="11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1" t="s">
        <v>8308</v>
      </c>
      <c r="R2951" t="s">
        <v>8310</v>
      </c>
      <c r="S2951" s="15">
        <f t="shared" si="186"/>
        <v>42538.75680555556</v>
      </c>
      <c r="T2951" s="15">
        <f t="shared" si="187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8316</v>
      </c>
      <c r="R2953" t="s">
        <v>8344</v>
      </c>
      <c r="S2953" s="15">
        <f t="shared" si="186"/>
        <v>42155.129652777774</v>
      </c>
      <c r="T2953" s="15">
        <f t="shared" si="187"/>
        <v>42185.129652777774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8327</v>
      </c>
      <c r="R2956" t="s">
        <v>8354</v>
      </c>
      <c r="S2956" s="15">
        <f t="shared" si="186"/>
        <v>41583.135405092595</v>
      </c>
      <c r="T2956" s="15">
        <f t="shared" si="187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8319</v>
      </c>
      <c r="R2957" t="s">
        <v>8357</v>
      </c>
      <c r="S2957" s="15">
        <f t="shared" si="186"/>
        <v>41854.389780092592</v>
      </c>
      <c r="T2957" s="15">
        <f t="shared" si="187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1" t="s">
        <v>8321</v>
      </c>
      <c r="R2958" t="s">
        <v>8343</v>
      </c>
      <c r="S2958" s="15">
        <f t="shared" si="186"/>
        <v>42042.615613425922</v>
      </c>
      <c r="T2958" s="15">
        <f t="shared" si="187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1" t="s">
        <v>8308</v>
      </c>
      <c r="R2960" t="s">
        <v>8310</v>
      </c>
      <c r="S2960" s="15">
        <f t="shared" si="186"/>
        <v>41838.840474537035</v>
      </c>
      <c r="T2960" s="15">
        <f t="shared" si="187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1" t="s">
        <v>8327</v>
      </c>
      <c r="R2961" t="s">
        <v>8328</v>
      </c>
      <c r="S2961" s="15">
        <f t="shared" si="186"/>
        <v>42603.870520833334</v>
      </c>
      <c r="T2961" s="15">
        <f t="shared" si="187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1" t="s">
        <v>8311</v>
      </c>
      <c r="R2962" t="s">
        <v>8349</v>
      </c>
      <c r="S2962" s="15">
        <f t="shared" si="186"/>
        <v>40399.065868055557</v>
      </c>
      <c r="T2962" s="15">
        <f t="shared" si="187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1" t="s">
        <v>8313</v>
      </c>
      <c r="R2963" t="s">
        <v>8351</v>
      </c>
      <c r="S2963" s="15">
        <f t="shared" si="186"/>
        <v>42445.712754629625</v>
      </c>
      <c r="T2963" s="15">
        <f t="shared" si="187"/>
        <v>42505.681249999994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8319</v>
      </c>
      <c r="R2966" t="s">
        <v>8345</v>
      </c>
      <c r="S2966" s="15">
        <f t="shared" si="186"/>
        <v>42399.882615740738</v>
      </c>
      <c r="T2966" s="15">
        <f t="shared" si="187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8323</v>
      </c>
      <c r="R2967" t="s">
        <v>8326</v>
      </c>
      <c r="S2967" s="15">
        <f t="shared" si="186"/>
        <v>42621.389340277776</v>
      </c>
      <c r="T2967" s="15">
        <f t="shared" si="187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1" t="s">
        <v>8323</v>
      </c>
      <c r="R2969" t="s">
        <v>8326</v>
      </c>
      <c r="S2969" s="15">
        <f t="shared" si="186"/>
        <v>42101.828819444447</v>
      </c>
      <c r="T2969" s="15">
        <f t="shared" si="187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1" t="s">
        <v>8323</v>
      </c>
      <c r="R2970" t="s">
        <v>8326</v>
      </c>
      <c r="S2970" s="15">
        <f t="shared" si="186"/>
        <v>42020.587349537032</v>
      </c>
      <c r="T2970" s="15">
        <f t="shared" si="187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1" t="s">
        <v>8321</v>
      </c>
      <c r="R2971" t="s">
        <v>8325</v>
      </c>
      <c r="S2971" s="15">
        <f t="shared" si="186"/>
        <v>42403.080497685187</v>
      </c>
      <c r="T2971" s="15">
        <f t="shared" si="187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1" t="s">
        <v>8308</v>
      </c>
      <c r="R2972" t="s">
        <v>8342</v>
      </c>
      <c r="S2972" s="15">
        <f t="shared" si="186"/>
        <v>42345.860150462962</v>
      </c>
      <c r="T2972" s="15">
        <f t="shared" si="187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1" t="s">
        <v>8327</v>
      </c>
      <c r="R2973" t="s">
        <v>8328</v>
      </c>
      <c r="S2973" s="15">
        <f t="shared" si="186"/>
        <v>42065.897719907407</v>
      </c>
      <c r="T2973" s="15">
        <f t="shared" si="187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1" t="s">
        <v>8311</v>
      </c>
      <c r="R2974" t="s">
        <v>8333</v>
      </c>
      <c r="S2974" s="15">
        <f t="shared" si="186"/>
        <v>42396.8440625</v>
      </c>
      <c r="T2974" s="15">
        <f t="shared" si="18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1" t="s">
        <v>8311</v>
      </c>
      <c r="R2975" t="s">
        <v>8348</v>
      </c>
      <c r="S2975" s="15">
        <f t="shared" si="186"/>
        <v>42013.915613425925</v>
      </c>
      <c r="T2975" s="15">
        <f t="shared" si="18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1" t="s">
        <v>8323</v>
      </c>
      <c r="R2976" t="s">
        <v>8324</v>
      </c>
      <c r="S2976" s="15">
        <f t="shared" si="186"/>
        <v>42226.938414351855</v>
      </c>
      <c r="T2976" s="15">
        <f t="shared" si="187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1" t="s">
        <v>8323</v>
      </c>
      <c r="R2977" t="s">
        <v>8326</v>
      </c>
      <c r="S2977" s="15">
        <f t="shared" si="186"/>
        <v>42467.144166666665</v>
      </c>
      <c r="T2977" s="15">
        <f t="shared" si="187"/>
        <v>42477.979166666672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15">
        <f t="shared" si="186"/>
        <v>42067.947337962964</v>
      </c>
      <c r="T2978" s="15">
        <f t="shared" si="18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1" t="s">
        <v>8323</v>
      </c>
      <c r="R2983" t="s">
        <v>8326</v>
      </c>
      <c r="S2983" s="15">
        <f t="shared" si="186"/>
        <v>42662.021539351852</v>
      </c>
      <c r="T2983" s="15">
        <f t="shared" si="187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1" t="s">
        <v>8323</v>
      </c>
      <c r="R2984" t="s">
        <v>8326</v>
      </c>
      <c r="S2984" s="15">
        <f t="shared" si="186"/>
        <v>42031.833587962959</v>
      </c>
      <c r="T2984" s="15">
        <f t="shared" si="187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1" t="s">
        <v>8321</v>
      </c>
      <c r="R2994" t="s">
        <v>8325</v>
      </c>
      <c r="S2994" s="15">
        <f t="shared" si="186"/>
        <v>42070.047754629632</v>
      </c>
      <c r="T2994" s="15">
        <f t="shared" si="18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1" t="s">
        <v>8327</v>
      </c>
      <c r="R2996" t="s">
        <v>8331</v>
      </c>
      <c r="S2996" s="15">
        <f t="shared" si="186"/>
        <v>41153.066400462965</v>
      </c>
      <c r="T2996" s="15">
        <f t="shared" si="187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1" t="s">
        <v>8308</v>
      </c>
      <c r="R2997" t="s">
        <v>8342</v>
      </c>
      <c r="S2997" s="15">
        <f t="shared" si="186"/>
        <v>42088.069108796291</v>
      </c>
      <c r="T2997" s="15">
        <f t="shared" si="187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1" t="s">
        <v>8311</v>
      </c>
      <c r="R3001" t="s">
        <v>8352</v>
      </c>
      <c r="S3001" s="15">
        <f t="shared" si="186"/>
        <v>42115.143634259264</v>
      </c>
      <c r="T3001" s="15">
        <f t="shared" si="187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15">
        <f t="shared" si="186"/>
        <v>42540.593530092592</v>
      </c>
      <c r="T3002" s="15">
        <f t="shared" si="187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1" t="s">
        <v>8308</v>
      </c>
      <c r="R3003" t="s">
        <v>8342</v>
      </c>
      <c r="S3003" s="15">
        <f t="shared" si="186"/>
        <v>41968.852118055554</v>
      </c>
      <c r="T3003" s="15">
        <f t="shared" si="187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1" t="s">
        <v>8323</v>
      </c>
      <c r="R3004" t="s">
        <v>8324</v>
      </c>
      <c r="S3004" s="15">
        <f t="shared" si="186"/>
        <v>42263.691574074073</v>
      </c>
      <c r="T3004" s="15">
        <f t="shared" si="187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1" t="s">
        <v>8311</v>
      </c>
      <c r="R3006" t="s">
        <v>8352</v>
      </c>
      <c r="S3006" s="15">
        <f t="shared" si="186"/>
        <v>40863.060127314813</v>
      </c>
      <c r="T3006" s="15">
        <f t="shared" si="18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1" t="s">
        <v>8327</v>
      </c>
      <c r="R3007" t="s">
        <v>8350</v>
      </c>
      <c r="S3007" s="15">
        <f t="shared" si="186"/>
        <v>41559.5549537037</v>
      </c>
      <c r="T3007" s="15">
        <f t="shared" si="187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1" t="s">
        <v>8313</v>
      </c>
      <c r="R3008" t="s">
        <v>8355</v>
      </c>
      <c r="S3008" s="15">
        <f t="shared" si="186"/>
        <v>42281.136099537034</v>
      </c>
      <c r="T3008" s="15">
        <f t="shared" si="187"/>
        <v>42311.177766203706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1" t="s">
        <v>8323</v>
      </c>
      <c r="R3009" t="s">
        <v>8326</v>
      </c>
      <c r="S3009" s="15">
        <f t="shared" si="186"/>
        <v>41793.191875000004</v>
      </c>
      <c r="T3009" s="15">
        <f t="shared" si="187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88">ROUND(E3010/D3010*100,0)</f>
        <v>20</v>
      </c>
      <c r="P3010">
        <f t="shared" si="185"/>
        <v>34</v>
      </c>
      <c r="Q3010" s="11" t="s">
        <v>8323</v>
      </c>
      <c r="R3010" t="s">
        <v>8326</v>
      </c>
      <c r="S3010" s="15">
        <f t="shared" si="186"/>
        <v>42132.809953703705</v>
      </c>
      <c r="T3010" s="15">
        <f t="shared" si="187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ref="P3011:P3074" si="189">ROUND(E3011/L3011,2)</f>
        <v>23.57</v>
      </c>
      <c r="Q3011" s="11" t="s">
        <v>8316</v>
      </c>
      <c r="R3011" t="s">
        <v>8334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8323</v>
      </c>
      <c r="R3012" t="s">
        <v>8326</v>
      </c>
      <c r="S3012" s="15">
        <f t="shared" si="190"/>
        <v>42031.666898148149</v>
      </c>
      <c r="T3012" s="15">
        <f t="shared" si="191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5">
        <f t="shared" si="190"/>
        <v>41149.796064814815</v>
      </c>
      <c r="T3014" s="15">
        <f t="shared" si="191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8327</v>
      </c>
      <c r="R3015" t="s">
        <v>8350</v>
      </c>
      <c r="S3015" s="15">
        <f t="shared" si="190"/>
        <v>41575.880914351852</v>
      </c>
      <c r="T3015" s="15">
        <f t="shared" si="191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1" t="s">
        <v>8327</v>
      </c>
      <c r="R3019" t="s">
        <v>8331</v>
      </c>
      <c r="S3019" s="15">
        <f t="shared" si="190"/>
        <v>42793.700821759259</v>
      </c>
      <c r="T3019" s="15">
        <f t="shared" si="191"/>
        <v>42796.700821759259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1" t="s">
        <v>8323</v>
      </c>
      <c r="R3020" t="s">
        <v>8326</v>
      </c>
      <c r="S3020" s="15">
        <f t="shared" si="190"/>
        <v>41906.819513888891</v>
      </c>
      <c r="T3020" s="15">
        <f t="shared" si="191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8319</v>
      </c>
      <c r="R3023" t="s">
        <v>8345</v>
      </c>
      <c r="S3023" s="15">
        <f t="shared" si="190"/>
        <v>41918.628240740742</v>
      </c>
      <c r="T3023" s="15">
        <f t="shared" si="191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8319</v>
      </c>
      <c r="R3024" t="s">
        <v>8345</v>
      </c>
      <c r="S3024" s="15">
        <f t="shared" si="190"/>
        <v>42211.732430555552</v>
      </c>
      <c r="T3024" s="15">
        <f t="shared" si="191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1" t="s">
        <v>8321</v>
      </c>
      <c r="R3027" t="s">
        <v>8339</v>
      </c>
      <c r="S3027" s="15">
        <f t="shared" si="190"/>
        <v>41340.303032407406</v>
      </c>
      <c r="T3027" s="15">
        <f t="shared" si="191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1" t="s">
        <v>8311</v>
      </c>
      <c r="R3028" t="s">
        <v>8352</v>
      </c>
      <c r="S3028" s="15">
        <f t="shared" si="190"/>
        <v>42130.795983796299</v>
      </c>
      <c r="T3028" s="15">
        <f t="shared" si="191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1" t="s">
        <v>8327</v>
      </c>
      <c r="R3029" t="s">
        <v>8330</v>
      </c>
      <c r="S3029" s="15">
        <f t="shared" si="190"/>
        <v>42673.577534722222</v>
      </c>
      <c r="T3029" s="15">
        <f t="shared" si="191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8311</v>
      </c>
      <c r="R3030" t="s">
        <v>8356</v>
      </c>
      <c r="S3030" s="15">
        <f t="shared" si="190"/>
        <v>40863.013356481482</v>
      </c>
      <c r="T3030" s="15">
        <f t="shared" si="191"/>
        <v>40893.013356481482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1" t="s">
        <v>8311</v>
      </c>
      <c r="R3034" t="s">
        <v>8348</v>
      </c>
      <c r="S3034" s="15">
        <f t="shared" si="190"/>
        <v>42708.668576388889</v>
      </c>
      <c r="T3034" s="15">
        <f t="shared" si="191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1" t="s">
        <v>8319</v>
      </c>
      <c r="R3035" t="s">
        <v>8345</v>
      </c>
      <c r="S3035" s="15">
        <f t="shared" si="190"/>
        <v>42234.105462962965</v>
      </c>
      <c r="T3035" s="15">
        <f t="shared" si="191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8321</v>
      </c>
      <c r="R3038" t="s">
        <v>8339</v>
      </c>
      <c r="S3038" s="15">
        <f t="shared" si="190"/>
        <v>41844.922662037039</v>
      </c>
      <c r="T3038" s="15">
        <f t="shared" si="191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8323</v>
      </c>
      <c r="R3039" t="s">
        <v>8324</v>
      </c>
      <c r="S3039" s="15">
        <f t="shared" si="190"/>
        <v>41957.833726851852</v>
      </c>
      <c r="T3039" s="15">
        <f t="shared" si="191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8323</v>
      </c>
      <c r="R3047" t="s">
        <v>8326</v>
      </c>
      <c r="S3047" s="15">
        <f t="shared" si="190"/>
        <v>42136.092488425929</v>
      </c>
      <c r="T3047" s="15">
        <f t="shared" si="191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1" t="s">
        <v>8323</v>
      </c>
      <c r="R3048" t="s">
        <v>8326</v>
      </c>
      <c r="S3048" s="15">
        <f t="shared" si="190"/>
        <v>41863.359282407408</v>
      </c>
      <c r="T3048" s="15">
        <f t="shared" si="191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1" t="s">
        <v>8323</v>
      </c>
      <c r="R3049" t="s">
        <v>8326</v>
      </c>
      <c r="S3049" s="15">
        <f t="shared" si="190"/>
        <v>42657.38726851852</v>
      </c>
      <c r="T3049" s="15">
        <f t="shared" si="191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8323</v>
      </c>
      <c r="R3050" t="s">
        <v>8326</v>
      </c>
      <c r="S3050" s="15">
        <f t="shared" si="190"/>
        <v>41787.681527777779</v>
      </c>
      <c r="T3050" s="15">
        <f t="shared" si="191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1" t="s">
        <v>8327</v>
      </c>
      <c r="R3052" t="s">
        <v>8354</v>
      </c>
      <c r="S3052" s="15">
        <f t="shared" si="190"/>
        <v>41509.905995370369</v>
      </c>
      <c r="T3052" s="15">
        <f t="shared" si="191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8308</v>
      </c>
      <c r="R3053" t="s">
        <v>8340</v>
      </c>
      <c r="S3053" s="15">
        <f t="shared" si="190"/>
        <v>42033.001087962963</v>
      </c>
      <c r="T3053" s="15">
        <f t="shared" si="191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1" t="s">
        <v>8321</v>
      </c>
      <c r="R3057" t="s">
        <v>8325</v>
      </c>
      <c r="S3057" s="15">
        <f t="shared" si="190"/>
        <v>42031.769884259258</v>
      </c>
      <c r="T3057" s="15">
        <f t="shared" si="191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1" t="s">
        <v>8316</v>
      </c>
      <c r="R3058" t="s">
        <v>8334</v>
      </c>
      <c r="S3058" s="15">
        <f t="shared" si="190"/>
        <v>41599.855682870373</v>
      </c>
      <c r="T3058" s="15">
        <f t="shared" si="191"/>
        <v>41629.855682870373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1" t="s">
        <v>8323</v>
      </c>
      <c r="R3059" t="s">
        <v>8326</v>
      </c>
      <c r="S3059" s="15">
        <f t="shared" si="190"/>
        <v>42047.07640046296</v>
      </c>
      <c r="T3059" s="15">
        <f t="shared" si="191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1" t="s">
        <v>8323</v>
      </c>
      <c r="R3060" t="s">
        <v>8335</v>
      </c>
      <c r="S3060" s="15">
        <f t="shared" si="190"/>
        <v>42144.415532407409</v>
      </c>
      <c r="T3060" s="15">
        <f t="shared" si="191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1" t="s">
        <v>8323</v>
      </c>
      <c r="R3061" t="s">
        <v>8326</v>
      </c>
      <c r="S3061" s="15">
        <f t="shared" si="190"/>
        <v>42620.91097222222</v>
      </c>
      <c r="T3061" s="15">
        <f t="shared" si="191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1" t="s">
        <v>8316</v>
      </c>
      <c r="R3063" t="s">
        <v>8334</v>
      </c>
      <c r="S3063" s="15">
        <f t="shared" si="190"/>
        <v>41557.013182870374</v>
      </c>
      <c r="T3063" s="15">
        <f t="shared" si="191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1" t="s">
        <v>8323</v>
      </c>
      <c r="R3064" t="s">
        <v>8324</v>
      </c>
      <c r="S3064" s="15">
        <f t="shared" si="190"/>
        <v>42435.942083333335</v>
      </c>
      <c r="T3064" s="15">
        <f t="shared" si="191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1" t="s">
        <v>8308</v>
      </c>
      <c r="R3065" t="s">
        <v>8310</v>
      </c>
      <c r="S3065" s="15">
        <f t="shared" si="190"/>
        <v>41999.164340277777</v>
      </c>
      <c r="T3065" s="15">
        <f t="shared" si="191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1" t="s">
        <v>8323</v>
      </c>
      <c r="R3066" t="s">
        <v>8324</v>
      </c>
      <c r="S3066" s="15">
        <f t="shared" si="190"/>
        <v>41981.57230324074</v>
      </c>
      <c r="T3066" s="15">
        <f t="shared" si="191"/>
        <v>42012.570138888885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1" t="s">
        <v>8321</v>
      </c>
      <c r="R3068" t="s">
        <v>8339</v>
      </c>
      <c r="S3068" s="15">
        <f t="shared" si="190"/>
        <v>41576.834513888891</v>
      </c>
      <c r="T3068" s="15">
        <f t="shared" si="191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1" t="s">
        <v>8327</v>
      </c>
      <c r="R3069" t="s">
        <v>8328</v>
      </c>
      <c r="S3069" s="15">
        <f t="shared" si="190"/>
        <v>41569.698831018519</v>
      </c>
      <c r="T3069" s="15">
        <f t="shared" si="191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1" t="s">
        <v>8316</v>
      </c>
      <c r="R3070" t="s">
        <v>8344</v>
      </c>
      <c r="S3070" s="15">
        <f t="shared" si="190"/>
        <v>42736.9066087963</v>
      </c>
      <c r="T3070" s="15">
        <f t="shared" si="191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1" t="s">
        <v>8311</v>
      </c>
      <c r="R3071" t="s">
        <v>8349</v>
      </c>
      <c r="S3071" s="15">
        <f t="shared" si="190"/>
        <v>42404.033090277779</v>
      </c>
      <c r="T3071" s="15">
        <f t="shared" si="191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8316</v>
      </c>
      <c r="R3072" t="s">
        <v>8344</v>
      </c>
      <c r="S3072" s="15">
        <f t="shared" si="190"/>
        <v>42742.246493055558</v>
      </c>
      <c r="T3072" s="15">
        <f t="shared" si="191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15">
        <f t="shared" si="190"/>
        <v>42665.150347222225</v>
      </c>
      <c r="T3073" s="15">
        <f t="shared" si="191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>
        <f t="shared" si="189"/>
        <v>62.5</v>
      </c>
      <c r="Q3074" s="11" t="s">
        <v>8323</v>
      </c>
      <c r="R3074" t="s">
        <v>8326</v>
      </c>
      <c r="S3074" s="15">
        <f t="shared" si="190"/>
        <v>41843.775011574071</v>
      </c>
      <c r="T3074" s="15">
        <f t="shared" si="191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>
        <f t="shared" ref="P3075:P3138" si="193">ROUND(E3075/L3075,2)</f>
        <v>62.5</v>
      </c>
      <c r="Q3075" s="11" t="s">
        <v>8323</v>
      </c>
      <c r="R3075" t="s">
        <v>8326</v>
      </c>
      <c r="S3075" s="15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1" t="s">
        <v>8327</v>
      </c>
      <c r="R3080" t="s">
        <v>8350</v>
      </c>
      <c r="S3080" s="15">
        <f t="shared" si="194"/>
        <v>41711.169085648151</v>
      </c>
      <c r="T3080" s="15">
        <f t="shared" si="195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1" t="s">
        <v>8319</v>
      </c>
      <c r="R3081" t="s">
        <v>8320</v>
      </c>
      <c r="S3081" s="15">
        <f t="shared" si="194"/>
        <v>42807.755173611105</v>
      </c>
      <c r="T3081" s="15">
        <f t="shared" si="195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1" t="s">
        <v>8308</v>
      </c>
      <c r="R3082" t="s">
        <v>8342</v>
      </c>
      <c r="S3082" s="15">
        <f t="shared" si="194"/>
        <v>41954.688310185185</v>
      </c>
      <c r="T3082" s="15">
        <f t="shared" si="195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1" t="s">
        <v>8319</v>
      </c>
      <c r="R3083" t="s">
        <v>8345</v>
      </c>
      <c r="S3083" s="15">
        <f t="shared" si="194"/>
        <v>42087.878912037035</v>
      </c>
      <c r="T3083" s="15">
        <f t="shared" si="195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1" t="s">
        <v>8323</v>
      </c>
      <c r="R3084" t="s">
        <v>8326</v>
      </c>
      <c r="S3084" s="15">
        <f t="shared" si="194"/>
        <v>42425.730671296296</v>
      </c>
      <c r="T3084" s="15">
        <f t="shared" si="195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5">
        <f t="shared" si="194"/>
        <v>41843.664618055554</v>
      </c>
      <c r="T3085" s="15">
        <f t="shared" si="195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1" t="s">
        <v>8327</v>
      </c>
      <c r="R3088" t="s">
        <v>8354</v>
      </c>
      <c r="S3088" s="15">
        <f t="shared" si="194"/>
        <v>40939.948773148149</v>
      </c>
      <c r="T3088" s="15">
        <f t="shared" si="195"/>
        <v>40960.948773148149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1" t="s">
        <v>8323</v>
      </c>
      <c r="R3089" t="s">
        <v>8324</v>
      </c>
      <c r="S3089" s="15">
        <f t="shared" si="194"/>
        <v>42678.932083333333</v>
      </c>
      <c r="T3089" s="15">
        <f t="shared" si="195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8323</v>
      </c>
      <c r="R3090" t="s">
        <v>8335</v>
      </c>
      <c r="S3090" s="15">
        <f t="shared" si="194"/>
        <v>42138.798819444448</v>
      </c>
      <c r="T3090" s="15">
        <f t="shared" si="195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1" t="s">
        <v>8308</v>
      </c>
      <c r="R3092" t="s">
        <v>8342</v>
      </c>
      <c r="S3092" s="15">
        <f t="shared" si="194"/>
        <v>42070.677604166667</v>
      </c>
      <c r="T3092" s="15">
        <f t="shared" si="195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5">
        <f t="shared" si="194"/>
        <v>42430.747511574074</v>
      </c>
      <c r="T3094" s="15">
        <f t="shared" si="195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1" t="s">
        <v>8321</v>
      </c>
      <c r="R3097" t="s">
        <v>8325</v>
      </c>
      <c r="S3097" s="15">
        <f t="shared" si="194"/>
        <v>42032.82576388889</v>
      </c>
      <c r="T3097" s="15">
        <f t="shared" si="195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8327</v>
      </c>
      <c r="R3098" t="s">
        <v>8330</v>
      </c>
      <c r="S3098" s="15">
        <f t="shared" si="194"/>
        <v>42559.814178240747</v>
      </c>
      <c r="T3098" s="15">
        <f t="shared" si="195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1" t="s">
        <v>8311</v>
      </c>
      <c r="R3099" t="s">
        <v>8356</v>
      </c>
      <c r="S3099" s="15">
        <f t="shared" si="194"/>
        <v>42068.799039351856</v>
      </c>
      <c r="T3099" s="15">
        <f t="shared" si="195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1" t="s">
        <v>8323</v>
      </c>
      <c r="R3100" t="s">
        <v>8335</v>
      </c>
      <c r="S3100" s="15">
        <f t="shared" si="194"/>
        <v>42013.424502314811</v>
      </c>
      <c r="T3100" s="15">
        <f t="shared" si="195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5">
        <f t="shared" si="194"/>
        <v>42069.903437500005</v>
      </c>
      <c r="T3101" s="15">
        <f t="shared" si="195"/>
        <v>42092.833333333328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8323</v>
      </c>
      <c r="R3102" t="s">
        <v>8326</v>
      </c>
      <c r="S3102" s="15">
        <f t="shared" si="194"/>
        <v>41991.022488425922</v>
      </c>
      <c r="T3102" s="15">
        <f t="shared" si="195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5">
        <f t="shared" si="194"/>
        <v>42804.034120370372</v>
      </c>
      <c r="T3105" s="15">
        <f t="shared" si="195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1" t="s">
        <v>8308</v>
      </c>
      <c r="R3106" t="s">
        <v>8342</v>
      </c>
      <c r="S3106" s="15">
        <f t="shared" si="194"/>
        <v>42094.101145833338</v>
      </c>
      <c r="T3106" s="15">
        <f t="shared" si="195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1" t="s">
        <v>8308</v>
      </c>
      <c r="R3108" t="s">
        <v>8342</v>
      </c>
      <c r="S3108" s="15">
        <f t="shared" si="194"/>
        <v>42192.816238425927</v>
      </c>
      <c r="T3108" s="15">
        <f t="shared" si="195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5">
        <f t="shared" si="194"/>
        <v>41836.847615740742</v>
      </c>
      <c r="T3109" s="15">
        <f t="shared" si="195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1" t="s">
        <v>8308</v>
      </c>
      <c r="R3110" t="s">
        <v>8310</v>
      </c>
      <c r="S3110" s="15">
        <f t="shared" si="194"/>
        <v>42061.11583333333</v>
      </c>
      <c r="T3110" s="15">
        <f t="shared" si="195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1" t="s">
        <v>8308</v>
      </c>
      <c r="R3111" t="s">
        <v>8310</v>
      </c>
      <c r="S3111" s="15">
        <f t="shared" si="194"/>
        <v>42115.656539351854</v>
      </c>
      <c r="T3111" s="15">
        <f t="shared" si="195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1" t="s">
        <v>8327</v>
      </c>
      <c r="R3112" t="s">
        <v>8331</v>
      </c>
      <c r="S3112" s="15">
        <f t="shared" si="194"/>
        <v>42141.762800925921</v>
      </c>
      <c r="T3112" s="15">
        <f t="shared" si="195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1" t="s">
        <v>8308</v>
      </c>
      <c r="R3113" t="s">
        <v>8315</v>
      </c>
      <c r="S3113" s="15">
        <f t="shared" si="194"/>
        <v>42408.714814814812</v>
      </c>
      <c r="T3113" s="15">
        <f t="shared" si="195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1" t="s">
        <v>8311</v>
      </c>
      <c r="R3116" t="s">
        <v>8352</v>
      </c>
      <c r="S3116" s="15">
        <f t="shared" si="194"/>
        <v>41550.922974537039</v>
      </c>
      <c r="T3116" s="15">
        <f t="shared" si="195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1" t="s">
        <v>8311</v>
      </c>
      <c r="R3117" t="s">
        <v>8356</v>
      </c>
      <c r="S3117" s="15">
        <f t="shared" si="194"/>
        <v>42524.36650462963</v>
      </c>
      <c r="T3117" s="15">
        <f t="shared" si="195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1" t="s">
        <v>8323</v>
      </c>
      <c r="R3118" t="s">
        <v>8324</v>
      </c>
      <c r="S3118" s="15">
        <f t="shared" si="194"/>
        <v>42766.956921296296</v>
      </c>
      <c r="T3118" s="15">
        <f t="shared" si="195"/>
        <v>42796.956921296296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1" t="s">
        <v>8323</v>
      </c>
      <c r="R3119" t="s">
        <v>8326</v>
      </c>
      <c r="S3119" s="15">
        <f t="shared" si="194"/>
        <v>41856.672152777777</v>
      </c>
      <c r="T3119" s="15">
        <f t="shared" si="195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1" t="s">
        <v>8308</v>
      </c>
      <c r="R3123" t="s">
        <v>8310</v>
      </c>
      <c r="S3123" s="15">
        <f t="shared" si="194"/>
        <v>42683.420312500006</v>
      </c>
      <c r="T3123" s="15">
        <f t="shared" si="195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1" t="s">
        <v>8327</v>
      </c>
      <c r="R3124" t="s">
        <v>8350</v>
      </c>
      <c r="S3124" s="15">
        <f t="shared" si="194"/>
        <v>42599.965324074074</v>
      </c>
      <c r="T3124" s="15">
        <f t="shared" si="195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1" t="s">
        <v>8323</v>
      </c>
      <c r="R3126" t="s">
        <v>8326</v>
      </c>
      <c r="S3126" s="15">
        <f t="shared" si="194"/>
        <v>42615.142870370371</v>
      </c>
      <c r="T3126" s="15">
        <f t="shared" si="195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8321</v>
      </c>
      <c r="R3127" t="s">
        <v>8325</v>
      </c>
      <c r="S3127" s="15">
        <f t="shared" si="194"/>
        <v>42079.628344907411</v>
      </c>
      <c r="T3127" s="15">
        <f t="shared" si="195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1" t="s">
        <v>8308</v>
      </c>
      <c r="R3128" t="s">
        <v>8342</v>
      </c>
      <c r="S3128" s="15">
        <f t="shared" si="194"/>
        <v>42073.798171296294</v>
      </c>
      <c r="T3128" s="15">
        <f t="shared" si="195"/>
        <v>42133.798171296294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1" t="s">
        <v>8327</v>
      </c>
      <c r="R3129" t="s">
        <v>8350</v>
      </c>
      <c r="S3129" s="15">
        <f t="shared" si="194"/>
        <v>41227.641724537039</v>
      </c>
      <c r="T3129" s="15">
        <f t="shared" si="195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1" t="s">
        <v>8316</v>
      </c>
      <c r="R3130" t="s">
        <v>8334</v>
      </c>
      <c r="S3130" s="15">
        <f t="shared" si="194"/>
        <v>42384.110775462963</v>
      </c>
      <c r="T3130" s="15">
        <f t="shared" si="195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8319</v>
      </c>
      <c r="R3131" t="s">
        <v>8345</v>
      </c>
      <c r="S3131" s="15">
        <f t="shared" si="194"/>
        <v>41854.747592592597</v>
      </c>
      <c r="T3131" s="15">
        <f t="shared" si="195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1" t="s">
        <v>8319</v>
      </c>
      <c r="R3132" t="s">
        <v>8345</v>
      </c>
      <c r="S3132" s="15">
        <f t="shared" si="194"/>
        <v>42124.893182870372</v>
      </c>
      <c r="T3132" s="15">
        <f t="shared" si="195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1" t="s">
        <v>8319</v>
      </c>
      <c r="R3133" t="s">
        <v>8345</v>
      </c>
      <c r="S3133" s="15">
        <f t="shared" si="194"/>
        <v>42656.86137731481</v>
      </c>
      <c r="T3133" s="15">
        <f t="shared" si="195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1" t="s">
        <v>8308</v>
      </c>
      <c r="R3134" t="s">
        <v>8310</v>
      </c>
      <c r="S3134" s="15">
        <f t="shared" si="194"/>
        <v>42172.816423611104</v>
      </c>
      <c r="T3134" s="15">
        <f t="shared" si="195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1" t="s">
        <v>8311</v>
      </c>
      <c r="R3135" t="s">
        <v>8348</v>
      </c>
      <c r="S3135" s="15">
        <f t="shared" si="194"/>
        <v>42360.437152777777</v>
      </c>
      <c r="T3135" s="15">
        <f t="shared" si="195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1" t="s">
        <v>8311</v>
      </c>
      <c r="R3136" t="s">
        <v>8348</v>
      </c>
      <c r="S3136" s="15">
        <f t="shared" si="194"/>
        <v>42340.360312500001</v>
      </c>
      <c r="T3136" s="15">
        <f t="shared" si="195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1" t="s">
        <v>8311</v>
      </c>
      <c r="R3137" t="s">
        <v>8352</v>
      </c>
      <c r="S3137" s="15">
        <f t="shared" si="194"/>
        <v>41991.713460648149</v>
      </c>
      <c r="T3137" s="15">
        <f t="shared" si="195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196">ROUND(E3138/D3138*100,0)</f>
        <v>4</v>
      </c>
      <c r="P3138">
        <f t="shared" si="193"/>
        <v>100</v>
      </c>
      <c r="Q3138" s="11" t="s">
        <v>8313</v>
      </c>
      <c r="R3138" t="s">
        <v>8355</v>
      </c>
      <c r="S3138" s="15">
        <f t="shared" si="194"/>
        <v>41871.65315972222</v>
      </c>
      <c r="T3138" s="15">
        <f t="shared" si="195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>
        <f t="shared" ref="P3139:P3202" si="197">ROUND(E3139/L3139,2)</f>
        <v>100</v>
      </c>
      <c r="Q3139" s="11" t="s">
        <v>8311</v>
      </c>
      <c r="R3139" t="s">
        <v>8349</v>
      </c>
      <c r="S3139" s="15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1" t="s">
        <v>8308</v>
      </c>
      <c r="R3140" t="s">
        <v>8342</v>
      </c>
      <c r="S3140" s="15">
        <f t="shared" si="198"/>
        <v>42063.721817129626</v>
      </c>
      <c r="T3140" s="15">
        <f t="shared" si="199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1" t="s">
        <v>8319</v>
      </c>
      <c r="R3141" t="s">
        <v>8345</v>
      </c>
      <c r="S3141" s="15">
        <f t="shared" si="198"/>
        <v>42440.650335648148</v>
      </c>
      <c r="T3141" s="15">
        <f t="shared" si="199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8311</v>
      </c>
      <c r="R3142" t="s">
        <v>8356</v>
      </c>
      <c r="S3142" s="15">
        <f t="shared" si="198"/>
        <v>40736.668032407404</v>
      </c>
      <c r="T3142" s="15">
        <f t="shared" si="199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1" t="s">
        <v>8323</v>
      </c>
      <c r="R3143" t="s">
        <v>8324</v>
      </c>
      <c r="S3143" s="15">
        <f t="shared" si="198"/>
        <v>42132.9143287037</v>
      </c>
      <c r="T3143" s="15">
        <f t="shared" si="199"/>
        <v>42162.9143287037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1" t="s">
        <v>8323</v>
      </c>
      <c r="R3144" t="s">
        <v>8326</v>
      </c>
      <c r="S3144" s="15">
        <f t="shared" si="198"/>
        <v>42649.54923611111</v>
      </c>
      <c r="T3144" s="15">
        <f t="shared" si="19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1" t="s">
        <v>8323</v>
      </c>
      <c r="R3145" t="s">
        <v>8335</v>
      </c>
      <c r="S3145" s="15">
        <f t="shared" si="198"/>
        <v>41946.936909722222</v>
      </c>
      <c r="T3145" s="15">
        <f t="shared" si="199"/>
        <v>41966.936909722222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1" t="s">
        <v>8323</v>
      </c>
      <c r="R3147" t="s">
        <v>8326</v>
      </c>
      <c r="S3147" s="15">
        <f t="shared" si="198"/>
        <v>41858.214629629627</v>
      </c>
      <c r="T3147" s="15">
        <f t="shared" si="199"/>
        <v>41888.214629629627</v>
      </c>
    </row>
    <row r="3148" spans="1:20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1" t="s">
        <v>8323</v>
      </c>
      <c r="R3148" t="s">
        <v>8326</v>
      </c>
      <c r="S3148" s="15">
        <f t="shared" si="198"/>
        <v>41914.590011574073</v>
      </c>
      <c r="T3148" s="15">
        <f t="shared" si="199"/>
        <v>41955.907638888893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8326</v>
      </c>
      <c r="S3149" s="15">
        <f t="shared" si="198"/>
        <v>42125.644467592589</v>
      </c>
      <c r="T3149" s="15">
        <f t="shared" si="199"/>
        <v>42155.644467592589</v>
      </c>
    </row>
    <row r="3150" spans="1:20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1" t="s">
        <v>8323</v>
      </c>
      <c r="R3150" t="s">
        <v>8326</v>
      </c>
      <c r="S3150" s="15">
        <f t="shared" si="198"/>
        <v>42057.190960648149</v>
      </c>
      <c r="T3150" s="15">
        <f t="shared" si="199"/>
        <v>42087.149293981478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1" t="s">
        <v>8323</v>
      </c>
      <c r="R3151" t="s">
        <v>8326</v>
      </c>
      <c r="S3151" s="15">
        <f t="shared" si="198"/>
        <v>42188.83293981482</v>
      </c>
      <c r="T3151" s="15">
        <f t="shared" si="199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1" t="s">
        <v>8323</v>
      </c>
      <c r="R3155" t="s">
        <v>8326</v>
      </c>
      <c r="S3155" s="15">
        <f t="shared" si="198"/>
        <v>41920.963472222218</v>
      </c>
      <c r="T3155" s="15">
        <f t="shared" si="199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1" t="s">
        <v>8323</v>
      </c>
      <c r="R3156" t="s">
        <v>8326</v>
      </c>
      <c r="S3156" s="15">
        <f t="shared" si="198"/>
        <v>42446.060694444444</v>
      </c>
      <c r="T3156" s="15">
        <f t="shared" si="199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8313</v>
      </c>
      <c r="R3157" t="s">
        <v>8355</v>
      </c>
      <c r="S3157" s="15">
        <f t="shared" si="198"/>
        <v>41936.020752314813</v>
      </c>
      <c r="T3157" s="15">
        <f t="shared" si="199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8323</v>
      </c>
      <c r="R3158" t="s">
        <v>8326</v>
      </c>
      <c r="S3158" s="15">
        <f t="shared" si="198"/>
        <v>42029.135879629626</v>
      </c>
      <c r="T3158" s="15">
        <f t="shared" si="199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1" t="s">
        <v>8308</v>
      </c>
      <c r="R3163" t="s">
        <v>8310</v>
      </c>
      <c r="S3163" s="15">
        <f t="shared" si="198"/>
        <v>42752.845451388886</v>
      </c>
      <c r="T3163" s="15">
        <f t="shared" si="199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1" t="s">
        <v>8327</v>
      </c>
      <c r="R3164" t="s">
        <v>8350</v>
      </c>
      <c r="S3164" s="15">
        <f t="shared" si="198"/>
        <v>40921.117662037039</v>
      </c>
      <c r="T3164" s="15">
        <f t="shared" si="199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1" t="s">
        <v>8327</v>
      </c>
      <c r="R3165" t="s">
        <v>8350</v>
      </c>
      <c r="S3165" s="15">
        <f t="shared" si="198"/>
        <v>41829.965532407405</v>
      </c>
      <c r="T3165" s="15">
        <f t="shared" si="199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8311</v>
      </c>
      <c r="R3167" t="s">
        <v>8356</v>
      </c>
      <c r="S3167" s="15">
        <f t="shared" si="198"/>
        <v>41373.579675925925</v>
      </c>
      <c r="T3167" s="15">
        <f t="shared" si="199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1" t="s">
        <v>8323</v>
      </c>
      <c r="R3168" t="s">
        <v>8326</v>
      </c>
      <c r="S3168" s="15">
        <f t="shared" si="198"/>
        <v>42358.684872685189</v>
      </c>
      <c r="T3168" s="15">
        <f t="shared" si="19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1" t="s">
        <v>8311</v>
      </c>
      <c r="R3171" t="s">
        <v>8349</v>
      </c>
      <c r="S3171" s="15">
        <f t="shared" si="198"/>
        <v>41652.742488425924</v>
      </c>
      <c r="T3171" s="15">
        <f t="shared" si="19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8327</v>
      </c>
      <c r="R3172" t="s">
        <v>8330</v>
      </c>
      <c r="S3172" s="15">
        <f t="shared" si="198"/>
        <v>41841.56381944444</v>
      </c>
      <c r="T3172" s="15">
        <f t="shared" si="19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5">
        <f t="shared" si="198"/>
        <v>41767.587094907409</v>
      </c>
      <c r="T3173" s="15">
        <f t="shared" si="19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1" t="s">
        <v>8316</v>
      </c>
      <c r="R3174" t="s">
        <v>8334</v>
      </c>
      <c r="S3174" s="15">
        <f t="shared" si="198"/>
        <v>41832.086377314816</v>
      </c>
      <c r="T3174" s="15">
        <f t="shared" si="19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8316</v>
      </c>
      <c r="R3175" t="s">
        <v>8334</v>
      </c>
      <c r="S3175" s="15">
        <f t="shared" si="198"/>
        <v>41018.711863425924</v>
      </c>
      <c r="T3175" s="15">
        <f t="shared" si="19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1" t="s">
        <v>8319</v>
      </c>
      <c r="R3176" t="s">
        <v>8320</v>
      </c>
      <c r="S3176" s="15">
        <f t="shared" si="198"/>
        <v>42804.895474537043</v>
      </c>
      <c r="T3176" s="15">
        <f t="shared" si="19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1" t="s">
        <v>8321</v>
      </c>
      <c r="R3180" t="s">
        <v>8339</v>
      </c>
      <c r="S3180" s="15">
        <f t="shared" si="198"/>
        <v>41938.717256944445</v>
      </c>
      <c r="T3180" s="15">
        <f t="shared" si="199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8308</v>
      </c>
      <c r="R3181" t="s">
        <v>8342</v>
      </c>
      <c r="S3181" s="15">
        <f t="shared" si="198"/>
        <v>41961.18913194444</v>
      </c>
      <c r="T3181" s="15">
        <f t="shared" si="199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8308</v>
      </c>
      <c r="R3184" t="s">
        <v>8342</v>
      </c>
      <c r="S3184" s="15">
        <f t="shared" si="198"/>
        <v>42632.443368055552</v>
      </c>
      <c r="T3184" s="15">
        <f t="shared" si="199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1" t="s">
        <v>8311</v>
      </c>
      <c r="R3185" t="s">
        <v>8349</v>
      </c>
      <c r="S3185" s="15">
        <f t="shared" si="198"/>
        <v>42144.769479166673</v>
      </c>
      <c r="T3185" s="15">
        <f t="shared" si="199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1" t="s">
        <v>8323</v>
      </c>
      <c r="R3187" t="s">
        <v>8326</v>
      </c>
      <c r="S3187" s="15">
        <f t="shared" si="198"/>
        <v>42257.590833333335</v>
      </c>
      <c r="T3187" s="15">
        <f t="shared" si="199"/>
        <v>42271.590833333335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1" t="s">
        <v>8323</v>
      </c>
      <c r="R3188" t="s">
        <v>8326</v>
      </c>
      <c r="S3188" s="15">
        <f t="shared" si="198"/>
        <v>42497.070775462969</v>
      </c>
      <c r="T3188" s="15">
        <f t="shared" si="19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8308</v>
      </c>
      <c r="R3193" t="s">
        <v>8310</v>
      </c>
      <c r="S3193" s="15">
        <f t="shared" si="198"/>
        <v>41946.898090277777</v>
      </c>
      <c r="T3193" s="15">
        <f t="shared" si="199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1" t="s">
        <v>8311</v>
      </c>
      <c r="R3195" t="s">
        <v>8348</v>
      </c>
      <c r="S3195" s="15">
        <f t="shared" si="198"/>
        <v>42529.730717592596</v>
      </c>
      <c r="T3195" s="15">
        <f t="shared" si="19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1" t="s">
        <v>8313</v>
      </c>
      <c r="R3196" t="s">
        <v>8351</v>
      </c>
      <c r="S3196" s="15">
        <f t="shared" si="198"/>
        <v>41941.430196759262</v>
      </c>
      <c r="T3196" s="15">
        <f t="shared" si="199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1" t="s">
        <v>8308</v>
      </c>
      <c r="R3198" t="s">
        <v>8342</v>
      </c>
      <c r="S3198" s="15">
        <f t="shared" si="198"/>
        <v>42195.187534722223</v>
      </c>
      <c r="T3198" s="15">
        <f t="shared" si="199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1" t="s">
        <v>8319</v>
      </c>
      <c r="R3199" t="s">
        <v>8357</v>
      </c>
      <c r="S3199" s="15">
        <f t="shared" si="198"/>
        <v>42078.997361111105</v>
      </c>
      <c r="T3199" s="15">
        <f t="shared" si="199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1" t="s">
        <v>8319</v>
      </c>
      <c r="R3200" t="s">
        <v>8345</v>
      </c>
      <c r="S3200" s="15">
        <f t="shared" si="198"/>
        <v>42594.524756944447</v>
      </c>
      <c r="T3200" s="15">
        <f t="shared" si="199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1" t="s">
        <v>8323</v>
      </c>
      <c r="R3201" t="s">
        <v>8326</v>
      </c>
      <c r="S3201" s="15">
        <f t="shared" si="198"/>
        <v>42416.691655092596</v>
      </c>
      <c r="T3201" s="15">
        <f t="shared" si="199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00">ROUND(E3202/D3202*100,0)</f>
        <v>5</v>
      </c>
      <c r="P3202">
        <f t="shared" si="197"/>
        <v>18.75</v>
      </c>
      <c r="Q3202" s="11" t="s">
        <v>8323</v>
      </c>
      <c r="R3202" t="s">
        <v>8326</v>
      </c>
      <c r="S3202" s="15">
        <f t="shared" si="198"/>
        <v>41940.967951388891</v>
      </c>
      <c r="T3202" s="15">
        <f t="shared" si="199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 t="shared" ref="P3203:P3266" si="201">ROUND(E3203/L3203,2)</f>
        <v>37.5</v>
      </c>
      <c r="Q3203" s="11" t="s">
        <v>8323</v>
      </c>
      <c r="R3203" t="s">
        <v>8324</v>
      </c>
      <c r="S3203" s="15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1" t="s">
        <v>8323</v>
      </c>
      <c r="R3204" t="s">
        <v>8326</v>
      </c>
      <c r="S3204" s="15">
        <f t="shared" si="202"/>
        <v>41851.700925925928</v>
      </c>
      <c r="T3204" s="15">
        <f t="shared" si="203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5">
        <f t="shared" si="202"/>
        <v>42048.181921296295</v>
      </c>
      <c r="T3209" s="15">
        <f t="shared" si="203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8323</v>
      </c>
      <c r="R3210" t="s">
        <v>8324</v>
      </c>
      <c r="S3210" s="15">
        <f t="shared" si="202"/>
        <v>42031.138831018514</v>
      </c>
      <c r="T3210" s="15">
        <f t="shared" si="203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1" t="s">
        <v>8321</v>
      </c>
      <c r="R3211" t="s">
        <v>8337</v>
      </c>
      <c r="S3211" s="15">
        <f t="shared" si="202"/>
        <v>42709.993981481486</v>
      </c>
      <c r="T3211" s="15">
        <f t="shared" si="203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1" t="s">
        <v>8327</v>
      </c>
      <c r="R3213" t="s">
        <v>8328</v>
      </c>
      <c r="S3213" s="15">
        <f t="shared" si="202"/>
        <v>40878.758217592593</v>
      </c>
      <c r="T3213" s="15">
        <f t="shared" si="203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5">
        <f t="shared" si="202"/>
        <v>41163.011828703704</v>
      </c>
      <c r="T3214" s="15">
        <f t="shared" si="203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1" t="s">
        <v>8319</v>
      </c>
      <c r="R3215" t="s">
        <v>8345</v>
      </c>
      <c r="S3215" s="15">
        <f t="shared" si="202"/>
        <v>41870.87467592593</v>
      </c>
      <c r="T3215" s="15">
        <f t="shared" si="203"/>
        <v>41900.87467592593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1" t="s">
        <v>8323</v>
      </c>
      <c r="R3216" t="s">
        <v>8326</v>
      </c>
      <c r="S3216" s="15">
        <f t="shared" si="202"/>
        <v>42123.648831018523</v>
      </c>
      <c r="T3216" s="15">
        <f t="shared" si="203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1" t="s">
        <v>8323</v>
      </c>
      <c r="R3217" t="s">
        <v>8326</v>
      </c>
      <c r="S3217" s="15">
        <f t="shared" si="202"/>
        <v>42493.597013888888</v>
      </c>
      <c r="T3217" s="15">
        <f t="shared" si="203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1" t="s">
        <v>8323</v>
      </c>
      <c r="R3219" t="s">
        <v>8326</v>
      </c>
      <c r="S3219" s="15">
        <f t="shared" si="202"/>
        <v>41869.872685185182</v>
      </c>
      <c r="T3219" s="15">
        <f t="shared" si="203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8308</v>
      </c>
      <c r="R3222" t="s">
        <v>8342</v>
      </c>
      <c r="S3222" s="15">
        <f t="shared" si="202"/>
        <v>42163.636828703704</v>
      </c>
      <c r="T3222" s="15">
        <f t="shared" si="203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8308</v>
      </c>
      <c r="R3223" t="s">
        <v>8342</v>
      </c>
      <c r="S3223" s="15">
        <f t="shared" si="202"/>
        <v>42022.069988425923</v>
      </c>
      <c r="T3223" s="15">
        <f t="shared" si="203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5">
        <f t="shared" si="202"/>
        <v>40567.825543981482</v>
      </c>
      <c r="T3225" s="15">
        <f t="shared" si="203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5">
        <f t="shared" si="202"/>
        <v>40505.232916666668</v>
      </c>
      <c r="T3226" s="15">
        <f t="shared" si="203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8308</v>
      </c>
      <c r="R3227" t="s">
        <v>8310</v>
      </c>
      <c r="S3227" s="15">
        <f t="shared" si="202"/>
        <v>41817.866435185184</v>
      </c>
      <c r="T3227" s="15">
        <f t="shared" si="203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1" t="s">
        <v>8319</v>
      </c>
      <c r="R3229" t="s">
        <v>8357</v>
      </c>
      <c r="S3229" s="15">
        <f t="shared" si="202"/>
        <v>41809.155138888891</v>
      </c>
      <c r="T3229" s="15">
        <f t="shared" si="203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1" t="s">
        <v>8323</v>
      </c>
      <c r="R3230" t="s">
        <v>8326</v>
      </c>
      <c r="S3230" s="15">
        <f t="shared" si="202"/>
        <v>42432.701724537037</v>
      </c>
      <c r="T3230" s="15">
        <f t="shared" si="203"/>
        <v>42457.660057870366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1" t="s">
        <v>8323</v>
      </c>
      <c r="R3231" t="s">
        <v>8326</v>
      </c>
      <c r="S3231" s="15">
        <f t="shared" si="202"/>
        <v>41834.135370370372</v>
      </c>
      <c r="T3231" s="15">
        <f t="shared" si="203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1" t="s">
        <v>8321</v>
      </c>
      <c r="R3235" t="s">
        <v>8339</v>
      </c>
      <c r="S3235" s="15">
        <f t="shared" si="202"/>
        <v>41547.694456018515</v>
      </c>
      <c r="T3235" s="15">
        <f t="shared" si="203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5">
        <f t="shared" si="202"/>
        <v>42177.543171296296</v>
      </c>
      <c r="T3236" s="15">
        <f t="shared" si="203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8308</v>
      </c>
      <c r="R3237" t="s">
        <v>8310</v>
      </c>
      <c r="S3237" s="15">
        <f t="shared" si="202"/>
        <v>41948.041192129633</v>
      </c>
      <c r="T3237" s="15">
        <f t="shared" si="203"/>
        <v>41978.041192129633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1" t="s">
        <v>8308</v>
      </c>
      <c r="R3240" t="s">
        <v>8342</v>
      </c>
      <c r="S3240" s="15">
        <f t="shared" si="202"/>
        <v>42087.343090277776</v>
      </c>
      <c r="T3240" s="15">
        <f t="shared" si="203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5">
        <f t="shared" si="202"/>
        <v>42286.88217592593</v>
      </c>
      <c r="T3241" s="15">
        <f t="shared" si="203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1" t="s">
        <v>8308</v>
      </c>
      <c r="R3242" t="s">
        <v>8318</v>
      </c>
      <c r="S3242" s="15">
        <f t="shared" si="202"/>
        <v>41929.174456018518</v>
      </c>
      <c r="T3242" s="15">
        <f t="shared" si="203"/>
        <v>41944.165972222225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1" t="s">
        <v>8323</v>
      </c>
      <c r="R3243" t="s">
        <v>8326</v>
      </c>
      <c r="S3243" s="15">
        <f t="shared" si="202"/>
        <v>42295.891828703709</v>
      </c>
      <c r="T3243" s="15">
        <f t="shared" si="203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1" t="s">
        <v>8323</v>
      </c>
      <c r="R3244" t="s">
        <v>8326</v>
      </c>
      <c r="S3244" s="15">
        <f t="shared" si="202"/>
        <v>42177.964201388888</v>
      </c>
      <c r="T3244" s="15">
        <f t="shared" si="203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1" t="s">
        <v>8323</v>
      </c>
      <c r="R3245" t="s">
        <v>8326</v>
      </c>
      <c r="S3245" s="15">
        <f t="shared" si="202"/>
        <v>42178.815891203703</v>
      </c>
      <c r="T3245" s="15">
        <f t="shared" si="203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15">
        <f t="shared" si="202"/>
        <v>42020.854247685187</v>
      </c>
      <c r="T3249" s="15">
        <f t="shared" si="203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1" t="s">
        <v>8316</v>
      </c>
      <c r="R3250" t="s">
        <v>8334</v>
      </c>
      <c r="S3250" s="15">
        <f t="shared" si="202"/>
        <v>41101.906111111115</v>
      </c>
      <c r="T3250" s="15">
        <f t="shared" si="203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15">
        <f t="shared" si="202"/>
        <v>41853.563402777778</v>
      </c>
      <c r="T3251" s="15">
        <f t="shared" si="203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8311</v>
      </c>
      <c r="R3253" t="s">
        <v>8348</v>
      </c>
      <c r="S3253" s="15">
        <f t="shared" si="202"/>
        <v>42232.15016203704</v>
      </c>
      <c r="T3253" s="15">
        <f t="shared" si="203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1" t="s">
        <v>8311</v>
      </c>
      <c r="R3254" t="s">
        <v>8349</v>
      </c>
      <c r="S3254" s="15">
        <f t="shared" si="202"/>
        <v>41054.847777777781</v>
      </c>
      <c r="T3254" s="15">
        <f t="shared" si="203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1" t="s">
        <v>8308</v>
      </c>
      <c r="R3255" t="s">
        <v>8342</v>
      </c>
      <c r="S3255" s="15">
        <f t="shared" si="202"/>
        <v>42096.918240740735</v>
      </c>
      <c r="T3255" s="15">
        <f t="shared" si="203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1" t="s">
        <v>8308</v>
      </c>
      <c r="R3256" t="s">
        <v>8342</v>
      </c>
      <c r="S3256" s="15">
        <f t="shared" si="202"/>
        <v>42248.793310185181</v>
      </c>
      <c r="T3256" s="15">
        <f t="shared" si="203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1" t="s">
        <v>8323</v>
      </c>
      <c r="R3258" t="s">
        <v>8326</v>
      </c>
      <c r="S3258" s="15">
        <f t="shared" si="202"/>
        <v>41784.789687500001</v>
      </c>
      <c r="T3258" s="15">
        <f t="shared" si="203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5">
        <f t="shared" si="202"/>
        <v>42318.098217592589</v>
      </c>
      <c r="T3264" s="15">
        <f t="shared" si="203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15">
        <f t="shared" si="202"/>
        <v>42249.667997685188</v>
      </c>
      <c r="T3265" s="15">
        <f t="shared" si="203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si="201"/>
        <v>52</v>
      </c>
      <c r="Q3266" s="11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04"/>
        <v>3</v>
      </c>
      <c r="P3267">
        <f t="shared" ref="P3267:P3330" si="205">ROUND(E3267/L3267,2)</f>
        <v>25.5</v>
      </c>
      <c r="Q3267" s="11" t="s">
        <v>8321</v>
      </c>
      <c r="R3267" t="s">
        <v>8325</v>
      </c>
      <c r="S3267" s="15">
        <f t="shared" ref="S3267:S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1" t="s">
        <v>8321</v>
      </c>
      <c r="R3268" t="s">
        <v>8339</v>
      </c>
      <c r="S3268" s="15">
        <f t="shared" si="206"/>
        <v>41605.167696759258</v>
      </c>
      <c r="T3268" s="15">
        <f t="shared" si="207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1" t="s">
        <v>8316</v>
      </c>
      <c r="R3269" t="s">
        <v>8334</v>
      </c>
      <c r="S3269" s="15">
        <f t="shared" si="206"/>
        <v>41645.832141203704</v>
      </c>
      <c r="T3269" s="15">
        <f t="shared" si="207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5">
        <f t="shared" si="206"/>
        <v>42187.281678240746</v>
      </c>
      <c r="T3270" s="15">
        <f t="shared" si="207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8316</v>
      </c>
      <c r="R3271" t="s">
        <v>8344</v>
      </c>
      <c r="S3271" s="15">
        <f t="shared" si="206"/>
        <v>42528.899398148147</v>
      </c>
      <c r="T3271" s="15">
        <f t="shared" si="207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1" t="s">
        <v>8313</v>
      </c>
      <c r="R3272" t="s">
        <v>8353</v>
      </c>
      <c r="S3272" s="15">
        <f t="shared" si="206"/>
        <v>42555.698738425926</v>
      </c>
      <c r="T3272" s="15">
        <f t="shared" si="207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1" t="s">
        <v>8319</v>
      </c>
      <c r="R3273" t="s">
        <v>8345</v>
      </c>
      <c r="S3273" s="15">
        <f t="shared" si="206"/>
        <v>42110.326423611114</v>
      </c>
      <c r="T3273" s="15">
        <f t="shared" si="207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1" t="s">
        <v>8308</v>
      </c>
      <c r="R3274" t="s">
        <v>8315</v>
      </c>
      <c r="S3274" s="15">
        <f t="shared" si="206"/>
        <v>42055.600995370376</v>
      </c>
      <c r="T3274" s="15">
        <f t="shared" si="207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5">
        <f t="shared" si="206"/>
        <v>42527.650995370372</v>
      </c>
      <c r="T3276" s="15">
        <f t="shared" si="207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8325</v>
      </c>
      <c r="S3277" s="15">
        <f t="shared" si="206"/>
        <v>42377.577187499999</v>
      </c>
      <c r="T3277" s="15">
        <f t="shared" si="207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1" t="s">
        <v>8321</v>
      </c>
      <c r="R3278" t="s">
        <v>8339</v>
      </c>
      <c r="S3278" s="15">
        <f t="shared" si="206"/>
        <v>40894.906956018516</v>
      </c>
      <c r="T3278" s="15">
        <f t="shared" si="207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1" t="s">
        <v>8321</v>
      </c>
      <c r="R3279" t="s">
        <v>8339</v>
      </c>
      <c r="S3279" s="15">
        <f t="shared" si="206"/>
        <v>41761.94258101852</v>
      </c>
      <c r="T3279" s="15">
        <f t="shared" si="207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1" t="s">
        <v>8321</v>
      </c>
      <c r="R3280" t="s">
        <v>8339</v>
      </c>
      <c r="S3280" s="15">
        <f t="shared" si="206"/>
        <v>41830.613969907405</v>
      </c>
      <c r="T3280" s="15">
        <f t="shared" si="207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1" t="s">
        <v>8308</v>
      </c>
      <c r="R3281" t="s">
        <v>8342</v>
      </c>
      <c r="S3281" s="15">
        <f t="shared" si="206"/>
        <v>42321.283101851848</v>
      </c>
      <c r="T3281" s="15">
        <f t="shared" si="207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1" t="s">
        <v>8311</v>
      </c>
      <c r="R3282" t="s">
        <v>8352</v>
      </c>
      <c r="S3282" s="15">
        <f t="shared" si="206"/>
        <v>40068.056932870371</v>
      </c>
      <c r="T3282" s="15">
        <f t="shared" si="207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1" t="s">
        <v>8327</v>
      </c>
      <c r="R3283" t="s">
        <v>8350</v>
      </c>
      <c r="S3283" s="15">
        <f t="shared" si="206"/>
        <v>41616.027754629627</v>
      </c>
      <c r="T3283" s="15">
        <f t="shared" si="207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5">
        <f t="shared" si="206"/>
        <v>42368.333668981482</v>
      </c>
      <c r="T3284" s="15">
        <f t="shared" si="207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1" t="s">
        <v>8346</v>
      </c>
      <c r="R3285" t="s">
        <v>8347</v>
      </c>
      <c r="S3285" s="15">
        <f t="shared" si="206"/>
        <v>42079.913113425922</v>
      </c>
      <c r="T3285" s="15">
        <f t="shared" si="207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1" t="s">
        <v>8316</v>
      </c>
      <c r="R3286" t="s">
        <v>8344</v>
      </c>
      <c r="S3286" s="15">
        <f t="shared" si="206"/>
        <v>42558.989513888882</v>
      </c>
      <c r="T3286" s="15">
        <f t="shared" si="207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15">
        <f t="shared" si="206"/>
        <v>42143.714178240742</v>
      </c>
      <c r="T3287" s="15">
        <f t="shared" si="207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1" t="s">
        <v>8311</v>
      </c>
      <c r="R3288" t="s">
        <v>8352</v>
      </c>
      <c r="S3288" s="15">
        <f t="shared" si="206"/>
        <v>42548.192997685182</v>
      </c>
      <c r="T3288" s="15">
        <f t="shared" si="207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1" t="s">
        <v>8313</v>
      </c>
      <c r="R3289" t="s">
        <v>8355</v>
      </c>
      <c r="S3289" s="15">
        <f t="shared" si="206"/>
        <v>42108.05322916666</v>
      </c>
      <c r="T3289" s="15">
        <f t="shared" si="207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1" t="s">
        <v>8327</v>
      </c>
      <c r="R3290" t="s">
        <v>8330</v>
      </c>
      <c r="S3290" s="15">
        <f t="shared" si="206"/>
        <v>41887.801064814819</v>
      </c>
      <c r="T3290" s="15">
        <f t="shared" si="207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1" t="s">
        <v>8308</v>
      </c>
      <c r="R3291" t="s">
        <v>8318</v>
      </c>
      <c r="S3291" s="15">
        <f t="shared" si="206"/>
        <v>42326.685428240744</v>
      </c>
      <c r="T3291" s="15">
        <f t="shared" si="207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1" t="s">
        <v>8313</v>
      </c>
      <c r="R3292" t="s">
        <v>8353</v>
      </c>
      <c r="S3292" s="15">
        <f t="shared" si="206"/>
        <v>42685.680648148147</v>
      </c>
      <c r="T3292" s="15">
        <f t="shared" si="207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1" t="s">
        <v>8316</v>
      </c>
      <c r="R3293" t="s">
        <v>8334</v>
      </c>
      <c r="S3293" s="15">
        <f t="shared" si="206"/>
        <v>40198.424849537041</v>
      </c>
      <c r="T3293" s="15">
        <f t="shared" si="207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15">
        <f t="shared" si="206"/>
        <v>41683.832280092596</v>
      </c>
      <c r="T3294" s="15">
        <f t="shared" si="207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8308</v>
      </c>
      <c r="R3295" t="s">
        <v>8342</v>
      </c>
      <c r="S3295" s="15">
        <f t="shared" si="206"/>
        <v>42215.662314814821</v>
      </c>
      <c r="T3295" s="15">
        <f t="shared" si="207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8308</v>
      </c>
      <c r="R3296" t="s">
        <v>8342</v>
      </c>
      <c r="S3296" s="15">
        <f t="shared" si="206"/>
        <v>42194.648344907408</v>
      </c>
      <c r="T3296" s="15">
        <f t="shared" si="207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1" t="s">
        <v>8319</v>
      </c>
      <c r="R3297" t="s">
        <v>8345</v>
      </c>
      <c r="S3297" s="15">
        <f t="shared" si="206"/>
        <v>42285.91506944444</v>
      </c>
      <c r="T3297" s="15">
        <f t="shared" si="207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1" t="s">
        <v>8319</v>
      </c>
      <c r="R3298" t="s">
        <v>8345</v>
      </c>
      <c r="S3298" s="15">
        <f t="shared" si="206"/>
        <v>42584.666597222225</v>
      </c>
      <c r="T3298" s="15">
        <f t="shared" si="207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5">
        <f t="shared" si="206"/>
        <v>41795.963333333333</v>
      </c>
      <c r="T3299" s="15">
        <f t="shared" si="207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5">
        <f t="shared" si="206"/>
        <v>41887.801168981481</v>
      </c>
      <c r="T3300" s="15">
        <f t="shared" si="207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5">
        <f t="shared" si="206"/>
        <v>42173.67082175926</v>
      </c>
      <c r="T3301" s="15">
        <f t="shared" si="207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1" t="s">
        <v>8323</v>
      </c>
      <c r="R3302" t="s">
        <v>8324</v>
      </c>
      <c r="S3302" s="15">
        <f t="shared" si="206"/>
        <v>42523.025231481486</v>
      </c>
      <c r="T3302" s="15">
        <f t="shared" si="207"/>
        <v>42583.025231481486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1" t="s">
        <v>8323</v>
      </c>
      <c r="R3304" t="s">
        <v>8335</v>
      </c>
      <c r="S3304" s="15">
        <f t="shared" si="206"/>
        <v>42132.58048611111</v>
      </c>
      <c r="T3304" s="15">
        <f t="shared" si="207"/>
        <v>42162.58048611111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1" t="s">
        <v>8323</v>
      </c>
      <c r="R3305" t="s">
        <v>8326</v>
      </c>
      <c r="S3305" s="15">
        <f t="shared" si="206"/>
        <v>42032.250208333338</v>
      </c>
      <c r="T3305" s="15">
        <f t="shared" si="207"/>
        <v>42063.250208333338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8323</v>
      </c>
      <c r="R3306" t="s">
        <v>8326</v>
      </c>
      <c r="S3306" s="15">
        <f t="shared" si="206"/>
        <v>41940.587233796294</v>
      </c>
      <c r="T3306" s="15">
        <f t="shared" si="207"/>
        <v>41968.041666666672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1" t="s">
        <v>8323</v>
      </c>
      <c r="R3307" t="s">
        <v>8326</v>
      </c>
      <c r="S3307" s="15">
        <f t="shared" si="206"/>
        <v>42570.850381944445</v>
      </c>
      <c r="T3307" s="15">
        <f t="shared" si="207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1" t="s">
        <v>8321</v>
      </c>
      <c r="R3312" t="s">
        <v>8339</v>
      </c>
      <c r="S3312" s="15">
        <f t="shared" si="206"/>
        <v>41534.568113425928</v>
      </c>
      <c r="T3312" s="15">
        <f t="shared" si="207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1" t="s">
        <v>8327</v>
      </c>
      <c r="R3314" t="s">
        <v>8350</v>
      </c>
      <c r="S3314" s="15">
        <f t="shared" si="206"/>
        <v>41230.77311342593</v>
      </c>
      <c r="T3314" s="15">
        <f t="shared" si="207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1" t="s">
        <v>8327</v>
      </c>
      <c r="R3315" t="s">
        <v>8350</v>
      </c>
      <c r="S3315" s="15">
        <f t="shared" si="206"/>
        <v>41184.167129629634</v>
      </c>
      <c r="T3315" s="15">
        <f t="shared" si="207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1" t="s">
        <v>8316</v>
      </c>
      <c r="R3316" t="s">
        <v>8334</v>
      </c>
      <c r="S3316" s="15">
        <f t="shared" si="206"/>
        <v>42440.371111111104</v>
      </c>
      <c r="T3316" s="15">
        <f t="shared" si="207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1" t="s">
        <v>8316</v>
      </c>
      <c r="R3317" t="s">
        <v>8334</v>
      </c>
      <c r="S3317" s="15">
        <f t="shared" si="206"/>
        <v>41005.904120370367</v>
      </c>
      <c r="T3317" s="15">
        <f t="shared" si="207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1" t="s">
        <v>8316</v>
      </c>
      <c r="R3318" t="s">
        <v>8334</v>
      </c>
      <c r="S3318" s="15">
        <f t="shared" si="206"/>
        <v>40701.195844907408</v>
      </c>
      <c r="T3318" s="15">
        <f t="shared" si="207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1" t="s">
        <v>8316</v>
      </c>
      <c r="R3319" t="s">
        <v>8334</v>
      </c>
      <c r="S3319" s="15">
        <f t="shared" si="206"/>
        <v>42662.752199074079</v>
      </c>
      <c r="T3319" s="15">
        <f t="shared" si="207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1" t="s">
        <v>8311</v>
      </c>
      <c r="R3320" t="s">
        <v>8348</v>
      </c>
      <c r="S3320" s="15">
        <f t="shared" si="206"/>
        <v>42432.379826388889</v>
      </c>
      <c r="T3320" s="15">
        <f t="shared" si="207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1" t="s">
        <v>8319</v>
      </c>
      <c r="R3321" t="s">
        <v>8345</v>
      </c>
      <c r="S3321" s="15">
        <f t="shared" si="206"/>
        <v>42338.615393518514</v>
      </c>
      <c r="T3321" s="15">
        <f t="shared" si="207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8311</v>
      </c>
      <c r="R3322" t="s">
        <v>8356</v>
      </c>
      <c r="S3322" s="15">
        <f t="shared" si="206"/>
        <v>41030.292025462964</v>
      </c>
      <c r="T3322" s="15">
        <f t="shared" si="207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1" t="s">
        <v>8323</v>
      </c>
      <c r="R3323" t="s">
        <v>8326</v>
      </c>
      <c r="S3323" s="15">
        <f t="shared" si="206"/>
        <v>42627.955104166671</v>
      </c>
      <c r="T3323" s="15">
        <f t="shared" si="207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8323</v>
      </c>
      <c r="R3324" t="s">
        <v>8326</v>
      </c>
      <c r="S3324" s="15">
        <f t="shared" si="206"/>
        <v>42783.513182870374</v>
      </c>
      <c r="T3324" s="15">
        <f t="shared" si="207"/>
        <v>42813.471516203703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1" t="s">
        <v>8323</v>
      </c>
      <c r="R3325" t="s">
        <v>8326</v>
      </c>
      <c r="S3325" s="15">
        <f t="shared" si="206"/>
        <v>42342.845555555556</v>
      </c>
      <c r="T3325" s="15">
        <f t="shared" si="207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1" t="s">
        <v>8323</v>
      </c>
      <c r="R3326" t="s">
        <v>8326</v>
      </c>
      <c r="S3326" s="15">
        <f t="shared" si="206"/>
        <v>42311.621458333335</v>
      </c>
      <c r="T3326" s="15">
        <f t="shared" si="207"/>
        <v>42336.621458333335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1" t="s">
        <v>8323</v>
      </c>
      <c r="R3327" t="s">
        <v>8326</v>
      </c>
      <c r="S3327" s="15">
        <f t="shared" si="206"/>
        <v>41801.711550925924</v>
      </c>
      <c r="T3327" s="15">
        <f t="shared" si="207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1" t="s">
        <v>8319</v>
      </c>
      <c r="R3329" t="s">
        <v>8345</v>
      </c>
      <c r="S3329" s="15">
        <f t="shared" si="206"/>
        <v>42728.827407407407</v>
      </c>
      <c r="T3329" s="15">
        <f t="shared" si="207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si="205"/>
        <v>10.5</v>
      </c>
      <c r="Q3330" s="11" t="s">
        <v>8308</v>
      </c>
      <c r="R3330" t="s">
        <v>8318</v>
      </c>
      <c r="S3330" s="15">
        <f t="shared" si="206"/>
        <v>41859.925856481481</v>
      </c>
      <c r="T3330" s="15">
        <f t="shared" si="207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ref="P3331:P3394" si="209">ROUND(E3331/L3331,2)</f>
        <v>6.83</v>
      </c>
      <c r="Q3331" s="11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1" t="s">
        <v>8323</v>
      </c>
      <c r="R3332" t="s">
        <v>8324</v>
      </c>
      <c r="S3332" s="15">
        <f t="shared" si="210"/>
        <v>42241.429120370376</v>
      </c>
      <c r="T3332" s="15">
        <f t="shared" si="211"/>
        <v>42263.916666666672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1" t="s">
        <v>8323</v>
      </c>
      <c r="R3333" t="s">
        <v>8326</v>
      </c>
      <c r="S3333" s="15">
        <f t="shared" si="210"/>
        <v>41883.916678240741</v>
      </c>
      <c r="T3333" s="15">
        <f t="shared" si="211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1" t="s">
        <v>8321</v>
      </c>
      <c r="R3334" t="s">
        <v>8337</v>
      </c>
      <c r="S3334" s="15">
        <f t="shared" si="210"/>
        <v>42397.281666666662</v>
      </c>
      <c r="T3334" s="15">
        <f t="shared" si="211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1" t="s">
        <v>8321</v>
      </c>
      <c r="R3335" t="s">
        <v>8337</v>
      </c>
      <c r="S3335" s="15">
        <f t="shared" si="210"/>
        <v>42115.547395833331</v>
      </c>
      <c r="T3335" s="15">
        <f t="shared" si="211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15">
        <f t="shared" si="210"/>
        <v>41551.798113425924</v>
      </c>
      <c r="T3336" s="15">
        <f t="shared" si="211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5">
        <f t="shared" si="210"/>
        <v>41416.763171296298</v>
      </c>
      <c r="T3337" s="15">
        <f t="shared" si="211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15">
        <f t="shared" si="210"/>
        <v>41956.250034722223</v>
      </c>
      <c r="T3339" s="15">
        <f t="shared" si="211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1" t="s">
        <v>8313</v>
      </c>
      <c r="R3340" t="s">
        <v>8314</v>
      </c>
      <c r="S3340" s="15">
        <f t="shared" si="210"/>
        <v>41940.89166666667</v>
      </c>
      <c r="T3340" s="15">
        <f t="shared" si="211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1" t="s">
        <v>8313</v>
      </c>
      <c r="R3341" t="s">
        <v>8314</v>
      </c>
      <c r="S3341" s="15">
        <f t="shared" si="210"/>
        <v>41876.433680555558</v>
      </c>
      <c r="T3341" s="15">
        <f t="shared" si="211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8319</v>
      </c>
      <c r="R3342" t="s">
        <v>8345</v>
      </c>
      <c r="S3342" s="15">
        <f t="shared" si="210"/>
        <v>41834.138495370367</v>
      </c>
      <c r="T3342" s="15">
        <f t="shared" si="211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1" t="s">
        <v>8323</v>
      </c>
      <c r="R3343" t="s">
        <v>8326</v>
      </c>
      <c r="S3343" s="15">
        <f t="shared" si="210"/>
        <v>42172.613506944443</v>
      </c>
      <c r="T3343" s="15">
        <f t="shared" si="211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1" t="s">
        <v>8323</v>
      </c>
      <c r="R3344" t="s">
        <v>8324</v>
      </c>
      <c r="S3344" s="15">
        <f t="shared" si="210"/>
        <v>41862.761724537035</v>
      </c>
      <c r="T3344" s="15">
        <f t="shared" si="211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1" t="s">
        <v>8323</v>
      </c>
      <c r="R3345" t="s">
        <v>8335</v>
      </c>
      <c r="S3345" s="15">
        <f t="shared" si="210"/>
        <v>42763.780671296292</v>
      </c>
      <c r="T3345" s="15">
        <f t="shared" si="211"/>
        <v>42823.739004629635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1" t="s">
        <v>8323</v>
      </c>
      <c r="R3346" t="s">
        <v>8326</v>
      </c>
      <c r="S3346" s="15">
        <f t="shared" si="210"/>
        <v>41872.807696759257</v>
      </c>
      <c r="T3346" s="15">
        <f t="shared" si="211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1" t="s">
        <v>8316</v>
      </c>
      <c r="R3351" t="s">
        <v>8344</v>
      </c>
      <c r="S3351" s="15">
        <f t="shared" si="210"/>
        <v>42164.615856481483</v>
      </c>
      <c r="T3351" s="15">
        <f t="shared" si="211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1" t="s">
        <v>8308</v>
      </c>
      <c r="R3352" t="s">
        <v>8315</v>
      </c>
      <c r="S3352" s="15">
        <f t="shared" si="210"/>
        <v>42200.261793981481</v>
      </c>
      <c r="T3352" s="15">
        <f t="shared" si="211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1" t="s">
        <v>8319</v>
      </c>
      <c r="R3353" t="s">
        <v>8345</v>
      </c>
      <c r="S3353" s="15">
        <f t="shared" si="210"/>
        <v>42034.75509259259</v>
      </c>
      <c r="T3353" s="15">
        <f t="shared" si="211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5">
        <f t="shared" si="210"/>
        <v>41247.063576388886</v>
      </c>
      <c r="T3354" s="15">
        <f t="shared" si="211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1" t="s">
        <v>8308</v>
      </c>
      <c r="R3355" t="s">
        <v>8342</v>
      </c>
      <c r="S3355" s="15">
        <f t="shared" si="210"/>
        <v>42753.678761574076</v>
      </c>
      <c r="T3355" s="15">
        <f t="shared" si="211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15">
        <f t="shared" si="210"/>
        <v>41952.09175925926</v>
      </c>
      <c r="T3356" s="15">
        <f t="shared" si="211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1" t="s">
        <v>8319</v>
      </c>
      <c r="R3357" t="s">
        <v>8345</v>
      </c>
      <c r="S3357" s="15">
        <f t="shared" si="210"/>
        <v>41876.683611111112</v>
      </c>
      <c r="T3357" s="15">
        <f t="shared" si="211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1" t="s">
        <v>8313</v>
      </c>
      <c r="R3358" t="s">
        <v>8355</v>
      </c>
      <c r="S3358" s="15">
        <f t="shared" si="210"/>
        <v>42185.397673611107</v>
      </c>
      <c r="T3358" s="15">
        <f t="shared" si="211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15">
        <f t="shared" si="210"/>
        <v>41869.534618055557</v>
      </c>
      <c r="T3359" s="15">
        <f t="shared" si="211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15">
        <f t="shared" si="210"/>
        <v>42089.724039351851</v>
      </c>
      <c r="T3361" s="15">
        <f t="shared" si="211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1" t="s">
        <v>8311</v>
      </c>
      <c r="R3362" t="s">
        <v>8356</v>
      </c>
      <c r="S3362" s="15">
        <f t="shared" si="210"/>
        <v>41911.657430555555</v>
      </c>
      <c r="T3362" s="15">
        <f t="shared" si="211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1" t="s">
        <v>8323</v>
      </c>
      <c r="R3364" t="s">
        <v>8335</v>
      </c>
      <c r="S3364" s="15">
        <f t="shared" si="210"/>
        <v>42170.447013888886</v>
      </c>
      <c r="T3364" s="15">
        <f t="shared" si="211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1" t="s">
        <v>8323</v>
      </c>
      <c r="R3365" t="s">
        <v>8335</v>
      </c>
      <c r="S3365" s="15">
        <f t="shared" si="210"/>
        <v>42079.857974537037</v>
      </c>
      <c r="T3365" s="15">
        <f t="shared" si="211"/>
        <v>42125.916666666672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1" t="s">
        <v>8327</v>
      </c>
      <c r="R3367" t="s">
        <v>8330</v>
      </c>
      <c r="S3367" s="15">
        <f t="shared" si="210"/>
        <v>42341.59129629629</v>
      </c>
      <c r="T3367" s="15">
        <f t="shared" si="211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1" t="s">
        <v>8316</v>
      </c>
      <c r="R3368" t="s">
        <v>8334</v>
      </c>
      <c r="S3368" s="15">
        <f t="shared" si="210"/>
        <v>41974.911087962959</v>
      </c>
      <c r="T3368" s="15">
        <f t="shared" si="211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5">
        <f t="shared" si="210"/>
        <v>41799.830613425926</v>
      </c>
      <c r="T3373" s="15">
        <f t="shared" si="211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5">
        <f t="shared" si="210"/>
        <v>42047.812523148154</v>
      </c>
      <c r="T3374" s="15">
        <f t="shared" si="211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8321</v>
      </c>
      <c r="R3376" t="s">
        <v>8339</v>
      </c>
      <c r="S3376" s="15">
        <f t="shared" si="210"/>
        <v>41945.037789351853</v>
      </c>
      <c r="T3376" s="15">
        <f t="shared" si="211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8327</v>
      </c>
      <c r="R3377" t="s">
        <v>8328</v>
      </c>
      <c r="S3377" s="15">
        <f t="shared" si="210"/>
        <v>40877.25099537037</v>
      </c>
      <c r="T3377" s="15">
        <f t="shared" si="211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8327</v>
      </c>
      <c r="R3378" t="s">
        <v>8350</v>
      </c>
      <c r="S3378" s="15">
        <f t="shared" si="210"/>
        <v>41194.109340277777</v>
      </c>
      <c r="T3378" s="15">
        <f t="shared" si="211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1" t="s">
        <v>8319</v>
      </c>
      <c r="R3380" t="s">
        <v>8345</v>
      </c>
      <c r="S3380" s="15">
        <f t="shared" si="210"/>
        <v>42184.185844907406</v>
      </c>
      <c r="T3380" s="15">
        <f t="shared" si="211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1" t="s">
        <v>8311</v>
      </c>
      <c r="R3381" t="s">
        <v>8352</v>
      </c>
      <c r="S3381" s="15">
        <f t="shared" si="210"/>
        <v>40682.884791666671</v>
      </c>
      <c r="T3381" s="15">
        <f t="shared" si="211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1" t="s">
        <v>8313</v>
      </c>
      <c r="R3382" t="s">
        <v>8314</v>
      </c>
      <c r="S3382" s="15">
        <f t="shared" si="210"/>
        <v>42252.788900462961</v>
      </c>
      <c r="T3382" s="15">
        <f t="shared" si="211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1" t="s">
        <v>8308</v>
      </c>
      <c r="R3383" t="s">
        <v>8342</v>
      </c>
      <c r="S3383" s="15">
        <f t="shared" si="210"/>
        <v>42179.653379629628</v>
      </c>
      <c r="T3383" s="15">
        <f t="shared" si="211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1" t="s">
        <v>8319</v>
      </c>
      <c r="R3384" t="s">
        <v>8345</v>
      </c>
      <c r="S3384" s="15">
        <f t="shared" si="210"/>
        <v>41919.140706018516</v>
      </c>
      <c r="T3384" s="15">
        <f t="shared" si="211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1" t="s">
        <v>8319</v>
      </c>
      <c r="R3385" t="s">
        <v>8357</v>
      </c>
      <c r="S3385" s="15">
        <f t="shared" si="210"/>
        <v>42258.297094907408</v>
      </c>
      <c r="T3385" s="15">
        <f t="shared" si="211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1" t="s">
        <v>8323</v>
      </c>
      <c r="R3386" t="s">
        <v>8326</v>
      </c>
      <c r="S3386" s="15">
        <f t="shared" si="210"/>
        <v>42709.546064814815</v>
      </c>
      <c r="T3386" s="15">
        <f t="shared" si="211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1" t="s">
        <v>8323</v>
      </c>
      <c r="R3387" t="s">
        <v>8335</v>
      </c>
      <c r="S3387" s="15">
        <f t="shared" si="210"/>
        <v>42598.749155092592</v>
      </c>
      <c r="T3387" s="15">
        <f t="shared" si="211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1" t="s">
        <v>8327</v>
      </c>
      <c r="R3389" t="s">
        <v>8341</v>
      </c>
      <c r="S3389" s="15">
        <f t="shared" si="210"/>
        <v>41464.106087962966</v>
      </c>
      <c r="T3389" s="15">
        <f t="shared" si="211"/>
        <v>41485.106087962966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1" t="s">
        <v>8323</v>
      </c>
      <c r="R3390" t="s">
        <v>8326</v>
      </c>
      <c r="S3390" s="15">
        <f t="shared" si="210"/>
        <v>42359.725243055553</v>
      </c>
      <c r="T3390" s="15">
        <f t="shared" si="211"/>
        <v>42389.725243055553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8323</v>
      </c>
      <c r="R3391" t="s">
        <v>8326</v>
      </c>
      <c r="S3391" s="15">
        <f t="shared" si="210"/>
        <v>42417.675879629634</v>
      </c>
      <c r="T3391" s="15">
        <f t="shared" si="211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si="209"/>
        <v>6.75</v>
      </c>
      <c r="Q3394" s="11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ref="P3395:P3458" si="213">ROUND(E3395/L3395,2)</f>
        <v>13.01</v>
      </c>
      <c r="Q3395" s="11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5">
        <f t="shared" si="214"/>
        <v>42038.824988425928</v>
      </c>
      <c r="T3396" s="15">
        <f t="shared" si="215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5">
        <f t="shared" si="214"/>
        <v>42446.780162037037</v>
      </c>
      <c r="T3397" s="15">
        <f t="shared" si="215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5">
        <f t="shared" si="214"/>
        <v>41855.784305555557</v>
      </c>
      <c r="T3398" s="15">
        <f t="shared" si="215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5">
        <f t="shared" si="214"/>
        <v>42604.239629629628</v>
      </c>
      <c r="T3399" s="15">
        <f t="shared" si="215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1" t="s">
        <v>8316</v>
      </c>
      <c r="R3400" t="s">
        <v>8344</v>
      </c>
      <c r="S3400" s="15">
        <f t="shared" si="214"/>
        <v>42529.969131944439</v>
      </c>
      <c r="T3400" s="15">
        <f t="shared" si="215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1" t="s">
        <v>8316</v>
      </c>
      <c r="R3401" t="s">
        <v>8334</v>
      </c>
      <c r="S3401" s="15">
        <f t="shared" si="214"/>
        <v>40710.731180555551</v>
      </c>
      <c r="T3401" s="15">
        <f t="shared" si="215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1" t="s">
        <v>8319</v>
      </c>
      <c r="R3402" t="s">
        <v>8345</v>
      </c>
      <c r="S3402" s="15">
        <f t="shared" si="214"/>
        <v>42180.18604166666</v>
      </c>
      <c r="T3402" s="15">
        <f t="shared" si="215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1" t="s">
        <v>8319</v>
      </c>
      <c r="R3403" t="s">
        <v>8345</v>
      </c>
      <c r="S3403" s="15">
        <f t="shared" si="214"/>
        <v>42382.906527777777</v>
      </c>
      <c r="T3403" s="15">
        <f t="shared" si="215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15">
        <f t="shared" si="214"/>
        <v>42062.680486111116</v>
      </c>
      <c r="T3404" s="15">
        <f t="shared" si="215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8323</v>
      </c>
      <c r="R3405" t="s">
        <v>8324</v>
      </c>
      <c r="S3405" s="15">
        <f t="shared" si="214"/>
        <v>41977.780104166668</v>
      </c>
      <c r="T3405" s="15">
        <f t="shared" si="215"/>
        <v>42037.780104166668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1" t="s">
        <v>8323</v>
      </c>
      <c r="R3406" t="s">
        <v>8326</v>
      </c>
      <c r="S3406" s="15">
        <f t="shared" si="214"/>
        <v>41848.84002314815</v>
      </c>
      <c r="T3406" s="15">
        <f t="shared" si="215"/>
        <v>41883.84002314815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1" t="s">
        <v>8323</v>
      </c>
      <c r="R3407" t="s">
        <v>8326</v>
      </c>
      <c r="S3407" s="15">
        <f t="shared" si="214"/>
        <v>42021.301192129627</v>
      </c>
      <c r="T3407" s="15">
        <f t="shared" si="215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5">
        <f t="shared" si="214"/>
        <v>40800.6403587963</v>
      </c>
      <c r="T3408" s="15">
        <f t="shared" si="215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1" t="s">
        <v>8321</v>
      </c>
      <c r="R3409" t="s">
        <v>8339</v>
      </c>
      <c r="S3409" s="15">
        <f t="shared" si="214"/>
        <v>41759.542534722219</v>
      </c>
      <c r="T3409" s="15">
        <f t="shared" si="215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1" t="s">
        <v>8308</v>
      </c>
      <c r="R3410" t="s">
        <v>8342</v>
      </c>
      <c r="S3410" s="15">
        <f t="shared" si="214"/>
        <v>42276.046689814815</v>
      </c>
      <c r="T3410" s="15">
        <f t="shared" si="215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1" t="s">
        <v>8327</v>
      </c>
      <c r="R3411" t="s">
        <v>8350</v>
      </c>
      <c r="S3411" s="15">
        <f t="shared" si="214"/>
        <v>41124.479722222226</v>
      </c>
      <c r="T3411" s="15">
        <f t="shared" si="21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1" t="s">
        <v>8316</v>
      </c>
      <c r="R3412" t="s">
        <v>8334</v>
      </c>
      <c r="S3412" s="15">
        <f t="shared" si="214"/>
        <v>42440.820277777777</v>
      </c>
      <c r="T3412" s="15">
        <f t="shared" si="21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1" t="s">
        <v>8316</v>
      </c>
      <c r="R3413" t="s">
        <v>8334</v>
      </c>
      <c r="S3413" s="15">
        <f t="shared" si="214"/>
        <v>42107.836435185185</v>
      </c>
      <c r="T3413" s="15">
        <f t="shared" si="215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1" t="s">
        <v>8319</v>
      </c>
      <c r="R3414" t="s">
        <v>8345</v>
      </c>
      <c r="S3414" s="15">
        <f t="shared" si="214"/>
        <v>41938.804710648146</v>
      </c>
      <c r="T3414" s="15">
        <f t="shared" si="215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1" t="s">
        <v>8327</v>
      </c>
      <c r="R3415" t="s">
        <v>8354</v>
      </c>
      <c r="S3415" s="15">
        <f t="shared" si="214"/>
        <v>40985.459803240738</v>
      </c>
      <c r="T3415" s="15">
        <f t="shared" si="215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1" t="s">
        <v>8313</v>
      </c>
      <c r="R3416" t="s">
        <v>8314</v>
      </c>
      <c r="S3416" s="15">
        <f t="shared" si="214"/>
        <v>41820.752268518518</v>
      </c>
      <c r="T3416" s="15">
        <f t="shared" si="215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15">
        <f t="shared" si="214"/>
        <v>42206.763217592597</v>
      </c>
      <c r="T3417" s="15">
        <f t="shared" si="21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1" t="s">
        <v>8316</v>
      </c>
      <c r="R3418" t="s">
        <v>8334</v>
      </c>
      <c r="S3418" s="15">
        <f t="shared" si="214"/>
        <v>41843.772789351853</v>
      </c>
      <c r="T3418" s="15">
        <f t="shared" si="215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1" t="s">
        <v>8316</v>
      </c>
      <c r="R3419" t="s">
        <v>8334</v>
      </c>
      <c r="S3419" s="15">
        <f t="shared" si="214"/>
        <v>42167.207071759258</v>
      </c>
      <c r="T3419" s="15">
        <f t="shared" si="215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15">
        <f t="shared" si="214"/>
        <v>41954.722916666666</v>
      </c>
      <c r="T3420" s="15">
        <f t="shared" si="215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1" t="s">
        <v>8308</v>
      </c>
      <c r="R3421" t="s">
        <v>8342</v>
      </c>
      <c r="S3421" s="15">
        <f t="shared" si="214"/>
        <v>42064.794490740736</v>
      </c>
      <c r="T3421" s="15">
        <f t="shared" si="215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15">
        <f t="shared" si="214"/>
        <v>41760.10974537037</v>
      </c>
      <c r="T3422" s="15">
        <f t="shared" si="215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15">
        <f t="shared" si="214"/>
        <v>42058.334027777775</v>
      </c>
      <c r="T3423" s="15">
        <f t="shared" si="215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15">
        <f t="shared" si="214"/>
        <v>40927.036979166667</v>
      </c>
      <c r="T3424" s="15">
        <f t="shared" si="215"/>
        <v>40986.995312500003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1" t="s">
        <v>8323</v>
      </c>
      <c r="R3425" t="s">
        <v>8326</v>
      </c>
      <c r="S3425" s="15">
        <f t="shared" si="214"/>
        <v>41953.773090277777</v>
      </c>
      <c r="T3425" s="15">
        <f t="shared" si="215"/>
        <v>42013.083333333328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1" t="s">
        <v>8323</v>
      </c>
      <c r="R3426" t="s">
        <v>8326</v>
      </c>
      <c r="S3426" s="15">
        <f t="shared" si="214"/>
        <v>42210.439768518518</v>
      </c>
      <c r="T3426" s="15">
        <f t="shared" si="215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1" t="s">
        <v>8323</v>
      </c>
      <c r="R3427" t="s">
        <v>8324</v>
      </c>
      <c r="S3427" s="15">
        <f t="shared" si="214"/>
        <v>42297.823113425926</v>
      </c>
      <c r="T3427" s="15">
        <f t="shared" si="215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1" t="s">
        <v>8323</v>
      </c>
      <c r="R3428" t="s">
        <v>8324</v>
      </c>
      <c r="S3428" s="15">
        <f t="shared" si="214"/>
        <v>42207.795787037037</v>
      </c>
      <c r="T3428" s="15">
        <f t="shared" si="215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15">
        <f t="shared" si="214"/>
        <v>41861.767094907409</v>
      </c>
      <c r="T3429" s="15">
        <f t="shared" si="215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1" t="s">
        <v>8323</v>
      </c>
      <c r="R3430" t="s">
        <v>8326</v>
      </c>
      <c r="S3430" s="15">
        <f t="shared" si="214"/>
        <v>42164.299722222218</v>
      </c>
      <c r="T3430" s="15">
        <f t="shared" si="215"/>
        <v>42190.957638888889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1" t="s">
        <v>8323</v>
      </c>
      <c r="R3431" t="s">
        <v>8326</v>
      </c>
      <c r="S3431" s="15">
        <f t="shared" si="214"/>
        <v>42059.970729166671</v>
      </c>
      <c r="T3431" s="15">
        <f t="shared" si="215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1" t="s">
        <v>8323</v>
      </c>
      <c r="R3432" t="s">
        <v>8335</v>
      </c>
      <c r="S3432" s="15">
        <f t="shared" si="214"/>
        <v>42756.018506944441</v>
      </c>
      <c r="T3432" s="15">
        <f t="shared" si="215"/>
        <v>42786.018506944441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5">
        <f t="shared" si="214"/>
        <v>42317.826377314821</v>
      </c>
      <c r="T3433" s="15">
        <f t="shared" si="215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8323</v>
      </c>
      <c r="R3434" t="s">
        <v>8326</v>
      </c>
      <c r="S3434" s="15">
        <f t="shared" si="214"/>
        <v>41830.267407407409</v>
      </c>
      <c r="T3434" s="15">
        <f t="shared" si="215"/>
        <v>41860.267407407409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1" t="s">
        <v>8323</v>
      </c>
      <c r="R3435" t="s">
        <v>8326</v>
      </c>
      <c r="S3435" s="15">
        <f t="shared" si="214"/>
        <v>42439.702314814815</v>
      </c>
      <c r="T3435" s="15">
        <f t="shared" si="215"/>
        <v>42468.774305555555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8326</v>
      </c>
      <c r="S3436" s="15">
        <f t="shared" si="214"/>
        <v>42243.790393518517</v>
      </c>
      <c r="T3436" s="15">
        <f t="shared" si="215"/>
        <v>42303.790393518517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1" t="s">
        <v>8323</v>
      </c>
      <c r="R3437" t="s">
        <v>8326</v>
      </c>
      <c r="S3437" s="15">
        <f t="shared" si="214"/>
        <v>42479.039212962962</v>
      </c>
      <c r="T3437" s="15">
        <f t="shared" si="215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1" t="s">
        <v>8321</v>
      </c>
      <c r="R3438" t="s">
        <v>8339</v>
      </c>
      <c r="S3438" s="15">
        <f t="shared" si="214"/>
        <v>41513.107256944444</v>
      </c>
      <c r="T3438" s="15">
        <f t="shared" si="215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1" t="s">
        <v>8323</v>
      </c>
      <c r="R3439" t="s">
        <v>8324</v>
      </c>
      <c r="S3439" s="15">
        <f t="shared" si="214"/>
        <v>42097.649224537032</v>
      </c>
      <c r="T3439" s="15">
        <f t="shared" si="215"/>
        <v>42157.649224537032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1" t="s">
        <v>8323</v>
      </c>
      <c r="R3440" t="s">
        <v>8326</v>
      </c>
      <c r="S3440" s="15">
        <f t="shared" si="214"/>
        <v>41811.555462962962</v>
      </c>
      <c r="T3440" s="15">
        <f t="shared" si="215"/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1" t="s">
        <v>8323</v>
      </c>
      <c r="R3441" t="s">
        <v>8326</v>
      </c>
      <c r="S3441" s="15">
        <f t="shared" si="214"/>
        <v>41879.043530092589</v>
      </c>
      <c r="T3441" s="15">
        <f t="shared" si="215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1" t="s">
        <v>8327</v>
      </c>
      <c r="R3442" t="s">
        <v>8330</v>
      </c>
      <c r="S3442" s="15">
        <f t="shared" si="214"/>
        <v>42286.861493055556</v>
      </c>
      <c r="T3442" s="15">
        <f t="shared" si="215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1" t="s">
        <v>8323</v>
      </c>
      <c r="R3443" t="s">
        <v>8324</v>
      </c>
      <c r="S3443" s="15">
        <f t="shared" si="214"/>
        <v>42409.571284722217</v>
      </c>
      <c r="T3443" s="15">
        <f t="shared" si="215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1" t="s">
        <v>8311</v>
      </c>
      <c r="R3444" t="s">
        <v>8352</v>
      </c>
      <c r="S3444" s="15">
        <f t="shared" si="214"/>
        <v>41456.981215277774</v>
      </c>
      <c r="T3444" s="15">
        <f t="shared" si="215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1" t="s">
        <v>8327</v>
      </c>
      <c r="R3445" t="s">
        <v>8350</v>
      </c>
      <c r="S3445" s="15">
        <f t="shared" si="214"/>
        <v>42429.84956018519</v>
      </c>
      <c r="T3445" s="15">
        <f t="shared" si="215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1" t="s">
        <v>8316</v>
      </c>
      <c r="R3446" t="s">
        <v>8334</v>
      </c>
      <c r="S3446" s="15">
        <f t="shared" si="214"/>
        <v>41250.025902777779</v>
      </c>
      <c r="T3446" s="15">
        <f t="shared" si="215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1" t="s">
        <v>8316</v>
      </c>
      <c r="R3447" t="s">
        <v>8344</v>
      </c>
      <c r="S3447" s="15">
        <f t="shared" si="214"/>
        <v>42496.264965277776</v>
      </c>
      <c r="T3447" s="15">
        <f t="shared" si="215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8319</v>
      </c>
      <c r="R3448" t="s">
        <v>8345</v>
      </c>
      <c r="S3448" s="15">
        <f t="shared" si="214"/>
        <v>42382.130833333329</v>
      </c>
      <c r="T3448" s="15">
        <f t="shared" si="215"/>
        <v>42412.130833333329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1" t="s">
        <v>8323</v>
      </c>
      <c r="R3449" t="s">
        <v>8326</v>
      </c>
      <c r="S3449" s="15">
        <f t="shared" si="214"/>
        <v>41831.742962962962</v>
      </c>
      <c r="T3449" s="15">
        <f t="shared" si="215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15">
        <f t="shared" si="214"/>
        <v>41745.891319444447</v>
      </c>
      <c r="T3450" s="15">
        <f t="shared" si="215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8323</v>
      </c>
      <c r="R3451" t="s">
        <v>8326</v>
      </c>
      <c r="S3451" s="15">
        <f t="shared" si="214"/>
        <v>42559.474004629628</v>
      </c>
      <c r="T3451" s="15">
        <f t="shared" si="215"/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8323</v>
      </c>
      <c r="R3452" t="s">
        <v>8326</v>
      </c>
      <c r="S3452" s="15">
        <f t="shared" si="214"/>
        <v>41995.084074074075</v>
      </c>
      <c r="T3452" s="15">
        <f t="shared" si="215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1" t="s">
        <v>8321</v>
      </c>
      <c r="R3453" t="s">
        <v>8325</v>
      </c>
      <c r="S3453" s="15">
        <f t="shared" si="214"/>
        <v>42202.594293981485</v>
      </c>
      <c r="T3453" s="15">
        <f t="shared" si="215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1" t="s">
        <v>8308</v>
      </c>
      <c r="R3454" t="s">
        <v>8342</v>
      </c>
      <c r="S3454" s="15">
        <f t="shared" si="214"/>
        <v>42340.847361111111</v>
      </c>
      <c r="T3454" s="15">
        <f t="shared" si="215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1" t="s">
        <v>8308</v>
      </c>
      <c r="R3455" t="s">
        <v>8342</v>
      </c>
      <c r="S3455" s="15">
        <f t="shared" si="214"/>
        <v>42545.705266203702</v>
      </c>
      <c r="T3455" s="15">
        <f t="shared" si="215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8327</v>
      </c>
      <c r="R3456" t="s">
        <v>8328</v>
      </c>
      <c r="S3456" s="15">
        <f t="shared" si="214"/>
        <v>40981.802615740737</v>
      </c>
      <c r="T3456" s="15">
        <f t="shared" si="215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1" t="s">
        <v>8316</v>
      </c>
      <c r="R3457" t="s">
        <v>8344</v>
      </c>
      <c r="S3457" s="15">
        <f t="shared" si="214"/>
        <v>41821.407187500001</v>
      </c>
      <c r="T3457" s="15">
        <f t="shared" si="215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16">ROUND(E3458/D3458*100,0)</f>
        <v>4</v>
      </c>
      <c r="P3458">
        <f t="shared" si="213"/>
        <v>20</v>
      </c>
      <c r="Q3458" s="11" t="s">
        <v>8313</v>
      </c>
      <c r="R3458" t="s">
        <v>8355</v>
      </c>
      <c r="S3458" s="15">
        <f t="shared" si="214"/>
        <v>42170.996527777781</v>
      </c>
      <c r="T3458" s="15">
        <f t="shared" si="215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ref="P3459:P3522" si="217">ROUND(E3459/L3459,2)</f>
        <v>20</v>
      </c>
      <c r="Q3459" s="11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5">
        <f t="shared" si="218"/>
        <v>41831.675034722226</v>
      </c>
      <c r="T3460" s="15">
        <f t="shared" si="219"/>
        <v>41891.675034722226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1" t="s">
        <v>8323</v>
      </c>
      <c r="R3461" t="s">
        <v>8326</v>
      </c>
      <c r="S3461" s="15">
        <f t="shared" si="218"/>
        <v>41929.266215277778</v>
      </c>
      <c r="T3461" s="15">
        <f t="shared" si="219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1" t="s">
        <v>8323</v>
      </c>
      <c r="R3462" t="s">
        <v>8326</v>
      </c>
      <c r="S3462" s="15">
        <f t="shared" si="218"/>
        <v>42122.693159722221</v>
      </c>
      <c r="T3462" s="15">
        <f t="shared" si="219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5">
        <f t="shared" si="218"/>
        <v>42065.190694444449</v>
      </c>
      <c r="T3463" s="15">
        <f t="shared" si="219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5">
        <f t="shared" si="218"/>
        <v>42039.194988425923</v>
      </c>
      <c r="T3464" s="15">
        <f t="shared" si="219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8316</v>
      </c>
      <c r="R3471" t="s">
        <v>8334</v>
      </c>
      <c r="S3471" s="15">
        <f t="shared" si="218"/>
        <v>40619.097210648149</v>
      </c>
      <c r="T3471" s="15">
        <f t="shared" si="219"/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5">
        <f t="shared" si="218"/>
        <v>42169.958506944444</v>
      </c>
      <c r="T3472" s="15">
        <f t="shared" si="219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1" t="s">
        <v>8346</v>
      </c>
      <c r="R3474" t="s">
        <v>8347</v>
      </c>
      <c r="S3474" s="15">
        <f t="shared" si="218"/>
        <v>42775.172824074078</v>
      </c>
      <c r="T3474" s="15">
        <f t="shared" si="219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1" t="s">
        <v>8311</v>
      </c>
      <c r="R3476" t="s">
        <v>8348</v>
      </c>
      <c r="S3476" s="15">
        <f t="shared" si="218"/>
        <v>42297.432951388888</v>
      </c>
      <c r="T3476" s="15">
        <f t="shared" si="219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1" t="s">
        <v>8311</v>
      </c>
      <c r="R3477" t="s">
        <v>8348</v>
      </c>
      <c r="S3477" s="15">
        <f t="shared" si="218"/>
        <v>41838.536782407406</v>
      </c>
      <c r="T3477" s="15">
        <f t="shared" si="219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1" t="s">
        <v>8311</v>
      </c>
      <c r="R3478" t="s">
        <v>8348</v>
      </c>
      <c r="S3478" s="15">
        <f t="shared" si="218"/>
        <v>42258.780324074076</v>
      </c>
      <c r="T3478" s="15">
        <f t="shared" si="219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1" t="s">
        <v>8311</v>
      </c>
      <c r="R3479" t="s">
        <v>8348</v>
      </c>
      <c r="S3479" s="15">
        <f t="shared" si="218"/>
        <v>42463.866666666669</v>
      </c>
      <c r="T3479" s="15">
        <f t="shared" si="219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1" t="s">
        <v>8313</v>
      </c>
      <c r="R3480" t="s">
        <v>8351</v>
      </c>
      <c r="S3480" s="15">
        <f t="shared" si="218"/>
        <v>41877.904988425929</v>
      </c>
      <c r="T3480" s="15">
        <f t="shared" si="219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1" t="s">
        <v>8313</v>
      </c>
      <c r="R3481" t="s">
        <v>8314</v>
      </c>
      <c r="S3481" s="15">
        <f t="shared" si="218"/>
        <v>41860.91002314815</v>
      </c>
      <c r="T3481" s="15">
        <f t="shared" si="219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1" t="s">
        <v>8308</v>
      </c>
      <c r="R3482" t="s">
        <v>8342</v>
      </c>
      <c r="S3482" s="15">
        <f t="shared" si="218"/>
        <v>42577.607361111113</v>
      </c>
      <c r="T3482" s="15">
        <f t="shared" si="219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1" t="s">
        <v>8308</v>
      </c>
      <c r="R3483" t="s">
        <v>8315</v>
      </c>
      <c r="S3483" s="15">
        <f t="shared" si="218"/>
        <v>41880.827118055553</v>
      </c>
      <c r="T3483" s="15">
        <f t="shared" si="219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1" t="s">
        <v>8323</v>
      </c>
      <c r="R3485" t="s">
        <v>8326</v>
      </c>
      <c r="S3485" s="15">
        <f t="shared" si="218"/>
        <v>41820.870821759258</v>
      </c>
      <c r="T3485" s="15">
        <f t="shared" si="219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5">
        <f t="shared" si="218"/>
        <v>41970.085046296299</v>
      </c>
      <c r="T3486" s="15">
        <f t="shared" si="219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5">
        <f t="shared" si="218"/>
        <v>42649.742210648154</v>
      </c>
      <c r="T3495" s="15">
        <f t="shared" si="219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5">
        <f t="shared" si="218"/>
        <v>41830.947013888886</v>
      </c>
      <c r="T3496" s="15">
        <f t="shared" si="219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5">
        <f t="shared" si="218"/>
        <v>41718.5237037037</v>
      </c>
      <c r="T3497" s="15">
        <f t="shared" si="219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15">
        <f t="shared" si="218"/>
        <v>41908.996527777781</v>
      </c>
      <c r="T3498" s="15">
        <f t="shared" si="219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15">
        <f t="shared" si="218"/>
        <v>42064.217418981483</v>
      </c>
      <c r="T3499" s="15">
        <f t="shared" si="219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1" t="s">
        <v>8323</v>
      </c>
      <c r="R3500" t="s">
        <v>8324</v>
      </c>
      <c r="S3500" s="15">
        <f t="shared" si="218"/>
        <v>42107.156319444446</v>
      </c>
      <c r="T3500" s="15">
        <f t="shared" si="219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1" t="s">
        <v>8323</v>
      </c>
      <c r="R3501" t="s">
        <v>8326</v>
      </c>
      <c r="S3501" s="15">
        <f t="shared" si="218"/>
        <v>42402.947002314817</v>
      </c>
      <c r="T3501" s="15">
        <f t="shared" si="219"/>
        <v>42452.145138888889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15">
        <f t="shared" si="218"/>
        <v>41961.492488425924</v>
      </c>
      <c r="T3502" s="15">
        <f t="shared" si="219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8323</v>
      </c>
      <c r="R3503" t="s">
        <v>8326</v>
      </c>
      <c r="S3503" s="15">
        <f t="shared" si="218"/>
        <v>42447.863553240735</v>
      </c>
      <c r="T3503" s="15">
        <f t="shared" si="219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5">
        <f t="shared" si="218"/>
        <v>42616.049849537041</v>
      </c>
      <c r="T3504" s="15">
        <f t="shared" si="219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8321</v>
      </c>
      <c r="R3505" t="s">
        <v>8337</v>
      </c>
      <c r="S3505" s="15">
        <f t="shared" si="218"/>
        <v>41938.893263888887</v>
      </c>
      <c r="T3505" s="15">
        <f t="shared" si="219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5">
        <f t="shared" si="218"/>
        <v>42514.434548611112</v>
      </c>
      <c r="T3506" s="15">
        <f t="shared" si="219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8321</v>
      </c>
      <c r="R3507" t="s">
        <v>8325</v>
      </c>
      <c r="S3507" s="15">
        <f t="shared" si="218"/>
        <v>42375.230115740742</v>
      </c>
      <c r="T3507" s="15">
        <f t="shared" si="219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8321</v>
      </c>
      <c r="R3508" t="s">
        <v>8339</v>
      </c>
      <c r="S3508" s="15">
        <f t="shared" si="218"/>
        <v>41650.015057870369</v>
      </c>
      <c r="T3508" s="15">
        <f t="shared" si="219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8321</v>
      </c>
      <c r="R3509" t="s">
        <v>8339</v>
      </c>
      <c r="S3509" s="15">
        <f t="shared" si="218"/>
        <v>42447.896875000006</v>
      </c>
      <c r="T3509" s="15">
        <f t="shared" si="219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8321</v>
      </c>
      <c r="R3510" t="s">
        <v>8339</v>
      </c>
      <c r="S3510" s="15">
        <f t="shared" si="218"/>
        <v>42153.631597222222</v>
      </c>
      <c r="T3510" s="15">
        <f t="shared" si="219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1" t="s">
        <v>8308</v>
      </c>
      <c r="R3511" t="s">
        <v>8342</v>
      </c>
      <c r="S3511" s="15">
        <f t="shared" si="218"/>
        <v>42450.589143518519</v>
      </c>
      <c r="T3511" s="15">
        <f t="shared" si="219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1" t="s">
        <v>8308</v>
      </c>
      <c r="R3512" t="s">
        <v>8342</v>
      </c>
      <c r="S3512" s="15">
        <f t="shared" si="218"/>
        <v>42049.716620370367</v>
      </c>
      <c r="T3512" s="15">
        <f t="shared" si="219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5">
        <f t="shared" si="218"/>
        <v>42102.650567129633</v>
      </c>
      <c r="T3513" s="15">
        <f t="shared" si="219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1" t="s">
        <v>8308</v>
      </c>
      <c r="R3514" t="s">
        <v>8342</v>
      </c>
      <c r="S3514" s="15">
        <f t="shared" si="218"/>
        <v>42223.619456018518</v>
      </c>
      <c r="T3514" s="15">
        <f t="shared" si="219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1" t="s">
        <v>8311</v>
      </c>
      <c r="R3515" t="s">
        <v>8352</v>
      </c>
      <c r="S3515" s="15">
        <f t="shared" si="218"/>
        <v>42349.824097222227</v>
      </c>
      <c r="T3515" s="15">
        <f t="shared" si="219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1" t="s">
        <v>8327</v>
      </c>
      <c r="R3516" t="s">
        <v>8336</v>
      </c>
      <c r="S3516" s="15">
        <f t="shared" si="218"/>
        <v>42165.79833333334</v>
      </c>
      <c r="T3516" s="15">
        <f t="shared" si="219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1" t="s">
        <v>8346</v>
      </c>
      <c r="R3517" t="s">
        <v>8347</v>
      </c>
      <c r="S3517" s="15">
        <f t="shared" si="218"/>
        <v>41851.696157407408</v>
      </c>
      <c r="T3517" s="15">
        <f t="shared" si="219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1" t="s">
        <v>8316</v>
      </c>
      <c r="R3518" t="s">
        <v>8334</v>
      </c>
      <c r="S3518" s="15">
        <f t="shared" si="218"/>
        <v>40802.964594907404</v>
      </c>
      <c r="T3518" s="15">
        <f t="shared" si="219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1" t="s">
        <v>8316</v>
      </c>
      <c r="R3519" t="s">
        <v>8334</v>
      </c>
      <c r="S3519" s="15">
        <f t="shared" si="218"/>
        <v>41526.345914351856</v>
      </c>
      <c r="T3519" s="15">
        <f t="shared" si="219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1" t="s">
        <v>8316</v>
      </c>
      <c r="R3520" t="s">
        <v>8344</v>
      </c>
      <c r="S3520" s="15">
        <f t="shared" si="218"/>
        <v>42535.327476851846</v>
      </c>
      <c r="T3520" s="15">
        <f t="shared" si="219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8319</v>
      </c>
      <c r="R3521" t="s">
        <v>8345</v>
      </c>
      <c r="S3521" s="15">
        <f t="shared" si="218"/>
        <v>42746.019652777773</v>
      </c>
      <c r="T3521" s="15">
        <f t="shared" si="219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20">ROUND(E3522/D3522*100,0)</f>
        <v>0</v>
      </c>
      <c r="P3522">
        <f t="shared" si="217"/>
        <v>10</v>
      </c>
      <c r="Q3522" s="11" t="s">
        <v>8313</v>
      </c>
      <c r="R3522" t="s">
        <v>8355</v>
      </c>
      <c r="S3522" s="15">
        <f t="shared" si="218"/>
        <v>41935.509652777779</v>
      </c>
      <c r="T3522" s="15">
        <f t="shared" si="219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20"/>
        <v>0</v>
      </c>
      <c r="P3523">
        <f t="shared" ref="P3523:P3586" si="221">ROUND(E3523/L3523,2)</f>
        <v>10</v>
      </c>
      <c r="Q3523" s="11" t="s">
        <v>8311</v>
      </c>
      <c r="R3523" t="s">
        <v>8349</v>
      </c>
      <c r="S3523" s="15">
        <f t="shared" ref="S3523:S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15">
        <f t="shared" si="222"/>
        <v>41989.664409722223</v>
      </c>
      <c r="T3524" s="15">
        <f t="shared" si="223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15">
        <f t="shared" si="222"/>
        <v>41772.797280092593</v>
      </c>
      <c r="T3525" s="15">
        <f t="shared" si="223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15">
        <f t="shared" si="222"/>
        <v>42649.924907407403</v>
      </c>
      <c r="T3526" s="15">
        <f t="shared" si="223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15">
        <f t="shared" si="222"/>
        <v>41830.033958333333</v>
      </c>
      <c r="T3527" s="15">
        <f t="shared" si="223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1" t="s">
        <v>8316</v>
      </c>
      <c r="R3528" t="s">
        <v>8334</v>
      </c>
      <c r="S3528" s="15">
        <f t="shared" si="222"/>
        <v>41951.973229166666</v>
      </c>
      <c r="T3528" s="15">
        <f t="shared" si="223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1" t="s">
        <v>8327</v>
      </c>
      <c r="R3529" t="s">
        <v>8329</v>
      </c>
      <c r="S3529" s="15">
        <f t="shared" si="222"/>
        <v>42109.826145833329</v>
      </c>
      <c r="T3529" s="15">
        <f t="shared" si="223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15">
        <f t="shared" si="222"/>
        <v>42017.843287037031</v>
      </c>
      <c r="T3530" s="15">
        <f t="shared" si="223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15">
        <f t="shared" si="222"/>
        <v>42262.849050925928</v>
      </c>
      <c r="T3531" s="15">
        <f t="shared" si="223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5">
        <f t="shared" si="222"/>
        <v>42383.899456018517</v>
      </c>
      <c r="T3532" s="15">
        <f t="shared" si="223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1" t="s">
        <v>8319</v>
      </c>
      <c r="R3533" t="s">
        <v>8345</v>
      </c>
      <c r="S3533" s="15">
        <f t="shared" si="222"/>
        <v>42061.69594907407</v>
      </c>
      <c r="T3533" s="15">
        <f t="shared" si="223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1" t="s">
        <v>8311</v>
      </c>
      <c r="R3534" t="s">
        <v>8356</v>
      </c>
      <c r="S3534" s="15">
        <f t="shared" si="222"/>
        <v>42573.65662037037</v>
      </c>
      <c r="T3534" s="15">
        <f t="shared" si="223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1" t="s">
        <v>8311</v>
      </c>
      <c r="R3535" t="s">
        <v>8356</v>
      </c>
      <c r="S3535" s="15">
        <f t="shared" si="222"/>
        <v>42172.669027777782</v>
      </c>
      <c r="T3535" s="15">
        <f t="shared" si="223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1" t="s">
        <v>8323</v>
      </c>
      <c r="R3536" t="s">
        <v>8326</v>
      </c>
      <c r="S3536" s="15">
        <f t="shared" si="222"/>
        <v>42291.739548611105</v>
      </c>
      <c r="T3536" s="15">
        <f t="shared" si="223"/>
        <v>42351.781215277777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1" t="s">
        <v>8323</v>
      </c>
      <c r="R3537" t="s">
        <v>8326</v>
      </c>
      <c r="S3537" s="15">
        <f t="shared" si="222"/>
        <v>42261.632916666669</v>
      </c>
      <c r="T3537" s="15">
        <f t="shared" si="223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5">
        <f t="shared" si="222"/>
        <v>41825.055231481485</v>
      </c>
      <c r="T3538" s="15">
        <f t="shared" si="223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1" t="s">
        <v>8323</v>
      </c>
      <c r="R3539" t="s">
        <v>8324</v>
      </c>
      <c r="S3539" s="15">
        <f t="shared" si="222"/>
        <v>42745.031469907408</v>
      </c>
      <c r="T3539" s="15">
        <f t="shared" si="223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5">
        <f t="shared" si="222"/>
        <v>42803.842812499999</v>
      </c>
      <c r="T3541" s="15">
        <f t="shared" si="223"/>
        <v>42843.801145833335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1" t="s">
        <v>8323</v>
      </c>
      <c r="R3542" t="s">
        <v>8326</v>
      </c>
      <c r="S3542" s="15">
        <f t="shared" si="222"/>
        <v>42786.350231481483</v>
      </c>
      <c r="T3542" s="15">
        <f t="shared" si="223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1" t="s">
        <v>8323</v>
      </c>
      <c r="R3543" t="s">
        <v>8326</v>
      </c>
      <c r="S3543" s="15">
        <f t="shared" si="222"/>
        <v>42048.711724537032</v>
      </c>
      <c r="T3543" s="15">
        <f t="shared" si="223"/>
        <v>42086.75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1" t="s">
        <v>8323</v>
      </c>
      <c r="R3544" t="s">
        <v>8326</v>
      </c>
      <c r="S3544" s="15">
        <f t="shared" si="222"/>
        <v>41831.697939814818</v>
      </c>
      <c r="T3544" s="15">
        <f t="shared" si="223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15">
        <f t="shared" si="222"/>
        <v>42201.436226851853</v>
      </c>
      <c r="T3545" s="15">
        <f t="shared" si="223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1" t="s">
        <v>8323</v>
      </c>
      <c r="R3546" t="s">
        <v>8326</v>
      </c>
      <c r="S3546" s="15">
        <f t="shared" si="222"/>
        <v>42128.431064814817</v>
      </c>
      <c r="T3546" s="15">
        <f t="shared" si="223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8323</v>
      </c>
      <c r="R3547" t="s">
        <v>8335</v>
      </c>
      <c r="S3547" s="15">
        <f t="shared" si="222"/>
        <v>41865.659780092588</v>
      </c>
      <c r="T3547" s="15">
        <f t="shared" si="223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8323</v>
      </c>
      <c r="R3548" t="s">
        <v>8335</v>
      </c>
      <c r="S3548" s="15">
        <f t="shared" si="222"/>
        <v>42154.818819444445</v>
      </c>
      <c r="T3548" s="15">
        <f t="shared" si="223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5">
        <f t="shared" si="222"/>
        <v>41863.527326388888</v>
      </c>
      <c r="T3549" s="15">
        <f t="shared" si="223"/>
        <v>41893.527326388888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1" t="s">
        <v>8323</v>
      </c>
      <c r="R3550" t="s">
        <v>8326</v>
      </c>
      <c r="S3550" s="15">
        <f t="shared" si="222"/>
        <v>42437.64534722222</v>
      </c>
      <c r="T3550" s="15">
        <f t="shared" si="223"/>
        <v>42497.603680555556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1" t="s">
        <v>8323</v>
      </c>
      <c r="R3551" t="s">
        <v>8326</v>
      </c>
      <c r="S3551" s="15">
        <f t="shared" si="222"/>
        <v>42217.670104166667</v>
      </c>
      <c r="T3551" s="15">
        <f t="shared" si="223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15">
        <f t="shared" si="222"/>
        <v>42622.436412037037</v>
      </c>
      <c r="T3552" s="15">
        <f t="shared" si="223"/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15">
        <f t="shared" si="222"/>
        <v>42058.603877314818</v>
      </c>
      <c r="T3553" s="15">
        <f t="shared" si="223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5">
        <f t="shared" si="222"/>
        <v>42396.911712962959</v>
      </c>
      <c r="T3555" s="15">
        <f t="shared" si="223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1" t="s">
        <v>8308</v>
      </c>
      <c r="R3556" t="s">
        <v>8310</v>
      </c>
      <c r="S3556" s="15">
        <f t="shared" si="222"/>
        <v>41838.832152777781</v>
      </c>
      <c r="T3556" s="15">
        <f t="shared" si="223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1" t="s">
        <v>8308</v>
      </c>
      <c r="R3557" t="s">
        <v>8318</v>
      </c>
      <c r="S3557" s="15">
        <f t="shared" si="222"/>
        <v>41864.04886574074</v>
      </c>
      <c r="T3557" s="15">
        <f t="shared" si="223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5">
        <f t="shared" si="222"/>
        <v>41974.704745370371</v>
      </c>
      <c r="T3559" s="15">
        <f t="shared" si="223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5">
        <f t="shared" si="222"/>
        <v>42013.059027777781</v>
      </c>
      <c r="T3560" s="15">
        <f t="shared" si="223"/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5">
        <f t="shared" si="222"/>
        <v>42513.976319444439</v>
      </c>
      <c r="T3562" s="15">
        <f t="shared" si="223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1" t="s">
        <v>8308</v>
      </c>
      <c r="R3564" t="s">
        <v>8342</v>
      </c>
      <c r="S3564" s="15">
        <f t="shared" si="222"/>
        <v>42525.656944444447</v>
      </c>
      <c r="T3564" s="15">
        <f t="shared" si="223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8308</v>
      </c>
      <c r="R3565" t="s">
        <v>8342</v>
      </c>
      <c r="S3565" s="15">
        <f t="shared" si="222"/>
        <v>42646.896898148145</v>
      </c>
      <c r="T3565" s="15">
        <f t="shared" si="223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8311</v>
      </c>
      <c r="R3567" t="s">
        <v>8348</v>
      </c>
      <c r="S3567" s="15">
        <f t="shared" si="222"/>
        <v>42395.456412037034</v>
      </c>
      <c r="T3567" s="15">
        <f t="shared" si="223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15">
        <f t="shared" si="222"/>
        <v>41974.712245370371</v>
      </c>
      <c r="T3568" s="15">
        <f t="shared" si="223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1" t="s">
        <v>8316</v>
      </c>
      <c r="R3569" t="s">
        <v>8344</v>
      </c>
      <c r="S3569" s="15">
        <f t="shared" si="222"/>
        <v>42413.649641203709</v>
      </c>
      <c r="T3569" s="15">
        <f t="shared" si="223"/>
        <v>42443.607974537037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1" t="s">
        <v>8323</v>
      </c>
      <c r="R3570" t="s">
        <v>8326</v>
      </c>
      <c r="S3570" s="15">
        <f t="shared" si="222"/>
        <v>41982.904386574075</v>
      </c>
      <c r="T3570" s="15">
        <f t="shared" si="223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8321</v>
      </c>
      <c r="R3571" t="s">
        <v>8325</v>
      </c>
      <c r="S3571" s="15">
        <f t="shared" si="222"/>
        <v>41792.687442129631</v>
      </c>
      <c r="T3571" s="15">
        <f t="shared" si="223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8339</v>
      </c>
      <c r="S3572" s="15">
        <f t="shared" si="222"/>
        <v>42423.985567129625</v>
      </c>
      <c r="T3572" s="15">
        <f t="shared" si="223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1" t="s">
        <v>8321</v>
      </c>
      <c r="R3573" t="s">
        <v>8339</v>
      </c>
      <c r="S3573" s="15">
        <f t="shared" si="222"/>
        <v>41331.555127314816</v>
      </c>
      <c r="T3573" s="15">
        <f t="shared" si="223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1" t="s">
        <v>8308</v>
      </c>
      <c r="R3574" t="s">
        <v>8342</v>
      </c>
      <c r="S3574" s="15">
        <f t="shared" si="222"/>
        <v>42307.034074074079</v>
      </c>
      <c r="T3574" s="15">
        <f t="shared" si="223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8311</v>
      </c>
      <c r="R3575" t="s">
        <v>8352</v>
      </c>
      <c r="S3575" s="15">
        <f t="shared" si="222"/>
        <v>41471.446851851848</v>
      </c>
      <c r="T3575" s="15">
        <f t="shared" si="223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1" t="s">
        <v>8316</v>
      </c>
      <c r="R3576" t="s">
        <v>8334</v>
      </c>
      <c r="S3576" s="15">
        <f t="shared" si="222"/>
        <v>42123.185798611114</v>
      </c>
      <c r="T3576" s="15">
        <f t="shared" si="223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1" t="s">
        <v>8316</v>
      </c>
      <c r="R3577" t="s">
        <v>8334</v>
      </c>
      <c r="S3577" s="15">
        <f t="shared" si="222"/>
        <v>41835.977083333331</v>
      </c>
      <c r="T3577" s="15">
        <f t="shared" si="223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8316</v>
      </c>
      <c r="R3578" t="s">
        <v>8334</v>
      </c>
      <c r="S3578" s="15">
        <f t="shared" si="222"/>
        <v>41722.792407407411</v>
      </c>
      <c r="T3578" s="15">
        <f t="shared" si="223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8316</v>
      </c>
      <c r="R3579" t="s">
        <v>8344</v>
      </c>
      <c r="S3579" s="15">
        <f t="shared" si="222"/>
        <v>41975.347523148142</v>
      </c>
      <c r="T3579" s="15">
        <f t="shared" si="223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1" t="s">
        <v>8319</v>
      </c>
      <c r="R3580" t="s">
        <v>8345</v>
      </c>
      <c r="S3580" s="15">
        <f t="shared" si="222"/>
        <v>41837.905694444446</v>
      </c>
      <c r="T3580" s="15">
        <f t="shared" si="223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1" t="s">
        <v>8327</v>
      </c>
      <c r="R3581" t="s">
        <v>8354</v>
      </c>
      <c r="S3581" s="15">
        <f t="shared" si="222"/>
        <v>40782.165532407409</v>
      </c>
      <c r="T3581" s="15">
        <f t="shared" si="223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8311</v>
      </c>
      <c r="R3582" t="s">
        <v>8352</v>
      </c>
      <c r="S3582" s="15">
        <f t="shared" si="222"/>
        <v>41136.85805555556</v>
      </c>
      <c r="T3582" s="15">
        <f t="shared" si="223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5">
        <f t="shared" si="222"/>
        <v>42527.007326388892</v>
      </c>
      <c r="T3583" s="15">
        <f t="shared" si="223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1" t="s">
        <v>8313</v>
      </c>
      <c r="R3584" t="s">
        <v>8351</v>
      </c>
      <c r="S3584" s="15">
        <f t="shared" si="222"/>
        <v>42325.448958333334</v>
      </c>
      <c r="T3584" s="15">
        <f t="shared" si="223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8327</v>
      </c>
      <c r="R3585" t="s">
        <v>8330</v>
      </c>
      <c r="S3585" s="15">
        <f t="shared" si="222"/>
        <v>42791.669837962967</v>
      </c>
      <c r="T3585" s="15">
        <f t="shared" si="223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si="221"/>
        <v>5</v>
      </c>
      <c r="Q3586" s="11" t="s">
        <v>8319</v>
      </c>
      <c r="R3586" t="s">
        <v>8345</v>
      </c>
      <c r="S3586" s="15">
        <f t="shared" si="222"/>
        <v>42019.737766203703</v>
      </c>
      <c r="T3586" s="15">
        <f t="shared" si="223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24"/>
        <v>0</v>
      </c>
      <c r="P3587">
        <f t="shared" ref="P3587:P3650" si="225">ROUND(E3587/L3587,2)</f>
        <v>1</v>
      </c>
      <c r="Q3587" s="11" t="s">
        <v>8319</v>
      </c>
      <c r="R3587" t="s">
        <v>8345</v>
      </c>
      <c r="S3587" s="15">
        <f t="shared" ref="S3587:S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1" t="s">
        <v>8319</v>
      </c>
      <c r="R3588" t="s">
        <v>8345</v>
      </c>
      <c r="S3588" s="15">
        <f t="shared" si="226"/>
        <v>42019.76944444445</v>
      </c>
      <c r="T3588" s="15">
        <f t="shared" si="227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5">
        <f t="shared" si="226"/>
        <v>42333.330277777779</v>
      </c>
      <c r="T3589" s="15">
        <f t="shared" si="227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1" t="s">
        <v>8319</v>
      </c>
      <c r="R3590" t="s">
        <v>8345</v>
      </c>
      <c r="S3590" s="15">
        <f t="shared" si="226"/>
        <v>42422.536192129628</v>
      </c>
      <c r="T3590" s="15">
        <f t="shared" si="227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1" t="s">
        <v>8323</v>
      </c>
      <c r="R3591" t="s">
        <v>8326</v>
      </c>
      <c r="S3591" s="15">
        <f t="shared" si="226"/>
        <v>42453.428240740745</v>
      </c>
      <c r="T3591" s="15">
        <f t="shared" si="227"/>
        <v>42483.428240740745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5">
        <f t="shared" si="226"/>
        <v>41985.427361111113</v>
      </c>
      <c r="T3592" s="15">
        <f t="shared" si="227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5">
        <f t="shared" si="226"/>
        <v>42060.04550925926</v>
      </c>
      <c r="T3593" s="15">
        <f t="shared" si="227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15">
        <f t="shared" si="226"/>
        <v>41799.259039351848</v>
      </c>
      <c r="T3594" s="15">
        <f t="shared" si="227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5">
        <f t="shared" si="226"/>
        <v>42492.98505787037</v>
      </c>
      <c r="T3595" s="15">
        <f t="shared" si="227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5">
        <f t="shared" si="226"/>
        <v>41915.400219907409</v>
      </c>
      <c r="T3596" s="15">
        <f t="shared" si="227"/>
        <v>41919.1875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5">
        <f t="shared" si="226"/>
        <v>42109.801712962959</v>
      </c>
      <c r="T3597" s="15">
        <f t="shared" si="227"/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5">
        <f t="shared" si="226"/>
        <v>41809.389930555553</v>
      </c>
      <c r="T3598" s="15">
        <f t="shared" si="227"/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5">
        <f t="shared" si="226"/>
        <v>41848.772928240738</v>
      </c>
      <c r="T3599" s="15">
        <f t="shared" si="227"/>
        <v>41877.686111111114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15">
        <f t="shared" si="226"/>
        <v>42510.938900462963</v>
      </c>
      <c r="T3600" s="15">
        <f t="shared" si="227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5">
        <f t="shared" si="226"/>
        <v>42131.455439814818</v>
      </c>
      <c r="T3601" s="15">
        <f t="shared" si="227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5">
        <f t="shared" si="226"/>
        <v>42645.367442129631</v>
      </c>
      <c r="T3603" s="15">
        <f t="shared" si="227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5">
        <f t="shared" si="226"/>
        <v>42375.996886574074</v>
      </c>
      <c r="T3605" s="15">
        <f t="shared" si="227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1" t="s">
        <v>8308</v>
      </c>
      <c r="R3607" t="s">
        <v>8310</v>
      </c>
      <c r="S3607" s="15">
        <f t="shared" si="226"/>
        <v>42615.753310185188</v>
      </c>
      <c r="T3607" s="15">
        <f t="shared" si="227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1" t="s">
        <v>8311</v>
      </c>
      <c r="R3608" t="s">
        <v>8348</v>
      </c>
      <c r="S3608" s="15">
        <f t="shared" si="226"/>
        <v>42524.667662037042</v>
      </c>
      <c r="T3608" s="15">
        <f t="shared" si="227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15">
        <f t="shared" si="226"/>
        <v>42033.845543981486</v>
      </c>
      <c r="T3609" s="15">
        <f t="shared" si="227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8308</v>
      </c>
      <c r="R3610" t="s">
        <v>8342</v>
      </c>
      <c r="S3610" s="15">
        <f t="shared" si="226"/>
        <v>42031.362187499995</v>
      </c>
      <c r="T3610" s="15">
        <f t="shared" si="227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5">
        <f t="shared" si="226"/>
        <v>42460.374305555553</v>
      </c>
      <c r="T3611" s="15">
        <f t="shared" si="227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5">
        <f t="shared" si="226"/>
        <v>41849.887037037035</v>
      </c>
      <c r="T3612" s="15">
        <f t="shared" si="227"/>
        <v>41909.887037037035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5">
        <f t="shared" si="226"/>
        <v>42095.229166666672</v>
      </c>
      <c r="T3613" s="15">
        <f t="shared" si="227"/>
        <v>42109.211111111115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8323</v>
      </c>
      <c r="R3614" t="s">
        <v>8326</v>
      </c>
      <c r="S3614" s="15">
        <f t="shared" si="226"/>
        <v>42107.864722222221</v>
      </c>
      <c r="T3614" s="15">
        <f t="shared" si="227"/>
        <v>42137.864722222221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5">
        <f t="shared" si="226"/>
        <v>42358.573182870372</v>
      </c>
      <c r="T3616" s="15">
        <f t="shared" si="227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5">
        <f t="shared" si="226"/>
        <v>42130.335358796292</v>
      </c>
      <c r="T3617" s="15">
        <f t="shared" si="227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15">
        <f t="shared" si="226"/>
        <v>42076.092152777783</v>
      </c>
      <c r="T3618" s="15">
        <f t="shared" si="227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5">
        <f t="shared" si="226"/>
        <v>41729.702314814815</v>
      </c>
      <c r="T3619" s="15">
        <f t="shared" si="227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15">
        <f t="shared" si="226"/>
        <v>41931.959016203706</v>
      </c>
      <c r="T3620" s="15">
        <f t="shared" si="227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8313</v>
      </c>
      <c r="R3621" t="s">
        <v>8353</v>
      </c>
      <c r="S3621" s="15">
        <f t="shared" si="226"/>
        <v>42023.143414351856</v>
      </c>
      <c r="T3621" s="15">
        <f t="shared" si="227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1" t="s">
        <v>8316</v>
      </c>
      <c r="R3622" t="s">
        <v>8334</v>
      </c>
      <c r="S3622" s="15">
        <f t="shared" si="226"/>
        <v>42066.733587962968</v>
      </c>
      <c r="T3622" s="15">
        <f t="shared" si="227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1" t="s">
        <v>8316</v>
      </c>
      <c r="R3623" t="s">
        <v>8334</v>
      </c>
      <c r="S3623" s="15">
        <f t="shared" si="226"/>
        <v>41647.632256944446</v>
      </c>
      <c r="T3623" s="15">
        <f t="shared" si="227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15">
        <f t="shared" si="226"/>
        <v>42377.70694444445</v>
      </c>
      <c r="T3624" s="15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5">
        <f t="shared" si="226"/>
        <v>42489.099687499998</v>
      </c>
      <c r="T3625" s="15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8345</v>
      </c>
      <c r="S3626" s="15">
        <f t="shared" si="226"/>
        <v>42041.218715277777</v>
      </c>
      <c r="T3626" s="15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8311</v>
      </c>
      <c r="R3627" t="s">
        <v>8356</v>
      </c>
      <c r="S3627" s="15">
        <f t="shared" si="226"/>
        <v>41745.826273148145</v>
      </c>
      <c r="T3627" s="15">
        <f t="shared" si="227"/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8326</v>
      </c>
      <c r="S3628" s="15">
        <f t="shared" si="226"/>
        <v>42444.877743055549</v>
      </c>
      <c r="T3628" s="15">
        <f t="shared" si="227"/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8326</v>
      </c>
      <c r="S3629" s="15">
        <f t="shared" si="226"/>
        <v>41828.922905092593</v>
      </c>
      <c r="T3629" s="15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8324</v>
      </c>
      <c r="S3630" s="15">
        <f t="shared" si="226"/>
        <v>42567.531157407408</v>
      </c>
      <c r="T3630" s="15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8324</v>
      </c>
      <c r="S3631" s="15">
        <f t="shared" si="226"/>
        <v>42658.690532407403</v>
      </c>
      <c r="T3631" s="15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5">
        <f t="shared" si="226"/>
        <v>42437.094490740739</v>
      </c>
      <c r="T3632" s="15">
        <f t="shared" si="227"/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8323</v>
      </c>
      <c r="R3633" t="s">
        <v>8326</v>
      </c>
      <c r="S3633" s="15">
        <f t="shared" si="226"/>
        <v>42391.772997685184</v>
      </c>
      <c r="T3633" s="15">
        <f t="shared" si="227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8321</v>
      </c>
      <c r="R3634" t="s">
        <v>8337</v>
      </c>
      <c r="S3634" s="15">
        <f t="shared" si="226"/>
        <v>42096.704976851848</v>
      </c>
      <c r="T3634" s="15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8321</v>
      </c>
      <c r="R3635" t="s">
        <v>8325</v>
      </c>
      <c r="S3635" s="15">
        <f t="shared" si="226"/>
        <v>42534.180717592593</v>
      </c>
      <c r="T3635" s="15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8321</v>
      </c>
      <c r="R3636" t="s">
        <v>8325</v>
      </c>
      <c r="S3636" s="15">
        <f t="shared" si="226"/>
        <v>42416.881018518514</v>
      </c>
      <c r="T3636" s="15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8321</v>
      </c>
      <c r="R3637" t="s">
        <v>8325</v>
      </c>
      <c r="S3637" s="15">
        <f t="shared" si="226"/>
        <v>42009.64061342593</v>
      </c>
      <c r="T3637" s="15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8321</v>
      </c>
      <c r="R3638" t="s">
        <v>8339</v>
      </c>
      <c r="S3638" s="15">
        <f t="shared" si="226"/>
        <v>42488.848784722228</v>
      </c>
      <c r="T3638" s="15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8321</v>
      </c>
      <c r="R3639" t="s">
        <v>8339</v>
      </c>
      <c r="S3639" s="15">
        <f t="shared" si="226"/>
        <v>42753.329039351855</v>
      </c>
      <c r="T3639" s="15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8321</v>
      </c>
      <c r="R3640" t="s">
        <v>8339</v>
      </c>
      <c r="S3640" s="15">
        <f t="shared" si="226"/>
        <v>41620.93141203704</v>
      </c>
      <c r="T3640" s="15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5">
        <f t="shared" si="226"/>
        <v>42009.817199074074</v>
      </c>
      <c r="T3641" s="15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8308</v>
      </c>
      <c r="R3642" t="s">
        <v>8342</v>
      </c>
      <c r="S3642" s="15">
        <f t="shared" si="226"/>
        <v>42433.737453703703</v>
      </c>
      <c r="T3642" s="15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8342</v>
      </c>
      <c r="S3643" s="15">
        <f t="shared" si="226"/>
        <v>42411.942997685182</v>
      </c>
      <c r="T3643" s="15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8308</v>
      </c>
      <c r="R3644" t="s">
        <v>8342</v>
      </c>
      <c r="S3644" s="15">
        <f t="shared" si="226"/>
        <v>42535.68440972222</v>
      </c>
      <c r="T3644" s="15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8308</v>
      </c>
      <c r="R3645" t="s">
        <v>8342</v>
      </c>
      <c r="S3645" s="15">
        <f t="shared" si="226"/>
        <v>42031.471666666665</v>
      </c>
      <c r="T3645" s="15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8308</v>
      </c>
      <c r="R3646" t="s">
        <v>8342</v>
      </c>
      <c r="S3646" s="15">
        <f t="shared" si="226"/>
        <v>42605.908182870371</v>
      </c>
      <c r="T3646" s="15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15">
        <f t="shared" si="226"/>
        <v>42052.93850694444</v>
      </c>
      <c r="T3647" s="15">
        <f t="shared" si="227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15">
        <f t="shared" si="226"/>
        <v>42178.614571759259</v>
      </c>
      <c r="T3648" s="15">
        <f t="shared" si="227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8308</v>
      </c>
      <c r="R3649" t="s">
        <v>8342</v>
      </c>
      <c r="S3649" s="15">
        <f t="shared" si="226"/>
        <v>41908.650347222225</v>
      </c>
      <c r="T3649" s="15">
        <f t="shared" si="227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si="225"/>
        <v>1</v>
      </c>
      <c r="Q3650" s="11" t="s">
        <v>8308</v>
      </c>
      <c r="R3650" t="s">
        <v>8342</v>
      </c>
      <c r="S3650" s="15">
        <f t="shared" si="226"/>
        <v>42031.928576388891</v>
      </c>
      <c r="T3650" s="15">
        <f t="shared" si="227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ref="P3651:P3714" si="229">ROUND(E3651/L3651,2)</f>
        <v>1</v>
      </c>
      <c r="Q3651" s="11" t="s">
        <v>8308</v>
      </c>
      <c r="R3651" t="s">
        <v>8342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5">
        <f t="shared" si="230"/>
        <v>42639.805601851855</v>
      </c>
      <c r="T3652" s="15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5">
        <f t="shared" si="230"/>
        <v>41815.927106481482</v>
      </c>
      <c r="T3653" s="15">
        <f t="shared" si="231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15">
        <f t="shared" si="230"/>
        <v>41918.818460648145</v>
      </c>
      <c r="T3654" s="15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5">
        <f t="shared" si="230"/>
        <v>42347.203587962969</v>
      </c>
      <c r="T3655" s="15">
        <f t="shared" si="231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5">
        <f t="shared" si="230"/>
        <v>41828.649502314816</v>
      </c>
      <c r="T3656" s="15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5">
        <f t="shared" si="230"/>
        <v>41958.285046296296</v>
      </c>
      <c r="T3657" s="15">
        <f t="shared" si="231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15">
        <f t="shared" si="230"/>
        <v>42393.961909722217</v>
      </c>
      <c r="T3658" s="15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5">
        <f t="shared" si="230"/>
        <v>42479.318518518514</v>
      </c>
      <c r="T3659" s="15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5">
        <f t="shared" si="230"/>
        <v>42708.25309027778</v>
      </c>
      <c r="T3660" s="15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5">
        <f t="shared" si="230"/>
        <v>42486.748414351852</v>
      </c>
      <c r="T3661" s="15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5">
        <f t="shared" si="230"/>
        <v>42390.171261574069</v>
      </c>
      <c r="T3662" s="15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5">
        <f t="shared" si="230"/>
        <v>41444.64261574074</v>
      </c>
      <c r="T3663" s="15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5">
        <f t="shared" si="230"/>
        <v>42031.884652777779</v>
      </c>
      <c r="T3664" s="15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5">
        <f t="shared" si="230"/>
        <v>41956.950983796298</v>
      </c>
      <c r="T3665" s="15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5">
        <f t="shared" si="230"/>
        <v>42151.667337962965</v>
      </c>
      <c r="T3666" s="15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5">
        <f t="shared" si="230"/>
        <v>42063.869791666672</v>
      </c>
      <c r="T3667" s="15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5">
        <f t="shared" si="230"/>
        <v>42425.960983796293</v>
      </c>
      <c r="T3668" s="15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5">
        <f t="shared" si="230"/>
        <v>42044.927974537044</v>
      </c>
      <c r="T3669" s="15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5">
        <f t="shared" si="230"/>
        <v>42102.036527777775</v>
      </c>
      <c r="T3670" s="15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5">
        <f t="shared" si="230"/>
        <v>42435.874212962968</v>
      </c>
      <c r="T3671" s="15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5">
        <f t="shared" si="230"/>
        <v>42413.433831018512</v>
      </c>
      <c r="T3672" s="15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5">
        <f t="shared" si="230"/>
        <v>42397.679513888885</v>
      </c>
      <c r="T3673" s="15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5">
        <f t="shared" si="230"/>
        <v>42515.727650462963</v>
      </c>
      <c r="T3674" s="15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5">
        <f t="shared" si="230"/>
        <v>42026.687453703707</v>
      </c>
      <c r="T3675" s="15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5">
        <f t="shared" si="230"/>
        <v>42044.724953703699</v>
      </c>
      <c r="T3676" s="15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5">
        <f t="shared" si="230"/>
        <v>42502.913761574076</v>
      </c>
      <c r="T3677" s="15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5">
        <f t="shared" si="230"/>
        <v>42412.318668981476</v>
      </c>
      <c r="T3678" s="15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5">
        <f t="shared" si="230"/>
        <v>42045.784155092595</v>
      </c>
      <c r="T3679" s="15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5">
        <f t="shared" si="230"/>
        <v>42642.988819444443</v>
      </c>
      <c r="T3680" s="15">
        <f t="shared" si="231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5">
        <f t="shared" si="230"/>
        <v>41828.967916666668</v>
      </c>
      <c r="T3681" s="15">
        <f t="shared" si="231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5">
        <f t="shared" si="230"/>
        <v>42551.961689814809</v>
      </c>
      <c r="T3682" s="15">
        <f t="shared" si="231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5">
        <f t="shared" si="230"/>
        <v>41878.140497685185</v>
      </c>
      <c r="T3683" s="15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5">
        <f t="shared" si="230"/>
        <v>42474.86482638889</v>
      </c>
      <c r="T3684" s="15">
        <f t="shared" si="231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5">
        <f t="shared" si="230"/>
        <v>42107.841284722221</v>
      </c>
      <c r="T3685" s="15">
        <f t="shared" si="231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5">
        <f t="shared" si="230"/>
        <v>42017.907337962963</v>
      </c>
      <c r="T3686" s="15">
        <f t="shared" si="231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5">
        <f t="shared" si="230"/>
        <v>42034.960127314815</v>
      </c>
      <c r="T3687" s="15">
        <f t="shared" si="231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5">
        <f t="shared" si="230"/>
        <v>41953.95821759259</v>
      </c>
      <c r="T3688" s="15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5">
        <f t="shared" si="230"/>
        <v>42509.374537037031</v>
      </c>
      <c r="T3689" s="15">
        <f t="shared" si="231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15">
        <f t="shared" si="230"/>
        <v>42460.320613425924</v>
      </c>
      <c r="T3690" s="15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15">
        <f t="shared" si="230"/>
        <v>41942.84710648148</v>
      </c>
      <c r="T3691" s="15">
        <f t="shared" si="231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15">
        <f t="shared" si="230"/>
        <v>42590.677152777775</v>
      </c>
      <c r="T3692" s="15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15">
        <f t="shared" si="230"/>
        <v>42665.970347222217</v>
      </c>
      <c r="T3693" s="15">
        <f t="shared" si="231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5">
        <f t="shared" si="230"/>
        <v>42689.029583333337</v>
      </c>
      <c r="T3694" s="15">
        <f t="shared" si="231"/>
        <v>42749.029583333337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15">
        <f t="shared" si="230"/>
        <v>42041.743090277778</v>
      </c>
      <c r="T3695" s="15">
        <f t="shared" si="231"/>
        <v>42071.701423611114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15">
        <f t="shared" si="230"/>
        <v>41789.893599537041</v>
      </c>
      <c r="T3696" s="15">
        <f t="shared" si="231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15">
        <f t="shared" si="230"/>
        <v>42611.261064814811</v>
      </c>
      <c r="T3697" s="15">
        <f t="shared" si="231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15">
        <f t="shared" si="230"/>
        <v>42059.270023148143</v>
      </c>
      <c r="T3698" s="15">
        <f t="shared" si="231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15">
        <f t="shared" si="230"/>
        <v>42415.168564814812</v>
      </c>
      <c r="T3699" s="15">
        <f t="shared" si="231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15">
        <f t="shared" si="230"/>
        <v>42433.825717592597</v>
      </c>
      <c r="T3700" s="15">
        <f t="shared" si="231"/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15">
        <f t="shared" si="230"/>
        <v>41890.16269675926</v>
      </c>
      <c r="T3701" s="15">
        <f t="shared" si="231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5">
        <f t="shared" si="230"/>
        <v>42174.780821759254</v>
      </c>
      <c r="T3702" s="15">
        <f t="shared" si="231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15">
        <f t="shared" si="230"/>
        <v>41842.201261574075</v>
      </c>
      <c r="T3703" s="15">
        <f t="shared" si="231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15">
        <f t="shared" si="230"/>
        <v>41905.636469907404</v>
      </c>
      <c r="T3704" s="15">
        <f t="shared" si="231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5">
        <f t="shared" si="230"/>
        <v>42400.946597222224</v>
      </c>
      <c r="T3705" s="15">
        <f t="shared" si="231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t="e">
        <f t="shared" si="229"/>
        <v>#DIV/0!</v>
      </c>
      <c r="Q3706" s="11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t="e">
        <f t="shared" si="229"/>
        <v>#DIV/0!</v>
      </c>
      <c r="Q3707" s="11" t="s">
        <v>8321</v>
      </c>
      <c r="R3707" t="s">
        <v>8337</v>
      </c>
      <c r="S3707" s="15">
        <f t="shared" si="230"/>
        <v>42114.928726851853</v>
      </c>
      <c r="T3707" s="15">
        <f t="shared" si="231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t="e">
        <f t="shared" si="229"/>
        <v>#DIV/0!</v>
      </c>
      <c r="Q3708" s="11" t="s">
        <v>8321</v>
      </c>
      <c r="R3708" t="s">
        <v>8337</v>
      </c>
      <c r="S3708" s="15">
        <f t="shared" si="230"/>
        <v>41882.937303240738</v>
      </c>
      <c r="T3708" s="15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t="e">
        <f t="shared" si="229"/>
        <v>#DIV/0!</v>
      </c>
      <c r="Q3709" s="11" t="s">
        <v>8321</v>
      </c>
      <c r="R3709" t="s">
        <v>8337</v>
      </c>
      <c r="S3709" s="15">
        <f t="shared" si="230"/>
        <v>41778.915416666663</v>
      </c>
      <c r="T3709" s="15">
        <f t="shared" si="231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t="e">
        <f t="shared" si="229"/>
        <v>#DIV/0!</v>
      </c>
      <c r="Q3710" s="11" t="s">
        <v>8321</v>
      </c>
      <c r="R3710" t="s">
        <v>8337</v>
      </c>
      <c r="S3710" s="15">
        <f t="shared" si="230"/>
        <v>42541.837511574078</v>
      </c>
      <c r="T3710" s="15">
        <f t="shared" si="231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t="e">
        <f t="shared" si="229"/>
        <v>#DIV/0!</v>
      </c>
      <c r="Q3711" s="11" t="s">
        <v>8321</v>
      </c>
      <c r="R3711" t="s">
        <v>8337</v>
      </c>
      <c r="S3711" s="15">
        <f t="shared" si="230"/>
        <v>42491.80768518518</v>
      </c>
      <c r="T3711" s="15">
        <f t="shared" si="231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t="e">
        <f t="shared" si="229"/>
        <v>#DIV/0!</v>
      </c>
      <c r="Q3712" s="11" t="s">
        <v>8321</v>
      </c>
      <c r="R3712" t="s">
        <v>8337</v>
      </c>
      <c r="S3712" s="15">
        <f t="shared" si="230"/>
        <v>42221.909930555557</v>
      </c>
      <c r="T3712" s="15">
        <f t="shared" si="231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t="e">
        <f t="shared" si="229"/>
        <v>#DIV/0!</v>
      </c>
      <c r="Q3713" s="11" t="s">
        <v>8321</v>
      </c>
      <c r="R3713" t="s">
        <v>8337</v>
      </c>
      <c r="S3713" s="15">
        <f t="shared" si="230"/>
        <v>42096.410115740742</v>
      </c>
      <c r="T3713" s="15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 t="e">
        <f t="shared" si="229"/>
        <v>#DIV/0!</v>
      </c>
      <c r="Q3714" s="11" t="s">
        <v>8321</v>
      </c>
      <c r="R3714" t="s">
        <v>8337</v>
      </c>
      <c r="S3714" s="15">
        <f t="shared" si="230"/>
        <v>42239.573993055557</v>
      </c>
      <c r="T3714" s="15">
        <f t="shared" si="231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 t="e">
        <f t="shared" ref="P3715:P3778" si="233">ROUND(E3715/L3715,2)</f>
        <v>#DIV/0!</v>
      </c>
      <c r="Q3715" s="11" t="s">
        <v>8321</v>
      </c>
      <c r="R3715" t="s">
        <v>8337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t="e">
        <f t="shared" si="233"/>
        <v>#DIV/0!</v>
      </c>
      <c r="Q3716" s="11" t="s">
        <v>8321</v>
      </c>
      <c r="R3716" t="s">
        <v>8337</v>
      </c>
      <c r="S3716" s="15">
        <f t="shared" si="234"/>
        <v>42559.064143518524</v>
      </c>
      <c r="T3716" s="15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t="e">
        <f t="shared" si="233"/>
        <v>#DIV/0!</v>
      </c>
      <c r="Q3717" s="11" t="s">
        <v>8321</v>
      </c>
      <c r="R3717" t="s">
        <v>8337</v>
      </c>
      <c r="S3717" s="15">
        <f t="shared" si="234"/>
        <v>41969.767824074079</v>
      </c>
      <c r="T3717" s="15">
        <f t="shared" si="235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t="e">
        <f t="shared" si="233"/>
        <v>#DIV/0!</v>
      </c>
      <c r="Q3718" s="11" t="s">
        <v>8321</v>
      </c>
      <c r="R3718" t="s">
        <v>8337</v>
      </c>
      <c r="S3718" s="15">
        <f t="shared" si="234"/>
        <v>41904.07671296296</v>
      </c>
      <c r="T3718" s="15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t="e">
        <f t="shared" si="233"/>
        <v>#DIV/0!</v>
      </c>
      <c r="Q3719" s="11" t="s">
        <v>8321</v>
      </c>
      <c r="R3719" t="s">
        <v>8325</v>
      </c>
      <c r="S3719" s="15">
        <f t="shared" si="234"/>
        <v>42171.913090277783</v>
      </c>
      <c r="T3719" s="15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t="e">
        <f t="shared" si="233"/>
        <v>#DIV/0!</v>
      </c>
      <c r="Q3720" s="11" t="s">
        <v>8321</v>
      </c>
      <c r="R3720" t="s">
        <v>8325</v>
      </c>
      <c r="S3720" s="15">
        <f t="shared" si="234"/>
        <v>42243.961273148147</v>
      </c>
      <c r="T3720" s="15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t="e">
        <f t="shared" si="233"/>
        <v>#DIV/0!</v>
      </c>
      <c r="Q3721" s="11" t="s">
        <v>8321</v>
      </c>
      <c r="R3721" t="s">
        <v>8325</v>
      </c>
      <c r="S3721" s="15">
        <f t="shared" si="234"/>
        <v>42351.658842592587</v>
      </c>
      <c r="T3721" s="15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t="e">
        <f t="shared" si="233"/>
        <v>#DIV/0!</v>
      </c>
      <c r="Q3722" s="11" t="s">
        <v>8321</v>
      </c>
      <c r="R3722" t="s">
        <v>8325</v>
      </c>
      <c r="S3722" s="15">
        <f t="shared" si="234"/>
        <v>42047.394942129627</v>
      </c>
      <c r="T3722" s="15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t="e">
        <f t="shared" si="233"/>
        <v>#DIV/0!</v>
      </c>
      <c r="Q3723" s="11" t="s">
        <v>8321</v>
      </c>
      <c r="R3723" t="s">
        <v>8325</v>
      </c>
      <c r="S3723" s="15">
        <f t="shared" si="234"/>
        <v>42033.573009259257</v>
      </c>
      <c r="T3723" s="15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t="e">
        <f t="shared" si="233"/>
        <v>#DIV/0!</v>
      </c>
      <c r="Q3724" s="11" t="s">
        <v>8321</v>
      </c>
      <c r="R3724" t="s">
        <v>8325</v>
      </c>
      <c r="S3724" s="15">
        <f t="shared" si="234"/>
        <v>42072.758981481486</v>
      </c>
      <c r="T3724" s="15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t="e">
        <f t="shared" si="233"/>
        <v>#DIV/0!</v>
      </c>
      <c r="Q3725" s="11" t="s">
        <v>8321</v>
      </c>
      <c r="R3725" t="s">
        <v>8325</v>
      </c>
      <c r="S3725" s="15">
        <f t="shared" si="234"/>
        <v>42191.824062500003</v>
      </c>
      <c r="T3725" s="15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t="e">
        <f t="shared" si="233"/>
        <v>#DIV/0!</v>
      </c>
      <c r="Q3726" s="11" t="s">
        <v>8321</v>
      </c>
      <c r="R3726" t="s">
        <v>8325</v>
      </c>
      <c r="S3726" s="15">
        <f t="shared" si="234"/>
        <v>42304.955381944441</v>
      </c>
      <c r="T3726" s="15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t="e">
        <f t="shared" si="233"/>
        <v>#DIV/0!</v>
      </c>
      <c r="Q3727" s="11" t="s">
        <v>8321</v>
      </c>
      <c r="R3727" t="s">
        <v>8325</v>
      </c>
      <c r="S3727" s="15">
        <f t="shared" si="234"/>
        <v>42712.011944444443</v>
      </c>
      <c r="T3727" s="15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t="e">
        <f t="shared" si="233"/>
        <v>#DIV/0!</v>
      </c>
      <c r="Q3728" s="11" t="s">
        <v>8321</v>
      </c>
      <c r="R3728" t="s">
        <v>8325</v>
      </c>
      <c r="S3728" s="15">
        <f t="shared" si="234"/>
        <v>42767.812893518523</v>
      </c>
      <c r="T3728" s="15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t="e">
        <f t="shared" si="233"/>
        <v>#DIV/0!</v>
      </c>
      <c r="Q3729" s="11" t="s">
        <v>8321</v>
      </c>
      <c r="R3729" t="s">
        <v>8325</v>
      </c>
      <c r="S3729" s="15">
        <f t="shared" si="234"/>
        <v>41857.18304398148</v>
      </c>
      <c r="T3729" s="15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t="e">
        <f t="shared" si="233"/>
        <v>#DIV/0!</v>
      </c>
      <c r="Q3730" s="11" t="s">
        <v>8321</v>
      </c>
      <c r="R3730" t="s">
        <v>8325</v>
      </c>
      <c r="S3730" s="15">
        <f t="shared" si="234"/>
        <v>41911.934791666667</v>
      </c>
      <c r="T3730" s="15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t="e">
        <f t="shared" si="233"/>
        <v>#DIV/0!</v>
      </c>
      <c r="Q3731" s="11" t="s">
        <v>8321</v>
      </c>
      <c r="R3731" t="s">
        <v>8325</v>
      </c>
      <c r="S3731" s="15">
        <f t="shared" si="234"/>
        <v>42135.67050925926</v>
      </c>
      <c r="T3731" s="15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t="e">
        <f t="shared" si="233"/>
        <v>#DIV/0!</v>
      </c>
      <c r="Q3732" s="11" t="s">
        <v>8321</v>
      </c>
      <c r="R3732" t="s">
        <v>8325</v>
      </c>
      <c r="S3732" s="15">
        <f t="shared" si="234"/>
        <v>42584.123865740738</v>
      </c>
      <c r="T3732" s="15">
        <f t="shared" si="235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t="e">
        <f t="shared" si="233"/>
        <v>#DIV/0!</v>
      </c>
      <c r="Q3733" s="11" t="s">
        <v>8321</v>
      </c>
      <c r="R3733" t="s">
        <v>8325</v>
      </c>
      <c r="S3733" s="15">
        <f t="shared" si="234"/>
        <v>42255.927824074075</v>
      </c>
      <c r="T3733" s="15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t="e">
        <f t="shared" si="233"/>
        <v>#DIV/0!</v>
      </c>
      <c r="Q3734" s="11" t="s">
        <v>8321</v>
      </c>
      <c r="R3734" t="s">
        <v>8325</v>
      </c>
      <c r="S3734" s="15">
        <f t="shared" si="234"/>
        <v>42567.004432870366</v>
      </c>
      <c r="T3734" s="15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t="e">
        <f t="shared" si="233"/>
        <v>#DIV/0!</v>
      </c>
      <c r="Q3735" s="11" t="s">
        <v>8321</v>
      </c>
      <c r="R3735" t="s">
        <v>8325</v>
      </c>
      <c r="S3735" s="15">
        <f t="shared" si="234"/>
        <v>41959.369988425926</v>
      </c>
      <c r="T3735" s="15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t="e">
        <f t="shared" si="233"/>
        <v>#DIV/0!</v>
      </c>
      <c r="Q3736" s="11" t="s">
        <v>8321</v>
      </c>
      <c r="R3736" t="s">
        <v>8325</v>
      </c>
      <c r="S3736" s="15">
        <f t="shared" si="234"/>
        <v>42165.922858796301</v>
      </c>
      <c r="T3736" s="15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t="e">
        <f t="shared" si="233"/>
        <v>#DIV/0!</v>
      </c>
      <c r="Q3737" s="11" t="s">
        <v>8321</v>
      </c>
      <c r="R3737" t="s">
        <v>8325</v>
      </c>
      <c r="S3737" s="15">
        <f t="shared" si="234"/>
        <v>42031.837546296301</v>
      </c>
      <c r="T3737" s="15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t="e">
        <f t="shared" si="233"/>
        <v>#DIV/0!</v>
      </c>
      <c r="Q3738" s="11" t="s">
        <v>8321</v>
      </c>
      <c r="R3738" t="s">
        <v>8325</v>
      </c>
      <c r="S3738" s="15">
        <f t="shared" si="234"/>
        <v>42482.048032407409</v>
      </c>
      <c r="T3738" s="15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t="e">
        <f t="shared" si="233"/>
        <v>#DIV/0!</v>
      </c>
      <c r="Q3739" s="11" t="s">
        <v>8321</v>
      </c>
      <c r="R3739" t="s">
        <v>8325</v>
      </c>
      <c r="S3739" s="15">
        <f t="shared" si="234"/>
        <v>42135.235254629632</v>
      </c>
      <c r="T3739" s="15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t="e">
        <f t="shared" si="233"/>
        <v>#DIV/0!</v>
      </c>
      <c r="Q3740" s="11" t="s">
        <v>8321</v>
      </c>
      <c r="R3740" t="s">
        <v>8325</v>
      </c>
      <c r="S3740" s="15">
        <f t="shared" si="234"/>
        <v>42438.961273148147</v>
      </c>
      <c r="T3740" s="15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t="e">
        <f t="shared" si="233"/>
        <v>#DIV/0!</v>
      </c>
      <c r="Q3741" s="11" t="s">
        <v>8321</v>
      </c>
      <c r="R3741" t="s">
        <v>8325</v>
      </c>
      <c r="S3741" s="15">
        <f t="shared" si="234"/>
        <v>42164.893993055557</v>
      </c>
      <c r="T3741" s="15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t="e">
        <f t="shared" si="233"/>
        <v>#DIV/0!</v>
      </c>
      <c r="Q3742" s="11" t="s">
        <v>8321</v>
      </c>
      <c r="R3742" t="s">
        <v>8325</v>
      </c>
      <c r="S3742" s="15">
        <f t="shared" si="234"/>
        <v>42096.686400462961</v>
      </c>
      <c r="T3742" s="15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t="e">
        <f t="shared" si="233"/>
        <v>#DIV/0!</v>
      </c>
      <c r="Q3743" s="11" t="s">
        <v>8321</v>
      </c>
      <c r="R3743" t="s">
        <v>8325</v>
      </c>
      <c r="S3743" s="15">
        <f t="shared" si="234"/>
        <v>42383.933993055558</v>
      </c>
      <c r="T3743" s="15">
        <f t="shared" si="235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t="e">
        <f t="shared" si="233"/>
        <v>#DIV/0!</v>
      </c>
      <c r="Q3744" s="11" t="s">
        <v>8321</v>
      </c>
      <c r="R3744" t="s">
        <v>8325</v>
      </c>
      <c r="S3744" s="15">
        <f t="shared" si="234"/>
        <v>42341.958923611113</v>
      </c>
      <c r="T3744" s="15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t="e">
        <f t="shared" si="233"/>
        <v>#DIV/0!</v>
      </c>
      <c r="Q3745" s="11" t="s">
        <v>8321</v>
      </c>
      <c r="R3745" t="s">
        <v>8325</v>
      </c>
      <c r="S3745" s="15">
        <f t="shared" si="234"/>
        <v>42612.911712962959</v>
      </c>
      <c r="T3745" s="15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t="e">
        <f t="shared" si="233"/>
        <v>#DIV/0!</v>
      </c>
      <c r="Q3746" s="11" t="s">
        <v>8321</v>
      </c>
      <c r="R3746" t="s">
        <v>8325</v>
      </c>
      <c r="S3746" s="15">
        <f t="shared" si="234"/>
        <v>42164.908530092594</v>
      </c>
      <c r="T3746" s="15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t="e">
        <f t="shared" si="233"/>
        <v>#DIV/0!</v>
      </c>
      <c r="Q3747" s="11" t="s">
        <v>8321</v>
      </c>
      <c r="R3747" t="s">
        <v>8325</v>
      </c>
      <c r="S3747" s="15">
        <f t="shared" si="234"/>
        <v>42321.08447916666</v>
      </c>
      <c r="T3747" s="15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t="e">
        <f t="shared" si="233"/>
        <v>#DIV/0!</v>
      </c>
      <c r="Q3748" s="11" t="s">
        <v>8321</v>
      </c>
      <c r="R3748" t="s">
        <v>8325</v>
      </c>
      <c r="S3748" s="15">
        <f t="shared" si="234"/>
        <v>42713.962499999994</v>
      </c>
      <c r="T3748" s="15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t="e">
        <f t="shared" si="233"/>
        <v>#DIV/0!</v>
      </c>
      <c r="Q3749" s="11" t="s">
        <v>8321</v>
      </c>
      <c r="R3749" t="s">
        <v>8339</v>
      </c>
      <c r="S3749" s="15">
        <f t="shared" si="234"/>
        <v>42285.909027777772</v>
      </c>
      <c r="T3749" s="15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t="e">
        <f t="shared" si="233"/>
        <v>#DIV/0!</v>
      </c>
      <c r="Q3750" s="11" t="s">
        <v>8321</v>
      </c>
      <c r="R3750" t="s">
        <v>8339</v>
      </c>
      <c r="S3750" s="15">
        <f t="shared" si="234"/>
        <v>40070.901412037041</v>
      </c>
      <c r="T3750" s="15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t="e">
        <f t="shared" si="233"/>
        <v>#DIV/0!</v>
      </c>
      <c r="Q3751" s="11" t="s">
        <v>8321</v>
      </c>
      <c r="R3751" t="s">
        <v>8339</v>
      </c>
      <c r="S3751" s="15">
        <f t="shared" si="234"/>
        <v>42228.629884259266</v>
      </c>
      <c r="T3751" s="15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t="e">
        <f t="shared" si="233"/>
        <v>#DIV/0!</v>
      </c>
      <c r="Q3752" s="11" t="s">
        <v>8321</v>
      </c>
      <c r="R3752" t="s">
        <v>8339</v>
      </c>
      <c r="S3752" s="15">
        <f t="shared" si="234"/>
        <v>41456.36241898148</v>
      </c>
      <c r="T3752" s="15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t="e">
        <f t="shared" si="233"/>
        <v>#DIV/0!</v>
      </c>
      <c r="Q3753" s="11" t="s">
        <v>8321</v>
      </c>
      <c r="R3753" t="s">
        <v>8339</v>
      </c>
      <c r="S3753" s="15">
        <f t="shared" si="234"/>
        <v>42591.31858796296</v>
      </c>
      <c r="T3753" s="15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t="e">
        <f t="shared" si="233"/>
        <v>#DIV/0!</v>
      </c>
      <c r="Q3754" s="11" t="s">
        <v>8321</v>
      </c>
      <c r="R3754" t="s">
        <v>8339</v>
      </c>
      <c r="S3754" s="15">
        <f t="shared" si="234"/>
        <v>41919.761782407404</v>
      </c>
      <c r="T3754" s="15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t="e">
        <f t="shared" si="233"/>
        <v>#DIV/0!</v>
      </c>
      <c r="Q3755" s="11" t="s">
        <v>8321</v>
      </c>
      <c r="R3755" t="s">
        <v>8339</v>
      </c>
      <c r="S3755" s="15">
        <f t="shared" si="234"/>
        <v>41550.793935185182</v>
      </c>
      <c r="T3755" s="15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t="e">
        <f t="shared" si="233"/>
        <v>#DIV/0!</v>
      </c>
      <c r="Q3756" s="11" t="s">
        <v>8321</v>
      </c>
      <c r="R3756" t="s">
        <v>8339</v>
      </c>
      <c r="S3756" s="15">
        <f t="shared" si="234"/>
        <v>41634.715173611112</v>
      </c>
      <c r="T3756" s="15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t="e">
        <f t="shared" si="233"/>
        <v>#DIV/0!</v>
      </c>
      <c r="Q3757" s="11" t="s">
        <v>8321</v>
      </c>
      <c r="R3757" t="s">
        <v>8339</v>
      </c>
      <c r="S3757" s="15">
        <f t="shared" si="234"/>
        <v>41837.767500000002</v>
      </c>
      <c r="T3757" s="15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t="e">
        <f t="shared" si="233"/>
        <v>#DIV/0!</v>
      </c>
      <c r="Q3758" s="11" t="s">
        <v>8321</v>
      </c>
      <c r="R3758" t="s">
        <v>8339</v>
      </c>
      <c r="S3758" s="15">
        <f t="shared" si="234"/>
        <v>41407.84684027778</v>
      </c>
      <c r="T3758" s="15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t="e">
        <f t="shared" si="233"/>
        <v>#DIV/0!</v>
      </c>
      <c r="Q3759" s="11" t="s">
        <v>8321</v>
      </c>
      <c r="R3759" t="s">
        <v>8339</v>
      </c>
      <c r="S3759" s="15">
        <f t="shared" si="234"/>
        <v>40705.126631944448</v>
      </c>
      <c r="T3759" s="15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t="e">
        <f t="shared" si="233"/>
        <v>#DIV/0!</v>
      </c>
      <c r="Q3760" s="11" t="s">
        <v>8321</v>
      </c>
      <c r="R3760" t="s">
        <v>8339</v>
      </c>
      <c r="S3760" s="15">
        <f t="shared" si="234"/>
        <v>41041.167627314811</v>
      </c>
      <c r="T3760" s="15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t="e">
        <f t="shared" si="233"/>
        <v>#DIV/0!</v>
      </c>
      <c r="Q3761" s="11" t="s">
        <v>8321</v>
      </c>
      <c r="R3761" t="s">
        <v>8339</v>
      </c>
      <c r="S3761" s="15">
        <f t="shared" si="234"/>
        <v>41827.989861111113</v>
      </c>
      <c r="T3761" s="15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t="e">
        <f t="shared" si="233"/>
        <v>#DIV/0!</v>
      </c>
      <c r="Q3762" s="11" t="s">
        <v>8321</v>
      </c>
      <c r="R3762" t="s">
        <v>8339</v>
      </c>
      <c r="S3762" s="15">
        <f t="shared" si="234"/>
        <v>42100.086145833338</v>
      </c>
      <c r="T3762" s="15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t="e">
        <f t="shared" si="233"/>
        <v>#DIV/0!</v>
      </c>
      <c r="Q3763" s="11" t="s">
        <v>8321</v>
      </c>
      <c r="R3763" t="s">
        <v>8339</v>
      </c>
      <c r="S3763" s="15">
        <f t="shared" si="234"/>
        <v>40987.83488425926</v>
      </c>
      <c r="T3763" s="15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t="e">
        <f t="shared" si="233"/>
        <v>#DIV/0!</v>
      </c>
      <c r="Q3764" s="11" t="s">
        <v>8321</v>
      </c>
      <c r="R3764" t="s">
        <v>8339</v>
      </c>
      <c r="S3764" s="15">
        <f t="shared" si="234"/>
        <v>42065.910983796297</v>
      </c>
      <c r="T3764" s="15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t="e">
        <f t="shared" si="233"/>
        <v>#DIV/0!</v>
      </c>
      <c r="Q3765" s="11" t="s">
        <v>8321</v>
      </c>
      <c r="R3765" t="s">
        <v>8339</v>
      </c>
      <c r="S3765" s="15">
        <f t="shared" si="234"/>
        <v>42669.594837962963</v>
      </c>
      <c r="T3765" s="15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t="e">
        <f t="shared" si="233"/>
        <v>#DIV/0!</v>
      </c>
      <c r="Q3766" s="11" t="s">
        <v>8321</v>
      </c>
      <c r="R3766" t="s">
        <v>8339</v>
      </c>
      <c r="S3766" s="15">
        <f t="shared" si="234"/>
        <v>42714.054398148146</v>
      </c>
      <c r="T3766" s="15">
        <f t="shared" si="235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t="e">
        <f t="shared" si="233"/>
        <v>#DIV/0!</v>
      </c>
      <c r="Q3767" s="11" t="s">
        <v>8321</v>
      </c>
      <c r="R3767" t="s">
        <v>8339</v>
      </c>
      <c r="S3767" s="15">
        <f t="shared" si="234"/>
        <v>41113.968576388892</v>
      </c>
      <c r="T3767" s="15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t="e">
        <f t="shared" si="233"/>
        <v>#DIV/0!</v>
      </c>
      <c r="Q3768" s="11" t="s">
        <v>8321</v>
      </c>
      <c r="R3768" t="s">
        <v>8339</v>
      </c>
      <c r="S3768" s="15">
        <f t="shared" si="234"/>
        <v>42366.982627314821</v>
      </c>
      <c r="T3768" s="15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t="e">
        <f t="shared" si="233"/>
        <v>#DIV/0!</v>
      </c>
      <c r="Q3769" s="11" t="s">
        <v>8321</v>
      </c>
      <c r="R3769" t="s">
        <v>8339</v>
      </c>
      <c r="S3769" s="15">
        <f t="shared" si="234"/>
        <v>42596.03506944445</v>
      </c>
      <c r="T3769" s="15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t="e">
        <f t="shared" si="233"/>
        <v>#DIV/0!</v>
      </c>
      <c r="Q3770" s="11" t="s">
        <v>8321</v>
      </c>
      <c r="R3770" t="s">
        <v>8339</v>
      </c>
      <c r="S3770" s="15">
        <f t="shared" si="234"/>
        <v>42114.726134259254</v>
      </c>
      <c r="T3770" s="15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t="e">
        <f t="shared" si="233"/>
        <v>#DIV/0!</v>
      </c>
      <c r="Q3771" s="11" t="s">
        <v>8321</v>
      </c>
      <c r="R3771" t="s">
        <v>8339</v>
      </c>
      <c r="S3771" s="15">
        <f t="shared" si="234"/>
        <v>42171.827604166669</v>
      </c>
      <c r="T3771" s="15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t="e">
        <f t="shared" si="233"/>
        <v>#DIV/0!</v>
      </c>
      <c r="Q3772" s="11" t="s">
        <v>8321</v>
      </c>
      <c r="R3772" t="s">
        <v>8339</v>
      </c>
      <c r="S3772" s="15">
        <f t="shared" si="234"/>
        <v>40703.234386574077</v>
      </c>
      <c r="T3772" s="15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t="e">
        <f t="shared" si="233"/>
        <v>#DIV/0!</v>
      </c>
      <c r="Q3773" s="11" t="s">
        <v>8321</v>
      </c>
      <c r="R3773" t="s">
        <v>8339</v>
      </c>
      <c r="S3773" s="15">
        <f t="shared" si="234"/>
        <v>42400.176377314812</v>
      </c>
      <c r="T3773" s="15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t="e">
        <f t="shared" si="233"/>
        <v>#DIV/0!</v>
      </c>
      <c r="Q3774" s="11" t="s">
        <v>8321</v>
      </c>
      <c r="R3774" t="s">
        <v>8339</v>
      </c>
      <c r="S3774" s="15">
        <f t="shared" si="234"/>
        <v>42091.778703703705</v>
      </c>
      <c r="T3774" s="15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t="e">
        <f t="shared" si="233"/>
        <v>#DIV/0!</v>
      </c>
      <c r="Q3775" s="11" t="s">
        <v>8321</v>
      </c>
      <c r="R3775" t="s">
        <v>8339</v>
      </c>
      <c r="S3775" s="15">
        <f t="shared" si="234"/>
        <v>42223.616018518514</v>
      </c>
      <c r="T3775" s="15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t="e">
        <f t="shared" si="233"/>
        <v>#DIV/0!</v>
      </c>
      <c r="Q3776" s="11" t="s">
        <v>8308</v>
      </c>
      <c r="R3776" t="s">
        <v>8342</v>
      </c>
      <c r="S3776" s="15">
        <f t="shared" si="234"/>
        <v>42380.696342592593</v>
      </c>
      <c r="T3776" s="15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t="e">
        <f t="shared" si="233"/>
        <v>#DIV/0!</v>
      </c>
      <c r="Q3777" s="11" t="s">
        <v>8308</v>
      </c>
      <c r="R3777" t="s">
        <v>8342</v>
      </c>
      <c r="S3777" s="15">
        <f t="shared" si="234"/>
        <v>42318.616851851853</v>
      </c>
      <c r="T3777" s="15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 t="e">
        <f t="shared" si="233"/>
        <v>#DIV/0!</v>
      </c>
      <c r="Q3778" s="11" t="s">
        <v>8308</v>
      </c>
      <c r="R3778" t="s">
        <v>8342</v>
      </c>
      <c r="S3778" s="15">
        <f t="shared" si="234"/>
        <v>42503.353506944448</v>
      </c>
      <c r="T3778" s="15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 t="e">
        <f t="shared" ref="P3779:P3842" si="237">ROUND(E3779/L3779,2)</f>
        <v>#DIV/0!</v>
      </c>
      <c r="Q3779" s="11" t="s">
        <v>8308</v>
      </c>
      <c r="R3779" t="s">
        <v>8342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t="e">
        <f t="shared" si="237"/>
        <v>#DIV/0!</v>
      </c>
      <c r="Q3780" s="11" t="s">
        <v>8308</v>
      </c>
      <c r="R3780" t="s">
        <v>8342</v>
      </c>
      <c r="S3780" s="15">
        <f t="shared" si="238"/>
        <v>42692.389062500006</v>
      </c>
      <c r="T3780" s="15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t="e">
        <f t="shared" si="237"/>
        <v>#DIV/0!</v>
      </c>
      <c r="Q3781" s="11" t="s">
        <v>8308</v>
      </c>
      <c r="R3781" t="s">
        <v>8342</v>
      </c>
      <c r="S3781" s="15">
        <f t="shared" si="238"/>
        <v>42165.785289351858</v>
      </c>
      <c r="T3781" s="15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t="e">
        <f t="shared" si="237"/>
        <v>#DIV/0!</v>
      </c>
      <c r="Q3782" s="11" t="s">
        <v>8308</v>
      </c>
      <c r="R3782" t="s">
        <v>8342</v>
      </c>
      <c r="S3782" s="15">
        <f t="shared" si="238"/>
        <v>41975.842523148152</v>
      </c>
      <c r="T3782" s="15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t="e">
        <f t="shared" si="237"/>
        <v>#DIV/0!</v>
      </c>
      <c r="Q3783" s="11" t="s">
        <v>8308</v>
      </c>
      <c r="R3783" t="s">
        <v>8342</v>
      </c>
      <c r="S3783" s="15">
        <f t="shared" si="238"/>
        <v>42282.71629629629</v>
      </c>
      <c r="T3783" s="15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t="e">
        <f t="shared" si="237"/>
        <v>#DIV/0!</v>
      </c>
      <c r="Q3784" s="11" t="s">
        <v>8308</v>
      </c>
      <c r="R3784" t="s">
        <v>8342</v>
      </c>
      <c r="S3784" s="15">
        <f t="shared" si="238"/>
        <v>42188.012777777782</v>
      </c>
      <c r="T3784" s="15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t="e">
        <f t="shared" si="237"/>
        <v>#DIV/0!</v>
      </c>
      <c r="Q3785" s="11" t="s">
        <v>8308</v>
      </c>
      <c r="R3785" t="s">
        <v>8342</v>
      </c>
      <c r="S3785" s="15">
        <f t="shared" si="238"/>
        <v>42055.739803240736</v>
      </c>
      <c r="T3785" s="15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t="e">
        <f t="shared" si="237"/>
        <v>#DIV/0!</v>
      </c>
      <c r="Q3786" s="11" t="s">
        <v>8308</v>
      </c>
      <c r="R3786" t="s">
        <v>8342</v>
      </c>
      <c r="S3786" s="15">
        <f t="shared" si="238"/>
        <v>42283.3909375</v>
      </c>
      <c r="T3786" s="15">
        <f t="shared" si="23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t="e">
        <f t="shared" si="237"/>
        <v>#DIV/0!</v>
      </c>
      <c r="Q3787" s="11" t="s">
        <v>8308</v>
      </c>
      <c r="R3787" t="s">
        <v>8342</v>
      </c>
      <c r="S3787" s="15">
        <f t="shared" si="238"/>
        <v>42143.79415509259</v>
      </c>
      <c r="T3787" s="15">
        <f t="shared" si="23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t="e">
        <f t="shared" si="237"/>
        <v>#DIV/0!</v>
      </c>
      <c r="Q3788" s="11" t="s">
        <v>8308</v>
      </c>
      <c r="R3788" t="s">
        <v>8342</v>
      </c>
      <c r="S3788" s="15">
        <f t="shared" si="238"/>
        <v>41849.035370370373</v>
      </c>
      <c r="T3788" s="15">
        <f t="shared" si="23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t="e">
        <f t="shared" si="237"/>
        <v>#DIV/0!</v>
      </c>
      <c r="Q3789" s="11" t="s">
        <v>8308</v>
      </c>
      <c r="R3789" t="s">
        <v>8342</v>
      </c>
      <c r="S3789" s="15">
        <f t="shared" si="238"/>
        <v>42300.825648148151</v>
      </c>
      <c r="T3789" s="15">
        <f t="shared" si="23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t="e">
        <f t="shared" si="237"/>
        <v>#DIV/0!</v>
      </c>
      <c r="Q3790" s="11" t="s">
        <v>8308</v>
      </c>
      <c r="R3790" t="s">
        <v>8342</v>
      </c>
      <c r="S3790" s="15">
        <f t="shared" si="238"/>
        <v>42086.83085648148</v>
      </c>
      <c r="T3790" s="15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t="e">
        <f t="shared" si="237"/>
        <v>#DIV/0!</v>
      </c>
      <c r="Q3791" s="11" t="s">
        <v>8308</v>
      </c>
      <c r="R3791" t="s">
        <v>8342</v>
      </c>
      <c r="S3791" s="15">
        <f t="shared" si="238"/>
        <v>42328.560613425929</v>
      </c>
      <c r="T3791" s="15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t="e">
        <f t="shared" si="237"/>
        <v>#DIV/0!</v>
      </c>
      <c r="Q3792" s="11" t="s">
        <v>8308</v>
      </c>
      <c r="R3792" t="s">
        <v>8342</v>
      </c>
      <c r="S3792" s="15">
        <f t="shared" si="238"/>
        <v>42585.031782407401</v>
      </c>
      <c r="T3792" s="15">
        <f t="shared" si="23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t="e">
        <f t="shared" si="237"/>
        <v>#DIV/0!</v>
      </c>
      <c r="Q3793" s="11" t="s">
        <v>8308</v>
      </c>
      <c r="R3793" t="s">
        <v>8342</v>
      </c>
      <c r="S3793" s="15">
        <f t="shared" si="238"/>
        <v>42515.061805555553</v>
      </c>
      <c r="T3793" s="15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t="e">
        <f t="shared" si="237"/>
        <v>#DIV/0!</v>
      </c>
      <c r="Q3794" s="11" t="s">
        <v>8308</v>
      </c>
      <c r="R3794" t="s">
        <v>8342</v>
      </c>
      <c r="S3794" s="15">
        <f t="shared" si="238"/>
        <v>42242.122210648144</v>
      </c>
      <c r="T3794" s="15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t="e">
        <f t="shared" si="237"/>
        <v>#DIV/0!</v>
      </c>
      <c r="Q3795" s="11" t="s">
        <v>8308</v>
      </c>
      <c r="R3795" t="s">
        <v>8342</v>
      </c>
      <c r="S3795" s="15">
        <f t="shared" si="238"/>
        <v>42761.376238425932</v>
      </c>
      <c r="T3795" s="15">
        <f t="shared" si="23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t="e">
        <f t="shared" si="237"/>
        <v>#DIV/0!</v>
      </c>
      <c r="Q3796" s="11" t="s">
        <v>8308</v>
      </c>
      <c r="R3796" t="s">
        <v>8342</v>
      </c>
      <c r="S3796" s="15">
        <f t="shared" si="238"/>
        <v>42317.810219907406</v>
      </c>
      <c r="T3796" s="15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t="e">
        <f t="shared" si="237"/>
        <v>#DIV/0!</v>
      </c>
      <c r="Q3797" s="11" t="s">
        <v>8308</v>
      </c>
      <c r="R3797" t="s">
        <v>8342</v>
      </c>
      <c r="S3797" s="15">
        <f t="shared" si="238"/>
        <v>42122.009224537032</v>
      </c>
      <c r="T3797" s="15">
        <f t="shared" si="23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t="e">
        <f t="shared" si="237"/>
        <v>#DIV/0!</v>
      </c>
      <c r="Q3798" s="11" t="s">
        <v>8308</v>
      </c>
      <c r="R3798" t="s">
        <v>8342</v>
      </c>
      <c r="S3798" s="15">
        <f t="shared" si="238"/>
        <v>42108.988900462966</v>
      </c>
      <c r="T3798" s="15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t="e">
        <f t="shared" si="237"/>
        <v>#DIV/0!</v>
      </c>
      <c r="Q3799" s="11" t="s">
        <v>8308</v>
      </c>
      <c r="R3799" t="s">
        <v>8342</v>
      </c>
      <c r="S3799" s="15">
        <f t="shared" si="238"/>
        <v>42790.895567129628</v>
      </c>
      <c r="T3799" s="15">
        <f t="shared" si="23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t="e">
        <f t="shared" si="237"/>
        <v>#DIV/0!</v>
      </c>
      <c r="Q3800" s="11" t="s">
        <v>8308</v>
      </c>
      <c r="R3800" t="s">
        <v>8342</v>
      </c>
      <c r="S3800" s="15">
        <f t="shared" si="238"/>
        <v>41803.692789351851</v>
      </c>
      <c r="T3800" s="15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t="e">
        <f t="shared" si="237"/>
        <v>#DIV/0!</v>
      </c>
      <c r="Q3801" s="11" t="s">
        <v>8308</v>
      </c>
      <c r="R3801" t="s">
        <v>8342</v>
      </c>
      <c r="S3801" s="15">
        <f t="shared" si="238"/>
        <v>42303.659317129626</v>
      </c>
      <c r="T3801" s="15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t="e">
        <f t="shared" si="237"/>
        <v>#DIV/0!</v>
      </c>
      <c r="Q3802" s="11" t="s">
        <v>8308</v>
      </c>
      <c r="R3802" t="s">
        <v>8342</v>
      </c>
      <c r="S3802" s="15">
        <f t="shared" si="238"/>
        <v>42762.962013888886</v>
      </c>
      <c r="T3802" s="15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t="e">
        <f t="shared" si="237"/>
        <v>#DIV/0!</v>
      </c>
      <c r="Q3803" s="11" t="s">
        <v>8308</v>
      </c>
      <c r="R3803" t="s">
        <v>8310</v>
      </c>
      <c r="S3803" s="15">
        <f t="shared" si="238"/>
        <v>42189.673263888893</v>
      </c>
      <c r="T3803" s="15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t="e">
        <f t="shared" si="237"/>
        <v>#DIV/0!</v>
      </c>
      <c r="Q3804" s="11" t="s">
        <v>8308</v>
      </c>
      <c r="R3804" t="s">
        <v>8310</v>
      </c>
      <c r="S3804" s="15">
        <f t="shared" si="238"/>
        <v>42676.995173611111</v>
      </c>
      <c r="T3804" s="15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t="e">
        <f t="shared" si="237"/>
        <v>#DIV/0!</v>
      </c>
      <c r="Q3805" s="11" t="s">
        <v>8308</v>
      </c>
      <c r="R3805" t="s">
        <v>8310</v>
      </c>
      <c r="S3805" s="15">
        <f t="shared" si="238"/>
        <v>41837.984976851854</v>
      </c>
      <c r="T3805" s="15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t="e">
        <f t="shared" si="237"/>
        <v>#DIV/0!</v>
      </c>
      <c r="Q3806" s="11" t="s">
        <v>8311</v>
      </c>
      <c r="R3806" t="s">
        <v>8352</v>
      </c>
      <c r="S3806" s="15">
        <f t="shared" si="238"/>
        <v>42670.764039351852</v>
      </c>
      <c r="T3806" s="15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t="e">
        <f t="shared" si="237"/>
        <v>#DIV/0!</v>
      </c>
      <c r="Q3807" s="11" t="s">
        <v>8311</v>
      </c>
      <c r="R3807" t="s">
        <v>8352</v>
      </c>
      <c r="S3807" s="15">
        <f t="shared" si="238"/>
        <v>42690.858449074076</v>
      </c>
      <c r="T3807" s="15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t="e">
        <f t="shared" si="237"/>
        <v>#DIV/0!</v>
      </c>
      <c r="Q3808" s="11" t="s">
        <v>8311</v>
      </c>
      <c r="R3808" t="s">
        <v>8352</v>
      </c>
      <c r="S3808" s="15">
        <f t="shared" si="238"/>
        <v>42227.173159722224</v>
      </c>
      <c r="T3808" s="15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t="e">
        <f t="shared" si="237"/>
        <v>#DIV/0!</v>
      </c>
      <c r="Q3809" s="11" t="s">
        <v>8311</v>
      </c>
      <c r="R3809" t="s">
        <v>8352</v>
      </c>
      <c r="S3809" s="15">
        <f t="shared" si="238"/>
        <v>42021.783368055556</v>
      </c>
      <c r="T3809" s="15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t="e">
        <f t="shared" si="237"/>
        <v>#DIV/0!</v>
      </c>
      <c r="Q3810" s="11" t="s">
        <v>8311</v>
      </c>
      <c r="R3810" t="s">
        <v>8352</v>
      </c>
      <c r="S3810" s="15">
        <f t="shared" si="238"/>
        <v>41594.207060185188</v>
      </c>
      <c r="T3810" s="15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t="e">
        <f t="shared" si="237"/>
        <v>#DIV/0!</v>
      </c>
      <c r="Q3811" s="11" t="s">
        <v>8311</v>
      </c>
      <c r="R3811" t="s">
        <v>8352</v>
      </c>
      <c r="S3811" s="15">
        <f t="shared" si="238"/>
        <v>41289.999641203707</v>
      </c>
      <c r="T3811" s="15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t="e">
        <f t="shared" si="237"/>
        <v>#DIV/0!</v>
      </c>
      <c r="Q3812" s="11" t="s">
        <v>8327</v>
      </c>
      <c r="R3812" t="s">
        <v>8350</v>
      </c>
      <c r="S3812" s="15">
        <f t="shared" si="238"/>
        <v>42248.723738425921</v>
      </c>
      <c r="T3812" s="15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t="e">
        <f t="shared" si="237"/>
        <v>#DIV/0!</v>
      </c>
      <c r="Q3813" s="11" t="s">
        <v>8327</v>
      </c>
      <c r="R3813" t="s">
        <v>8328</v>
      </c>
      <c r="S3813" s="15">
        <f t="shared" si="238"/>
        <v>41026.958969907406</v>
      </c>
      <c r="T3813" s="15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t="e">
        <f t="shared" si="237"/>
        <v>#DIV/0!</v>
      </c>
      <c r="Q3814" s="11" t="s">
        <v>8327</v>
      </c>
      <c r="R3814" t="s">
        <v>8328</v>
      </c>
      <c r="S3814" s="15">
        <f t="shared" si="238"/>
        <v>41211.688750000001</v>
      </c>
      <c r="T3814" s="15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t="e">
        <f t="shared" si="237"/>
        <v>#DIV/0!</v>
      </c>
      <c r="Q3815" s="11" t="s">
        <v>8327</v>
      </c>
      <c r="R3815" t="s">
        <v>8350</v>
      </c>
      <c r="S3815" s="15">
        <f t="shared" si="238"/>
        <v>40291.81150462963</v>
      </c>
      <c r="T3815" s="15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t="e">
        <f t="shared" si="237"/>
        <v>#DIV/0!</v>
      </c>
      <c r="Q3816" s="11" t="s">
        <v>8327</v>
      </c>
      <c r="R3816" t="s">
        <v>8350</v>
      </c>
      <c r="S3816" s="15">
        <f t="shared" si="238"/>
        <v>41681.189699074072</v>
      </c>
      <c r="T3816" s="15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t="e">
        <f t="shared" si="237"/>
        <v>#DIV/0!</v>
      </c>
      <c r="Q3817" s="11" t="s">
        <v>8327</v>
      </c>
      <c r="R3817" t="s">
        <v>8350</v>
      </c>
      <c r="S3817" s="15">
        <f t="shared" si="238"/>
        <v>40767.192395833335</v>
      </c>
      <c r="T3817" s="15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t="e">
        <f t="shared" si="237"/>
        <v>#DIV/0!</v>
      </c>
      <c r="Q3818" s="11" t="s">
        <v>8327</v>
      </c>
      <c r="R3818" t="s">
        <v>8350</v>
      </c>
      <c r="S3818" s="15">
        <f t="shared" si="238"/>
        <v>40340.801562499997</v>
      </c>
      <c r="T3818" s="15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t="e">
        <f t="shared" si="237"/>
        <v>#DIV/0!</v>
      </c>
      <c r="Q3819" s="11" t="s">
        <v>8327</v>
      </c>
      <c r="R3819" t="s">
        <v>8350</v>
      </c>
      <c r="S3819" s="15">
        <f t="shared" si="238"/>
        <v>41642.005150462966</v>
      </c>
      <c r="T3819" s="15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t="e">
        <f t="shared" si="237"/>
        <v>#DIV/0!</v>
      </c>
      <c r="Q3820" s="11" t="s">
        <v>8327</v>
      </c>
      <c r="R3820" t="s">
        <v>8350</v>
      </c>
      <c r="S3820" s="15">
        <f t="shared" si="238"/>
        <v>41116.763275462967</v>
      </c>
      <c r="T3820" s="15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t="e">
        <f t="shared" si="237"/>
        <v>#DIV/0!</v>
      </c>
      <c r="Q3821" s="11" t="s">
        <v>8327</v>
      </c>
      <c r="R3821" t="s">
        <v>8350</v>
      </c>
      <c r="S3821" s="15">
        <f t="shared" si="238"/>
        <v>40434.853402777779</v>
      </c>
      <c r="T3821" s="15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t="e">
        <f t="shared" si="237"/>
        <v>#DIV/0!</v>
      </c>
      <c r="Q3822" s="11" t="s">
        <v>8327</v>
      </c>
      <c r="R3822" t="s">
        <v>8350</v>
      </c>
      <c r="S3822" s="15">
        <f t="shared" si="238"/>
        <v>41562.67155092593</v>
      </c>
      <c r="T3822" s="15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t="e">
        <f t="shared" si="237"/>
        <v>#DIV/0!</v>
      </c>
      <c r="Q3823" s="11" t="s">
        <v>8327</v>
      </c>
      <c r="R3823" t="s">
        <v>8350</v>
      </c>
      <c r="S3823" s="15">
        <f t="shared" si="238"/>
        <v>40338.02002314815</v>
      </c>
      <c r="T3823" s="15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t="e">
        <f t="shared" si="237"/>
        <v>#DIV/0!</v>
      </c>
      <c r="Q3824" s="11" t="s">
        <v>8327</v>
      </c>
      <c r="R3824" t="s">
        <v>8350</v>
      </c>
      <c r="S3824" s="15">
        <f t="shared" si="238"/>
        <v>41013.822858796295</v>
      </c>
      <c r="T3824" s="15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t="e">
        <f t="shared" si="237"/>
        <v>#DIV/0!</v>
      </c>
      <c r="Q3825" s="11" t="s">
        <v>8327</v>
      </c>
      <c r="R3825" t="s">
        <v>8350</v>
      </c>
      <c r="S3825" s="15">
        <f t="shared" si="238"/>
        <v>40978.238067129627</v>
      </c>
      <c r="T3825" s="15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t="e">
        <f t="shared" si="237"/>
        <v>#DIV/0!</v>
      </c>
      <c r="Q3826" s="11" t="s">
        <v>8327</v>
      </c>
      <c r="R3826" t="s">
        <v>8350</v>
      </c>
      <c r="S3826" s="15">
        <f t="shared" si="238"/>
        <v>40883.024178240739</v>
      </c>
      <c r="T3826" s="15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t="e">
        <f t="shared" si="237"/>
        <v>#DIV/0!</v>
      </c>
      <c r="Q3827" s="11" t="s">
        <v>8308</v>
      </c>
      <c r="R3827" t="s">
        <v>8310</v>
      </c>
      <c r="S3827" s="15">
        <f t="shared" si="238"/>
        <v>42491.781319444446</v>
      </c>
      <c r="T3827" s="15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t="e">
        <f t="shared" si="237"/>
        <v>#DIV/0!</v>
      </c>
      <c r="Q3828" s="11" t="s">
        <v>8308</v>
      </c>
      <c r="R3828" t="s">
        <v>8310</v>
      </c>
      <c r="S3828" s="15">
        <f t="shared" si="238"/>
        <v>42614.356770833328</v>
      </c>
      <c r="T3828" s="15">
        <f t="shared" si="23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t="e">
        <f t="shared" si="237"/>
        <v>#DIV/0!</v>
      </c>
      <c r="Q3829" s="11" t="s">
        <v>8346</v>
      </c>
      <c r="R3829" t="s">
        <v>8347</v>
      </c>
      <c r="S3829" s="15">
        <f t="shared" si="238"/>
        <v>41831.060092592597</v>
      </c>
      <c r="T3829" s="15">
        <f t="shared" si="23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t="e">
        <f t="shared" si="237"/>
        <v>#DIV/0!</v>
      </c>
      <c r="Q3830" s="11" t="s">
        <v>8346</v>
      </c>
      <c r="R3830" t="s">
        <v>8347</v>
      </c>
      <c r="S3830" s="15">
        <f t="shared" si="238"/>
        <v>42319.851388888885</v>
      </c>
      <c r="T3830" s="15">
        <f t="shared" si="239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t="e">
        <f t="shared" si="237"/>
        <v>#DIV/0!</v>
      </c>
      <c r="Q3831" s="11" t="s">
        <v>8346</v>
      </c>
      <c r="R3831" t="s">
        <v>8347</v>
      </c>
      <c r="S3831" s="15">
        <f t="shared" si="238"/>
        <v>42382.431076388893</v>
      </c>
      <c r="T3831" s="15">
        <f t="shared" si="23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t="e">
        <f t="shared" si="237"/>
        <v>#DIV/0!</v>
      </c>
      <c r="Q3832" s="11" t="s">
        <v>8346</v>
      </c>
      <c r="R3832" t="s">
        <v>8347</v>
      </c>
      <c r="S3832" s="15">
        <f t="shared" si="238"/>
        <v>42231.7971875</v>
      </c>
      <c r="T3832" s="15">
        <f t="shared" si="23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t="e">
        <f t="shared" si="237"/>
        <v>#DIV/0!</v>
      </c>
      <c r="Q3833" s="11" t="s">
        <v>8346</v>
      </c>
      <c r="R3833" t="s">
        <v>8347</v>
      </c>
      <c r="S3833" s="15">
        <f t="shared" si="238"/>
        <v>41850.014178240745</v>
      </c>
      <c r="T3833" s="15">
        <f t="shared" si="23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t="e">
        <f t="shared" si="237"/>
        <v>#DIV/0!</v>
      </c>
      <c r="Q3834" s="11" t="s">
        <v>8346</v>
      </c>
      <c r="R3834" t="s">
        <v>8347</v>
      </c>
      <c r="S3834" s="15">
        <f t="shared" si="238"/>
        <v>42483.797395833331</v>
      </c>
      <c r="T3834" s="15">
        <f t="shared" si="23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t="e">
        <f t="shared" si="237"/>
        <v>#DIV/0!</v>
      </c>
      <c r="Q3835" s="11" t="s">
        <v>8346</v>
      </c>
      <c r="R3835" t="s">
        <v>8347</v>
      </c>
      <c r="S3835" s="15">
        <f t="shared" si="238"/>
        <v>41831.851840277777</v>
      </c>
      <c r="T3835" s="15">
        <f t="shared" si="239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t="e">
        <f t="shared" si="237"/>
        <v>#DIV/0!</v>
      </c>
      <c r="Q3836" s="11" t="s">
        <v>8346</v>
      </c>
      <c r="R3836" t="s">
        <v>8347</v>
      </c>
      <c r="S3836" s="15">
        <f t="shared" si="238"/>
        <v>42406.992418981477</v>
      </c>
      <c r="T3836" s="15">
        <f t="shared" si="23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t="e">
        <f t="shared" si="237"/>
        <v>#DIV/0!</v>
      </c>
      <c r="Q3837" s="11" t="s">
        <v>8346</v>
      </c>
      <c r="R3837" t="s">
        <v>8347</v>
      </c>
      <c r="S3837" s="15">
        <f t="shared" si="238"/>
        <v>42058.719641203701</v>
      </c>
      <c r="T3837" s="15">
        <f t="shared" si="23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t="e">
        <f t="shared" si="237"/>
        <v>#DIV/0!</v>
      </c>
      <c r="Q3838" s="11" t="s">
        <v>8346</v>
      </c>
      <c r="R3838" t="s">
        <v>8347</v>
      </c>
      <c r="S3838" s="15">
        <f t="shared" si="238"/>
        <v>42678.871331018512</v>
      </c>
      <c r="T3838" s="15">
        <f t="shared" si="23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t="e">
        <f t="shared" si="237"/>
        <v>#DIV/0!</v>
      </c>
      <c r="Q3839" s="11" t="s">
        <v>8346</v>
      </c>
      <c r="R3839" t="s">
        <v>8347</v>
      </c>
      <c r="S3839" s="15">
        <f t="shared" si="238"/>
        <v>42047.900960648149</v>
      </c>
      <c r="T3839" s="15">
        <f t="shared" si="239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t="e">
        <f t="shared" si="237"/>
        <v>#DIV/0!</v>
      </c>
      <c r="Q3840" s="11" t="s">
        <v>8346</v>
      </c>
      <c r="R3840" t="s">
        <v>8347</v>
      </c>
      <c r="S3840" s="15">
        <f t="shared" si="238"/>
        <v>42046.79</v>
      </c>
      <c r="T3840" s="15">
        <f t="shared" si="23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t="e">
        <f t="shared" si="237"/>
        <v>#DIV/0!</v>
      </c>
      <c r="Q3841" s="11" t="s">
        <v>8346</v>
      </c>
      <c r="R3841" t="s">
        <v>8347</v>
      </c>
      <c r="S3841" s="15">
        <f t="shared" si="238"/>
        <v>42432.276712962965</v>
      </c>
      <c r="T3841" s="15">
        <f t="shared" si="23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 t="e">
        <f t="shared" si="237"/>
        <v>#DIV/0!</v>
      </c>
      <c r="Q3842" s="11" t="s">
        <v>8346</v>
      </c>
      <c r="R3842" t="s">
        <v>8347</v>
      </c>
      <c r="S3842" s="15">
        <f t="shared" si="238"/>
        <v>42583.030810185184</v>
      </c>
      <c r="T3842" s="15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 t="e">
        <f t="shared" ref="P3843:P3906" si="241">ROUND(E3843/L3843,2)</f>
        <v>#DIV/0!</v>
      </c>
      <c r="Q3843" s="11" t="s">
        <v>8316</v>
      </c>
      <c r="R3843" t="s">
        <v>8334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t="e">
        <f t="shared" si="241"/>
        <v>#DIV/0!</v>
      </c>
      <c r="Q3844" s="11" t="s">
        <v>8316</v>
      </c>
      <c r="R3844" t="s">
        <v>8334</v>
      </c>
      <c r="S3844" s="15">
        <f t="shared" si="242"/>
        <v>41829.912083333329</v>
      </c>
      <c r="T3844" s="15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t="e">
        <f t="shared" si="241"/>
        <v>#DIV/0!</v>
      </c>
      <c r="Q3845" s="11" t="s">
        <v>8316</v>
      </c>
      <c r="R3845" t="s">
        <v>8334</v>
      </c>
      <c r="S3845" s="15">
        <f t="shared" si="242"/>
        <v>41775.713969907411</v>
      </c>
      <c r="T3845" s="15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t="e">
        <f t="shared" si="241"/>
        <v>#DIV/0!</v>
      </c>
      <c r="Q3846" s="11" t="s">
        <v>8316</v>
      </c>
      <c r="R3846" t="s">
        <v>8334</v>
      </c>
      <c r="S3846" s="15">
        <f t="shared" si="242"/>
        <v>41813.861388888887</v>
      </c>
      <c r="T3846" s="15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t="e">
        <f t="shared" si="241"/>
        <v>#DIV/0!</v>
      </c>
      <c r="Q3847" s="11" t="s">
        <v>8316</v>
      </c>
      <c r="R3847" t="s">
        <v>8334</v>
      </c>
      <c r="S3847" s="15">
        <f t="shared" si="242"/>
        <v>40799.872685185182</v>
      </c>
      <c r="T3847" s="15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t="e">
        <f t="shared" si="241"/>
        <v>#DIV/0!</v>
      </c>
      <c r="Q3848" s="11" t="s">
        <v>8316</v>
      </c>
      <c r="R3848" t="s">
        <v>8334</v>
      </c>
      <c r="S3848" s="15">
        <f t="shared" si="242"/>
        <v>41410.703993055555</v>
      </c>
      <c r="T3848" s="15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t="e">
        <f t="shared" si="241"/>
        <v>#DIV/0!</v>
      </c>
      <c r="Q3849" s="11" t="s">
        <v>8316</v>
      </c>
      <c r="R3849" t="s">
        <v>8344</v>
      </c>
      <c r="S3849" s="15">
        <f t="shared" si="242"/>
        <v>42212.624189814815</v>
      </c>
      <c r="T3849" s="15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t="e">
        <f t="shared" si="241"/>
        <v>#DIV/0!</v>
      </c>
      <c r="Q3850" s="11" t="s">
        <v>8316</v>
      </c>
      <c r="R3850" t="s">
        <v>8344</v>
      </c>
      <c r="S3850" s="15">
        <f t="shared" si="242"/>
        <v>42332.908194444448</v>
      </c>
      <c r="T3850" s="15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t="e">
        <f t="shared" si="241"/>
        <v>#DIV/0!</v>
      </c>
      <c r="Q3851" s="11" t="s">
        <v>8316</v>
      </c>
      <c r="R3851" t="s">
        <v>8344</v>
      </c>
      <c r="S3851" s="15">
        <f t="shared" si="242"/>
        <v>42192.462048611109</v>
      </c>
      <c r="T3851" s="15">
        <f t="shared" si="243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t="e">
        <f t="shared" si="241"/>
        <v>#DIV/0!</v>
      </c>
      <c r="Q3852" s="11" t="s">
        <v>8316</v>
      </c>
      <c r="R3852" t="s">
        <v>8344</v>
      </c>
      <c r="S3852" s="15">
        <f t="shared" si="242"/>
        <v>42164.699652777781</v>
      </c>
      <c r="T3852" s="15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t="e">
        <f t="shared" si="241"/>
        <v>#DIV/0!</v>
      </c>
      <c r="Q3853" s="11" t="s">
        <v>8316</v>
      </c>
      <c r="R3853" t="s">
        <v>8344</v>
      </c>
      <c r="S3853" s="15">
        <f t="shared" si="242"/>
        <v>42022.006099537044</v>
      </c>
      <c r="T3853" s="15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t="e">
        <f t="shared" si="241"/>
        <v>#DIV/0!</v>
      </c>
      <c r="Q3854" s="11" t="s">
        <v>8319</v>
      </c>
      <c r="R3854" t="s">
        <v>8345</v>
      </c>
      <c r="S3854" s="15">
        <f t="shared" si="242"/>
        <v>42093.181944444441</v>
      </c>
      <c r="T3854" s="15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t="e">
        <f t="shared" si="241"/>
        <v>#DIV/0!</v>
      </c>
      <c r="Q3855" s="11" t="s">
        <v>8319</v>
      </c>
      <c r="R3855" t="s">
        <v>8345</v>
      </c>
      <c r="S3855" s="15">
        <f t="shared" si="242"/>
        <v>41871.972025462965</v>
      </c>
      <c r="T3855" s="15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t="e">
        <f t="shared" si="241"/>
        <v>#DIV/0!</v>
      </c>
      <c r="Q3856" s="11" t="s">
        <v>8319</v>
      </c>
      <c r="R3856" t="s">
        <v>8345</v>
      </c>
      <c r="S3856" s="15">
        <f t="shared" si="242"/>
        <v>42224.102581018517</v>
      </c>
      <c r="T3856" s="15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t="e">
        <f t="shared" si="241"/>
        <v>#DIV/0!</v>
      </c>
      <c r="Q3857" s="11" t="s">
        <v>8319</v>
      </c>
      <c r="R3857" t="s">
        <v>8345</v>
      </c>
      <c r="S3857" s="15">
        <f t="shared" si="242"/>
        <v>42029.07131944444</v>
      </c>
      <c r="T3857" s="15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t="e">
        <f t="shared" si="241"/>
        <v>#DIV/0!</v>
      </c>
      <c r="Q3858" s="11" t="s">
        <v>8319</v>
      </c>
      <c r="R3858" t="s">
        <v>8345</v>
      </c>
      <c r="S3858" s="15">
        <f t="shared" si="242"/>
        <v>42154.726446759261</v>
      </c>
      <c r="T3858" s="15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t="e">
        <f t="shared" si="241"/>
        <v>#DIV/0!</v>
      </c>
      <c r="Q3859" s="11" t="s">
        <v>8319</v>
      </c>
      <c r="R3859" t="s">
        <v>8345</v>
      </c>
      <c r="S3859" s="15">
        <f t="shared" si="242"/>
        <v>42122.629502314812</v>
      </c>
      <c r="T3859" s="15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t="e">
        <f t="shared" si="241"/>
        <v>#DIV/0!</v>
      </c>
      <c r="Q3860" s="11" t="s">
        <v>8319</v>
      </c>
      <c r="R3860" t="s">
        <v>8345</v>
      </c>
      <c r="S3860" s="15">
        <f t="shared" si="242"/>
        <v>41830.723611111112</v>
      </c>
      <c r="T3860" s="15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t="e">
        <f t="shared" si="241"/>
        <v>#DIV/0!</v>
      </c>
      <c r="Q3861" s="11" t="s">
        <v>8319</v>
      </c>
      <c r="R3861" t="s">
        <v>8345</v>
      </c>
      <c r="S3861" s="15">
        <f t="shared" si="242"/>
        <v>42509.724328703705</v>
      </c>
      <c r="T3861" s="15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t="e">
        <f t="shared" si="241"/>
        <v>#DIV/0!</v>
      </c>
      <c r="Q3862" s="11" t="s">
        <v>8319</v>
      </c>
      <c r="R3862" t="s">
        <v>8345</v>
      </c>
      <c r="S3862" s="15">
        <f t="shared" si="242"/>
        <v>41841.682314814818</v>
      </c>
      <c r="T3862" s="15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t="e">
        <f t="shared" si="241"/>
        <v>#DIV/0!</v>
      </c>
      <c r="Q3863" s="11" t="s">
        <v>8319</v>
      </c>
      <c r="R3863" t="s">
        <v>8345</v>
      </c>
      <c r="S3863" s="15">
        <f t="shared" si="242"/>
        <v>41897.660833333335</v>
      </c>
      <c r="T3863" s="15">
        <f t="shared" si="243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t="e">
        <f t="shared" si="241"/>
        <v>#DIV/0!</v>
      </c>
      <c r="Q3864" s="11" t="s">
        <v>8327</v>
      </c>
      <c r="R3864" t="s">
        <v>8354</v>
      </c>
      <c r="S3864" s="15">
        <f t="shared" si="242"/>
        <v>41827.919166666667</v>
      </c>
      <c r="T3864" s="15">
        <f t="shared" si="243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t="e">
        <f t="shared" si="241"/>
        <v>#DIV/0!</v>
      </c>
      <c r="Q3865" s="11" t="s">
        <v>8327</v>
      </c>
      <c r="R3865" t="s">
        <v>8354</v>
      </c>
      <c r="S3865" s="15">
        <f t="shared" si="242"/>
        <v>40568.972569444442</v>
      </c>
      <c r="T3865" s="15">
        <f t="shared" si="243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t="e">
        <f t="shared" si="241"/>
        <v>#DIV/0!</v>
      </c>
      <c r="Q3866" s="11" t="s">
        <v>8327</v>
      </c>
      <c r="R3866" t="s">
        <v>8354</v>
      </c>
      <c r="S3866" s="15">
        <f t="shared" si="242"/>
        <v>42193.941759259258</v>
      </c>
      <c r="T3866" s="15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t="e">
        <f t="shared" si="241"/>
        <v>#DIV/0!</v>
      </c>
      <c r="Q3867" s="11" t="s">
        <v>8327</v>
      </c>
      <c r="R3867" t="s">
        <v>8354</v>
      </c>
      <c r="S3867" s="15">
        <f t="shared" si="242"/>
        <v>42007.788680555561</v>
      </c>
      <c r="T3867" s="15">
        <f t="shared" si="243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t="e">
        <f t="shared" si="241"/>
        <v>#DIV/0!</v>
      </c>
      <c r="Q3868" s="11" t="s">
        <v>8327</v>
      </c>
      <c r="R3868" t="s">
        <v>8354</v>
      </c>
      <c r="S3868" s="15">
        <f t="shared" si="242"/>
        <v>41110.680138888885</v>
      </c>
      <c r="T3868" s="15">
        <f t="shared" si="243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t="e">
        <f t="shared" si="241"/>
        <v>#DIV/0!</v>
      </c>
      <c r="Q3869" s="11" t="s">
        <v>8327</v>
      </c>
      <c r="R3869" t="s">
        <v>8354</v>
      </c>
      <c r="S3869" s="15">
        <f t="shared" si="242"/>
        <v>41125.283159722225</v>
      </c>
      <c r="T3869" s="15">
        <f t="shared" si="243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t="e">
        <f t="shared" si="241"/>
        <v>#DIV/0!</v>
      </c>
      <c r="Q3870" s="11" t="s">
        <v>8327</v>
      </c>
      <c r="R3870" t="s">
        <v>8354</v>
      </c>
      <c r="S3870" s="15">
        <f t="shared" si="242"/>
        <v>40883.962581018517</v>
      </c>
      <c r="T3870" s="15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t="e">
        <f t="shared" si="241"/>
        <v>#DIV/0!</v>
      </c>
      <c r="Q3871" s="11" t="s">
        <v>8308</v>
      </c>
      <c r="R3871" t="s">
        <v>8310</v>
      </c>
      <c r="S3871" s="15">
        <f t="shared" si="242"/>
        <v>42732.060277777782</v>
      </c>
      <c r="T3871" s="15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t="e">
        <f t="shared" si="241"/>
        <v>#DIV/0!</v>
      </c>
      <c r="Q3872" s="11" t="s">
        <v>8308</v>
      </c>
      <c r="R3872" t="s">
        <v>8310</v>
      </c>
      <c r="S3872" s="15">
        <f t="shared" si="242"/>
        <v>41806.106770833336</v>
      </c>
      <c r="T3872" s="15">
        <f t="shared" si="243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t="e">
        <f t="shared" si="241"/>
        <v>#DIV/0!</v>
      </c>
      <c r="Q3873" s="11" t="s">
        <v>8308</v>
      </c>
      <c r="R3873" t="s">
        <v>8310</v>
      </c>
      <c r="S3873" s="15">
        <f t="shared" si="242"/>
        <v>41836.595520833333</v>
      </c>
      <c r="T3873" s="15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t="e">
        <f t="shared" si="241"/>
        <v>#DIV/0!</v>
      </c>
      <c r="Q3874" s="11" t="s">
        <v>8311</v>
      </c>
      <c r="R3874" t="s">
        <v>8348</v>
      </c>
      <c r="S3874" s="15">
        <f t="shared" si="242"/>
        <v>41945.133506944447</v>
      </c>
      <c r="T3874" s="15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t="e">
        <f t="shared" si="241"/>
        <v>#DIV/0!</v>
      </c>
      <c r="Q3875" s="11" t="s">
        <v>8311</v>
      </c>
      <c r="R3875" t="s">
        <v>8348</v>
      </c>
      <c r="S3875" s="15">
        <f t="shared" si="242"/>
        <v>42299.926145833335</v>
      </c>
      <c r="T3875" s="15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t="e">
        <f t="shared" si="241"/>
        <v>#DIV/0!</v>
      </c>
      <c r="Q3876" s="11" t="s">
        <v>8311</v>
      </c>
      <c r="R3876" t="s">
        <v>8348</v>
      </c>
      <c r="S3876" s="15">
        <f t="shared" si="242"/>
        <v>42093.131469907406</v>
      </c>
      <c r="T3876" s="15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t="e">
        <f t="shared" si="241"/>
        <v>#DIV/0!</v>
      </c>
      <c r="Q3877" s="11" t="s">
        <v>8311</v>
      </c>
      <c r="R3877" t="s">
        <v>8348</v>
      </c>
      <c r="S3877" s="15">
        <f t="shared" si="242"/>
        <v>42180.390277777777</v>
      </c>
      <c r="T3877" s="15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t="e">
        <f t="shared" si="241"/>
        <v>#DIV/0!</v>
      </c>
      <c r="Q3878" s="11" t="s">
        <v>8311</v>
      </c>
      <c r="R3878" t="s">
        <v>8348</v>
      </c>
      <c r="S3878" s="15">
        <f t="shared" si="242"/>
        <v>42074.060671296291</v>
      </c>
      <c r="T3878" s="15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t="e">
        <f t="shared" si="241"/>
        <v>#DIV/0!</v>
      </c>
      <c r="Q3879" s="11" t="s">
        <v>8311</v>
      </c>
      <c r="R3879" t="s">
        <v>8348</v>
      </c>
      <c r="S3879" s="15">
        <f t="shared" si="242"/>
        <v>42175.780416666668</v>
      </c>
      <c r="T3879" s="15">
        <f t="shared" si="243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t="e">
        <f t="shared" si="241"/>
        <v>#DIV/0!</v>
      </c>
      <c r="Q3880" s="11" t="s">
        <v>8311</v>
      </c>
      <c r="R3880" t="s">
        <v>8348</v>
      </c>
      <c r="S3880" s="15">
        <f t="shared" si="242"/>
        <v>42485.64534722222</v>
      </c>
      <c r="T3880" s="15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t="e">
        <f t="shared" si="241"/>
        <v>#DIV/0!</v>
      </c>
      <c r="Q3881" s="11" t="s">
        <v>8311</v>
      </c>
      <c r="R3881" t="s">
        <v>8348</v>
      </c>
      <c r="S3881" s="15">
        <f t="shared" si="242"/>
        <v>42707.926030092596</v>
      </c>
      <c r="T3881" s="15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t="e">
        <f t="shared" si="241"/>
        <v>#DIV/0!</v>
      </c>
      <c r="Q3882" s="11" t="s">
        <v>8311</v>
      </c>
      <c r="R3882" t="s">
        <v>8348</v>
      </c>
      <c r="S3882" s="15">
        <f t="shared" si="242"/>
        <v>42199.873402777783</v>
      </c>
      <c r="T3882" s="15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t="e">
        <f t="shared" si="241"/>
        <v>#DIV/0!</v>
      </c>
      <c r="Q3883" s="11" t="s">
        <v>8311</v>
      </c>
      <c r="R3883" t="s">
        <v>8348</v>
      </c>
      <c r="S3883" s="15">
        <f t="shared" si="242"/>
        <v>42139.542303240742</v>
      </c>
      <c r="T3883" s="15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t="e">
        <f t="shared" si="241"/>
        <v>#DIV/0!</v>
      </c>
      <c r="Q3884" s="11" t="s">
        <v>8311</v>
      </c>
      <c r="R3884" t="s">
        <v>8348</v>
      </c>
      <c r="S3884" s="15">
        <f t="shared" si="242"/>
        <v>42461.447662037041</v>
      </c>
      <c r="T3884" s="15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t="e">
        <f t="shared" si="241"/>
        <v>#DIV/0!</v>
      </c>
      <c r="Q3885" s="11" t="s">
        <v>8311</v>
      </c>
      <c r="R3885" t="s">
        <v>8348</v>
      </c>
      <c r="S3885" s="15">
        <f t="shared" si="242"/>
        <v>42115.936550925922</v>
      </c>
      <c r="T3885" s="15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t="e">
        <f t="shared" si="241"/>
        <v>#DIV/0!</v>
      </c>
      <c r="Q3886" s="11" t="s">
        <v>8311</v>
      </c>
      <c r="R3886" t="s">
        <v>8348</v>
      </c>
      <c r="S3886" s="15">
        <f t="shared" si="242"/>
        <v>42086.811400462961</v>
      </c>
      <c r="T3886" s="15">
        <f t="shared" si="243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t="e">
        <f t="shared" si="241"/>
        <v>#DIV/0!</v>
      </c>
      <c r="Q3887" s="11" t="s">
        <v>8311</v>
      </c>
      <c r="R3887" t="s">
        <v>8348</v>
      </c>
      <c r="S3887" s="15">
        <f t="shared" si="242"/>
        <v>41818.703275462962</v>
      </c>
      <c r="T3887" s="15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t="e">
        <f t="shared" si="241"/>
        <v>#DIV/0!</v>
      </c>
      <c r="Q3888" s="11" t="s">
        <v>8311</v>
      </c>
      <c r="R3888" t="s">
        <v>8348</v>
      </c>
      <c r="S3888" s="15">
        <f t="shared" si="242"/>
        <v>42795.696145833332</v>
      </c>
      <c r="T3888" s="15">
        <f t="shared" si="243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t="e">
        <f t="shared" si="241"/>
        <v>#DIV/0!</v>
      </c>
      <c r="Q3889" s="11" t="s">
        <v>8311</v>
      </c>
      <c r="R3889" t="s">
        <v>8348</v>
      </c>
      <c r="S3889" s="15">
        <f t="shared" si="242"/>
        <v>42289.89634259259</v>
      </c>
      <c r="T3889" s="15">
        <f t="shared" si="243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t="e">
        <f t="shared" si="241"/>
        <v>#DIV/0!</v>
      </c>
      <c r="Q3890" s="11" t="s">
        <v>8311</v>
      </c>
      <c r="R3890" t="s">
        <v>8348</v>
      </c>
      <c r="S3890" s="15">
        <f t="shared" si="242"/>
        <v>41831.705555555556</v>
      </c>
      <c r="T3890" s="15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t="e">
        <f t="shared" si="241"/>
        <v>#DIV/0!</v>
      </c>
      <c r="Q3891" s="11" t="s">
        <v>8311</v>
      </c>
      <c r="R3891" t="s">
        <v>8348</v>
      </c>
      <c r="S3891" s="15">
        <f t="shared" si="242"/>
        <v>42312.204814814817</v>
      </c>
      <c r="T3891" s="15">
        <f t="shared" si="243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t="e">
        <f t="shared" si="241"/>
        <v>#DIV/0!</v>
      </c>
      <c r="Q3892" s="11" t="s">
        <v>8311</v>
      </c>
      <c r="R3892" t="s">
        <v>8348</v>
      </c>
      <c r="S3892" s="15">
        <f t="shared" si="242"/>
        <v>41915.896967592591</v>
      </c>
      <c r="T3892" s="15">
        <f t="shared" si="243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t="e">
        <f t="shared" si="241"/>
        <v>#DIV/0!</v>
      </c>
      <c r="Q3893" s="11" t="s">
        <v>8311</v>
      </c>
      <c r="R3893" t="s">
        <v>8352</v>
      </c>
      <c r="S3893" s="15">
        <f t="shared" si="242"/>
        <v>41053.200960648144</v>
      </c>
      <c r="T3893" s="15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t="e">
        <f t="shared" si="241"/>
        <v>#DIV/0!</v>
      </c>
      <c r="Q3894" s="11" t="s">
        <v>8311</v>
      </c>
      <c r="R3894" t="s">
        <v>8352</v>
      </c>
      <c r="S3894" s="15">
        <f t="shared" si="242"/>
        <v>42554.917488425926</v>
      </c>
      <c r="T3894" s="15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t="e">
        <f t="shared" si="241"/>
        <v>#DIV/0!</v>
      </c>
      <c r="Q3895" s="11" t="s">
        <v>8311</v>
      </c>
      <c r="R3895" t="s">
        <v>8352</v>
      </c>
      <c r="S3895" s="15">
        <f t="shared" si="242"/>
        <v>41198.611712962964</v>
      </c>
      <c r="T3895" s="15">
        <f t="shared" si="243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t="e">
        <f t="shared" si="241"/>
        <v>#DIV/0!</v>
      </c>
      <c r="Q3896" s="11" t="s">
        <v>8311</v>
      </c>
      <c r="R3896" t="s">
        <v>8352</v>
      </c>
      <c r="S3896" s="15">
        <f t="shared" si="242"/>
        <v>41411.866608796299</v>
      </c>
      <c r="T3896" s="15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t="e">
        <f t="shared" si="241"/>
        <v>#DIV/0!</v>
      </c>
      <c r="Q3897" s="11" t="s">
        <v>8311</v>
      </c>
      <c r="R3897" t="s">
        <v>8352</v>
      </c>
      <c r="S3897" s="15">
        <f t="shared" si="242"/>
        <v>40752.789710648147</v>
      </c>
      <c r="T3897" s="15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t="e">
        <f t="shared" si="241"/>
        <v>#DIV/0!</v>
      </c>
      <c r="Q3898" s="11" t="s">
        <v>8311</v>
      </c>
      <c r="R3898" t="s">
        <v>8352</v>
      </c>
      <c r="S3898" s="15">
        <f t="shared" si="242"/>
        <v>41838.475219907406</v>
      </c>
      <c r="T3898" s="15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t="e">
        <f t="shared" si="241"/>
        <v>#DIV/0!</v>
      </c>
      <c r="Q3899" s="11" t="s">
        <v>8313</v>
      </c>
      <c r="R3899" t="s">
        <v>8355</v>
      </c>
      <c r="S3899" s="15">
        <f t="shared" si="242"/>
        <v>42053.051203703704</v>
      </c>
      <c r="T3899" s="15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t="e">
        <f t="shared" si="241"/>
        <v>#DIV/0!</v>
      </c>
      <c r="Q3900" s="11" t="s">
        <v>8313</v>
      </c>
      <c r="R3900" t="s">
        <v>8355</v>
      </c>
      <c r="S3900" s="15">
        <f t="shared" si="242"/>
        <v>42782.426875000005</v>
      </c>
      <c r="T3900" s="15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t="e">
        <f t="shared" si="241"/>
        <v>#DIV/0!</v>
      </c>
      <c r="Q3901" s="11" t="s">
        <v>8313</v>
      </c>
      <c r="R3901" t="s">
        <v>8355</v>
      </c>
      <c r="S3901" s="15">
        <f t="shared" si="242"/>
        <v>42121.824525462958</v>
      </c>
      <c r="T3901" s="15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t="e">
        <f t="shared" si="241"/>
        <v>#DIV/0!</v>
      </c>
      <c r="Q3902" s="11" t="s">
        <v>8313</v>
      </c>
      <c r="R3902" t="s">
        <v>8355</v>
      </c>
      <c r="S3902" s="15">
        <f t="shared" si="242"/>
        <v>42219.282951388886</v>
      </c>
      <c r="T3902" s="15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t="e">
        <f t="shared" si="241"/>
        <v>#DIV/0!</v>
      </c>
      <c r="Q3903" s="11" t="s">
        <v>8313</v>
      </c>
      <c r="R3903" t="s">
        <v>8355</v>
      </c>
      <c r="S3903" s="15">
        <f t="shared" si="242"/>
        <v>42188.252199074079</v>
      </c>
      <c r="T3903" s="15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t="e">
        <f t="shared" si="241"/>
        <v>#DIV/0!</v>
      </c>
      <c r="Q3904" s="11" t="s">
        <v>8313</v>
      </c>
      <c r="R3904" t="s">
        <v>8355</v>
      </c>
      <c r="S3904" s="15">
        <f t="shared" si="242"/>
        <v>42241.613796296297</v>
      </c>
      <c r="T3904" s="15">
        <f t="shared" si="243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t="e">
        <f t="shared" si="241"/>
        <v>#DIV/0!</v>
      </c>
      <c r="Q3905" s="11" t="s">
        <v>8311</v>
      </c>
      <c r="R3905" t="s">
        <v>8349</v>
      </c>
      <c r="S3905" s="15">
        <f t="shared" si="242"/>
        <v>40079.566157407404</v>
      </c>
      <c r="T3905" s="15">
        <f t="shared" si="243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 t="e">
        <f t="shared" si="241"/>
        <v>#DIV/0!</v>
      </c>
      <c r="Q3906" s="11" t="s">
        <v>8311</v>
      </c>
      <c r="R3906" t="s">
        <v>8349</v>
      </c>
      <c r="S3906" s="15">
        <f t="shared" si="242"/>
        <v>41389.679560185185</v>
      </c>
      <c r="T3906" s="15">
        <f t="shared" si="243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 t="e">
        <f t="shared" ref="P3907:P3970" si="245">ROUND(E3907/L3907,2)</f>
        <v>#DIV/0!</v>
      </c>
      <c r="Q3907" s="11" t="s">
        <v>8311</v>
      </c>
      <c r="R3907" t="s">
        <v>8349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t="e">
        <f t="shared" si="245"/>
        <v>#DIV/0!</v>
      </c>
      <c r="Q3908" s="11" t="s">
        <v>8313</v>
      </c>
      <c r="R3908" t="s">
        <v>8351</v>
      </c>
      <c r="S3908" s="15">
        <f t="shared" si="246"/>
        <v>41779.649317129632</v>
      </c>
      <c r="T3908" s="15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t="e">
        <f t="shared" si="245"/>
        <v>#DIV/0!</v>
      </c>
      <c r="Q3909" s="11" t="s">
        <v>8313</v>
      </c>
      <c r="R3909" t="s">
        <v>8351</v>
      </c>
      <c r="S3909" s="15">
        <f t="shared" si="246"/>
        <v>42069.104421296302</v>
      </c>
      <c r="T3909" s="15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t="e">
        <f t="shared" si="245"/>
        <v>#DIV/0!</v>
      </c>
      <c r="Q3910" s="11" t="s">
        <v>8313</v>
      </c>
      <c r="R3910" t="s">
        <v>8351</v>
      </c>
      <c r="S3910" s="15">
        <f t="shared" si="246"/>
        <v>42005.24998842593</v>
      </c>
      <c r="T3910" s="15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t="e">
        <f t="shared" si="245"/>
        <v>#DIV/0!</v>
      </c>
      <c r="Q3911" s="11" t="s">
        <v>8313</v>
      </c>
      <c r="R3911" t="s">
        <v>8351</v>
      </c>
      <c r="S3911" s="15">
        <f t="shared" si="246"/>
        <v>42256.984791666662</v>
      </c>
      <c r="T3911" s="15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t="e">
        <f t="shared" si="245"/>
        <v>#DIV/0!</v>
      </c>
      <c r="Q3912" s="11" t="s">
        <v>8313</v>
      </c>
      <c r="R3912" t="s">
        <v>8351</v>
      </c>
      <c r="S3912" s="15">
        <f t="shared" si="246"/>
        <v>42046.072743055556</v>
      </c>
      <c r="T3912" s="15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t="e">
        <f t="shared" si="245"/>
        <v>#DIV/0!</v>
      </c>
      <c r="Q3913" s="11" t="s">
        <v>8313</v>
      </c>
      <c r="R3913" t="s">
        <v>8351</v>
      </c>
      <c r="S3913" s="15">
        <f t="shared" si="246"/>
        <v>42603.354131944448</v>
      </c>
      <c r="T3913" s="15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t="e">
        <f t="shared" si="245"/>
        <v>#DIV/0!</v>
      </c>
      <c r="Q3914" s="11" t="s">
        <v>8313</v>
      </c>
      <c r="R3914" t="s">
        <v>8351</v>
      </c>
      <c r="S3914" s="15">
        <f t="shared" si="246"/>
        <v>42438.53907407407</v>
      </c>
      <c r="T3914" s="15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t="e">
        <f t="shared" si="245"/>
        <v>#DIV/0!</v>
      </c>
      <c r="Q3915" s="11" t="s">
        <v>8327</v>
      </c>
      <c r="R3915" t="s">
        <v>8330</v>
      </c>
      <c r="S3915" s="15">
        <f t="shared" si="246"/>
        <v>42779.21365740741</v>
      </c>
      <c r="T3915" s="15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t="e">
        <f t="shared" si="245"/>
        <v>#DIV/0!</v>
      </c>
      <c r="Q3916" s="11" t="s">
        <v>8327</v>
      </c>
      <c r="R3916" t="s">
        <v>8330</v>
      </c>
      <c r="S3916" s="15">
        <f t="shared" si="246"/>
        <v>42796.069571759261</v>
      </c>
      <c r="T3916" s="15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t="e">
        <f t="shared" si="245"/>
        <v>#DIV/0!</v>
      </c>
      <c r="Q3917" s="11" t="s">
        <v>8327</v>
      </c>
      <c r="R3917" t="s">
        <v>8330</v>
      </c>
      <c r="S3917" s="15">
        <f t="shared" si="246"/>
        <v>42796.207870370374</v>
      </c>
      <c r="T3917" s="15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t="e">
        <f t="shared" si="245"/>
        <v>#DIV/0!</v>
      </c>
      <c r="Q3918" s="11" t="s">
        <v>8327</v>
      </c>
      <c r="R3918" t="s">
        <v>8330</v>
      </c>
      <c r="S3918" s="15">
        <f t="shared" si="246"/>
        <v>42245.016736111109</v>
      </c>
      <c r="T3918" s="15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t="e">
        <f t="shared" si="245"/>
        <v>#DIV/0!</v>
      </c>
      <c r="Q3919" s="11" t="s">
        <v>8327</v>
      </c>
      <c r="R3919" t="s">
        <v>8330</v>
      </c>
      <c r="S3919" s="15">
        <f t="shared" si="246"/>
        <v>42179.306388888886</v>
      </c>
      <c r="T3919" s="15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t="e">
        <f t="shared" si="245"/>
        <v>#DIV/0!</v>
      </c>
      <c r="Q3920" s="11" t="s">
        <v>8327</v>
      </c>
      <c r="R3920" t="s">
        <v>8330</v>
      </c>
      <c r="S3920" s="15">
        <f t="shared" si="246"/>
        <v>42451.866967592592</v>
      </c>
      <c r="T3920" s="15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t="e">
        <f t="shared" si="245"/>
        <v>#DIV/0!</v>
      </c>
      <c r="Q3921" s="11" t="s">
        <v>8327</v>
      </c>
      <c r="R3921" t="s">
        <v>8330</v>
      </c>
      <c r="S3921" s="15">
        <f t="shared" si="246"/>
        <v>42125.913807870369</v>
      </c>
      <c r="T3921" s="15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t="e">
        <f t="shared" si="245"/>
        <v>#DIV/0!</v>
      </c>
      <c r="Q3922" s="11" t="s">
        <v>8327</v>
      </c>
      <c r="R3922" t="s">
        <v>8330</v>
      </c>
      <c r="S3922" s="15">
        <f t="shared" si="246"/>
        <v>42319.461377314816</v>
      </c>
      <c r="T3922" s="15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t="e">
        <f t="shared" si="245"/>
        <v>#DIV/0!</v>
      </c>
      <c r="Q3923" s="11" t="s">
        <v>8327</v>
      </c>
      <c r="R3923" t="s">
        <v>8330</v>
      </c>
      <c r="S3923" s="15">
        <f t="shared" si="246"/>
        <v>42471.052152777775</v>
      </c>
      <c r="T3923" s="15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t="e">
        <f t="shared" si="245"/>
        <v>#DIV/0!</v>
      </c>
      <c r="Q3924" s="11" t="s">
        <v>8327</v>
      </c>
      <c r="R3924" t="s">
        <v>8330</v>
      </c>
      <c r="S3924" s="15">
        <f t="shared" si="246"/>
        <v>42272.087766203709</v>
      </c>
      <c r="T3924" s="15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t="e">
        <f t="shared" si="245"/>
        <v>#DIV/0!</v>
      </c>
      <c r="Q3925" s="11" t="s">
        <v>8327</v>
      </c>
      <c r="R3925" t="s">
        <v>8330</v>
      </c>
      <c r="S3925" s="15">
        <f t="shared" si="246"/>
        <v>42152.906851851847</v>
      </c>
      <c r="T3925" s="15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t="e">
        <f t="shared" si="245"/>
        <v>#DIV/0!</v>
      </c>
      <c r="Q3926" s="11" t="s">
        <v>8327</v>
      </c>
      <c r="R3926" t="s">
        <v>8330</v>
      </c>
      <c r="S3926" s="15">
        <f t="shared" si="246"/>
        <v>42325.683807870373</v>
      </c>
      <c r="T3926" s="15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t="e">
        <f t="shared" si="245"/>
        <v>#DIV/0!</v>
      </c>
      <c r="Q3927" s="11" t="s">
        <v>8327</v>
      </c>
      <c r="R3927" t="s">
        <v>8330</v>
      </c>
      <c r="S3927" s="15">
        <f t="shared" si="246"/>
        <v>42614.675625000003</v>
      </c>
      <c r="T3927" s="15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t="e">
        <f t="shared" si="245"/>
        <v>#DIV/0!</v>
      </c>
      <c r="Q3928" s="11" t="s">
        <v>8327</v>
      </c>
      <c r="R3928" t="s">
        <v>8330</v>
      </c>
      <c r="S3928" s="15">
        <f t="shared" si="246"/>
        <v>42171.817384259266</v>
      </c>
      <c r="T3928" s="15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t="e">
        <f t="shared" si="245"/>
        <v>#DIV/0!</v>
      </c>
      <c r="Q3929" s="11" t="s">
        <v>8313</v>
      </c>
      <c r="R3929" t="s">
        <v>8314</v>
      </c>
      <c r="S3929" s="15">
        <f t="shared" si="246"/>
        <v>41855.859814814816</v>
      </c>
      <c r="T3929" s="15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t="e">
        <f t="shared" si="245"/>
        <v>#DIV/0!</v>
      </c>
      <c r="Q3930" s="11" t="s">
        <v>8313</v>
      </c>
      <c r="R3930" t="s">
        <v>8314</v>
      </c>
      <c r="S3930" s="15">
        <f t="shared" si="246"/>
        <v>41829.889027777775</v>
      </c>
      <c r="T3930" s="15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t="e">
        <f t="shared" si="245"/>
        <v>#DIV/0!</v>
      </c>
      <c r="Q3931" s="11" t="s">
        <v>8313</v>
      </c>
      <c r="R3931" t="s">
        <v>8314</v>
      </c>
      <c r="S3931" s="15">
        <f t="shared" si="246"/>
        <v>42172.906678240746</v>
      </c>
      <c r="T3931" s="15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t="e">
        <f t="shared" si="245"/>
        <v>#DIV/0!</v>
      </c>
      <c r="Q3932" s="11" t="s">
        <v>8313</v>
      </c>
      <c r="R3932" t="s">
        <v>8314</v>
      </c>
      <c r="S3932" s="15">
        <f t="shared" si="246"/>
        <v>42067.234375</v>
      </c>
      <c r="T3932" s="15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t="e">
        <f t="shared" si="245"/>
        <v>#DIV/0!</v>
      </c>
      <c r="Q3933" s="11" t="s">
        <v>8316</v>
      </c>
      <c r="R3933" t="s">
        <v>8344</v>
      </c>
      <c r="S3933" s="15">
        <f t="shared" si="246"/>
        <v>42000.300243055557</v>
      </c>
      <c r="T3933" s="15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t="e">
        <f t="shared" si="245"/>
        <v>#DIV/0!</v>
      </c>
      <c r="Q3934" s="11" t="s">
        <v>8316</v>
      </c>
      <c r="R3934" t="s">
        <v>8344</v>
      </c>
      <c r="S3934" s="15">
        <f t="shared" si="246"/>
        <v>42709.002881944441</v>
      </c>
      <c r="T3934" s="15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t="e">
        <f t="shared" si="245"/>
        <v>#DIV/0!</v>
      </c>
      <c r="Q3935" s="11" t="s">
        <v>8316</v>
      </c>
      <c r="R3935" t="s">
        <v>8344</v>
      </c>
      <c r="S3935" s="15">
        <f t="shared" si="246"/>
        <v>41776.284780092588</v>
      </c>
      <c r="T3935" s="15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t="e">
        <f t="shared" si="245"/>
        <v>#DIV/0!</v>
      </c>
      <c r="Q3936" s="11" t="s">
        <v>8316</v>
      </c>
      <c r="R3936" t="s">
        <v>8344</v>
      </c>
      <c r="S3936" s="15">
        <f t="shared" si="246"/>
        <v>42035.029224537036</v>
      </c>
      <c r="T3936" s="15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t="e">
        <f t="shared" si="245"/>
        <v>#DIV/0!</v>
      </c>
      <c r="Q3937" s="11" t="s">
        <v>8316</v>
      </c>
      <c r="R3937" t="s">
        <v>8344</v>
      </c>
      <c r="S3937" s="15">
        <f t="shared" si="246"/>
        <v>41773.008738425924</v>
      </c>
      <c r="T3937" s="15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t="e">
        <f t="shared" si="245"/>
        <v>#DIV/0!</v>
      </c>
      <c r="Q3938" s="11" t="s">
        <v>8313</v>
      </c>
      <c r="R3938" t="s">
        <v>8353</v>
      </c>
      <c r="S3938" s="15">
        <f t="shared" si="246"/>
        <v>42678.586655092593</v>
      </c>
      <c r="T3938" s="15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t="e">
        <f t="shared" si="245"/>
        <v>#DIV/0!</v>
      </c>
      <c r="Q3939" s="11" t="s">
        <v>8313</v>
      </c>
      <c r="R3939" t="s">
        <v>8353</v>
      </c>
      <c r="S3939" s="15">
        <f t="shared" si="246"/>
        <v>42329.58839120371</v>
      </c>
      <c r="T3939" s="15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t="e">
        <f t="shared" si="245"/>
        <v>#DIV/0!</v>
      </c>
      <c r="Q3940" s="11" t="s">
        <v>8313</v>
      </c>
      <c r="R3940" t="s">
        <v>8353</v>
      </c>
      <c r="S3940" s="15">
        <f t="shared" si="246"/>
        <v>42651.006273148145</v>
      </c>
      <c r="T3940" s="15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t="e">
        <f t="shared" si="245"/>
        <v>#DIV/0!</v>
      </c>
      <c r="Q3941" s="11" t="s">
        <v>8313</v>
      </c>
      <c r="R3941" t="s">
        <v>8353</v>
      </c>
      <c r="S3941" s="15">
        <f t="shared" si="246"/>
        <v>41800.819571759261</v>
      </c>
      <c r="T3941" s="15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t="e">
        <f t="shared" si="245"/>
        <v>#DIV/0!</v>
      </c>
      <c r="Q3942" s="11" t="s">
        <v>8313</v>
      </c>
      <c r="R3942" t="s">
        <v>8353</v>
      </c>
      <c r="S3942" s="15">
        <f t="shared" si="246"/>
        <v>41847.930694444447</v>
      </c>
      <c r="T3942" s="15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t="e">
        <f t="shared" si="245"/>
        <v>#DIV/0!</v>
      </c>
      <c r="Q3943" s="11" t="s">
        <v>8316</v>
      </c>
      <c r="R3943" t="s">
        <v>8334</v>
      </c>
      <c r="S3943" s="15">
        <f t="shared" si="246"/>
        <v>41927.235636574071</v>
      </c>
      <c r="T3943" s="15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t="e">
        <f t="shared" si="245"/>
        <v>#DIV/0!</v>
      </c>
      <c r="Q3944" s="11" t="s">
        <v>8316</v>
      </c>
      <c r="R3944" t="s">
        <v>8334</v>
      </c>
      <c r="S3944" s="15">
        <f t="shared" si="246"/>
        <v>40355.024953703702</v>
      </c>
      <c r="T3944" s="15">
        <f t="shared" si="247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t="e">
        <f t="shared" si="245"/>
        <v>#DIV/0!</v>
      </c>
      <c r="Q3945" s="11" t="s">
        <v>8308</v>
      </c>
      <c r="R3945" t="s">
        <v>8342</v>
      </c>
      <c r="S3945" s="15">
        <f t="shared" si="246"/>
        <v>42167.813703703709</v>
      </c>
      <c r="T3945" s="15">
        <f t="shared" si="247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e">
        <f t="shared" si="245"/>
        <v>#DIV/0!</v>
      </c>
      <c r="Q3946" s="11" t="s">
        <v>8308</v>
      </c>
      <c r="R3946" t="s">
        <v>8342</v>
      </c>
      <c r="S3946" s="15">
        <f t="shared" si="246"/>
        <v>41897.702199074076</v>
      </c>
      <c r="T3946" s="15">
        <f t="shared" si="247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t="e">
        <f t="shared" si="245"/>
        <v>#DIV/0!</v>
      </c>
      <c r="Q3947" s="11" t="s">
        <v>8308</v>
      </c>
      <c r="R3947" t="s">
        <v>8342</v>
      </c>
      <c r="S3947" s="15">
        <f t="shared" si="246"/>
        <v>42060.001805555556</v>
      </c>
      <c r="T3947" s="15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t="e">
        <f t="shared" si="245"/>
        <v>#DIV/0!</v>
      </c>
      <c r="Q3948" s="11" t="s">
        <v>8308</v>
      </c>
      <c r="R3948" t="s">
        <v>8342</v>
      </c>
      <c r="S3948" s="15">
        <f t="shared" si="246"/>
        <v>42198.775787037041</v>
      </c>
      <c r="T3948" s="15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t="e">
        <f t="shared" si="245"/>
        <v>#DIV/0!</v>
      </c>
      <c r="Q3949" s="11" t="s">
        <v>8308</v>
      </c>
      <c r="R3949" t="s">
        <v>8342</v>
      </c>
      <c r="S3949" s="15">
        <f t="shared" si="246"/>
        <v>42708.842245370368</v>
      </c>
      <c r="T3949" s="15">
        <f t="shared" si="247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t="e">
        <f t="shared" si="245"/>
        <v>#DIV/0!</v>
      </c>
      <c r="Q3950" s="11" t="s">
        <v>8308</v>
      </c>
      <c r="R3950" t="s">
        <v>8342</v>
      </c>
      <c r="S3950" s="15">
        <f t="shared" si="246"/>
        <v>42101.633703703701</v>
      </c>
      <c r="T3950" s="15">
        <f t="shared" si="247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t="e">
        <f t="shared" si="245"/>
        <v>#DIV/0!</v>
      </c>
      <c r="Q3951" s="11" t="s">
        <v>8308</v>
      </c>
      <c r="R3951" t="s">
        <v>8342</v>
      </c>
      <c r="S3951" s="15">
        <f t="shared" si="246"/>
        <v>42103.676180555558</v>
      </c>
      <c r="T3951" s="15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t="e">
        <f t="shared" si="245"/>
        <v>#DIV/0!</v>
      </c>
      <c r="Q3952" s="11" t="s">
        <v>8308</v>
      </c>
      <c r="R3952" t="s">
        <v>8342</v>
      </c>
      <c r="S3952" s="15">
        <f t="shared" si="246"/>
        <v>42130.78361111111</v>
      </c>
      <c r="T3952" s="15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t="e">
        <f t="shared" si="245"/>
        <v>#DIV/0!</v>
      </c>
      <c r="Q3953" s="11" t="s">
        <v>8308</v>
      </c>
      <c r="R3953" t="s">
        <v>8342</v>
      </c>
      <c r="S3953" s="15">
        <f t="shared" si="246"/>
        <v>42264.620115740734</v>
      </c>
      <c r="T3953" s="15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t="e">
        <f t="shared" si="245"/>
        <v>#DIV/0!</v>
      </c>
      <c r="Q3954" s="11" t="s">
        <v>8308</v>
      </c>
      <c r="R3954" t="s">
        <v>8342</v>
      </c>
      <c r="S3954" s="15">
        <f t="shared" si="246"/>
        <v>41978.930972222224</v>
      </c>
      <c r="T3954" s="15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t="e">
        <f t="shared" si="245"/>
        <v>#DIV/0!</v>
      </c>
      <c r="Q3955" s="11" t="s">
        <v>8308</v>
      </c>
      <c r="R3955" t="s">
        <v>8342</v>
      </c>
      <c r="S3955" s="15">
        <f t="shared" si="246"/>
        <v>42466.858888888892</v>
      </c>
      <c r="T3955" s="15">
        <f t="shared" si="247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t="e">
        <f t="shared" si="245"/>
        <v>#DIV/0!</v>
      </c>
      <c r="Q3956" s="11" t="s">
        <v>8308</v>
      </c>
      <c r="R3956" t="s">
        <v>8342</v>
      </c>
      <c r="S3956" s="15">
        <f t="shared" si="246"/>
        <v>42322.011574074073</v>
      </c>
      <c r="T3956" s="15">
        <f t="shared" si="247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t="e">
        <f t="shared" si="245"/>
        <v>#DIV/0!</v>
      </c>
      <c r="Q3957" s="11" t="s">
        <v>8308</v>
      </c>
      <c r="R3957" t="s">
        <v>8342</v>
      </c>
      <c r="S3957" s="15">
        <f t="shared" si="246"/>
        <v>42248.934675925921</v>
      </c>
      <c r="T3957" s="15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t="e">
        <f t="shared" si="245"/>
        <v>#DIV/0!</v>
      </c>
      <c r="Q3958" s="11" t="s">
        <v>8308</v>
      </c>
      <c r="R3958" t="s">
        <v>8342</v>
      </c>
      <c r="S3958" s="15">
        <f t="shared" si="246"/>
        <v>42346.736400462964</v>
      </c>
      <c r="T3958" s="15">
        <f t="shared" si="247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t="e">
        <f t="shared" si="245"/>
        <v>#DIV/0!</v>
      </c>
      <c r="Q3959" s="11" t="s">
        <v>8308</v>
      </c>
      <c r="R3959" t="s">
        <v>8342</v>
      </c>
      <c r="S3959" s="15">
        <f t="shared" si="246"/>
        <v>42380.812627314815</v>
      </c>
      <c r="T3959" s="15">
        <f t="shared" si="247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t="e">
        <f t="shared" si="245"/>
        <v>#DIV/0!</v>
      </c>
      <c r="Q3960" s="11" t="s">
        <v>8308</v>
      </c>
      <c r="R3960" t="s">
        <v>8342</v>
      </c>
      <c r="S3960" s="15">
        <f t="shared" si="246"/>
        <v>42150.777731481481</v>
      </c>
      <c r="T3960" s="15">
        <f t="shared" si="247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t="e">
        <f t="shared" si="245"/>
        <v>#DIV/0!</v>
      </c>
      <c r="Q3961" s="11" t="s">
        <v>8308</v>
      </c>
      <c r="R3961" t="s">
        <v>8342</v>
      </c>
      <c r="S3961" s="15">
        <f t="shared" si="246"/>
        <v>42592.836076388892</v>
      </c>
      <c r="T3961" s="15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t="e">
        <f t="shared" si="245"/>
        <v>#DIV/0!</v>
      </c>
      <c r="Q3962" s="11" t="s">
        <v>8308</v>
      </c>
      <c r="R3962" t="s">
        <v>8342</v>
      </c>
      <c r="S3962" s="15">
        <f t="shared" si="246"/>
        <v>42669.870173611111</v>
      </c>
      <c r="T3962" s="15">
        <f t="shared" si="247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t="e">
        <f t="shared" si="245"/>
        <v>#DIV/0!</v>
      </c>
      <c r="Q3963" s="11" t="s">
        <v>8308</v>
      </c>
      <c r="R3963" t="s">
        <v>8342</v>
      </c>
      <c r="S3963" s="15">
        <f t="shared" si="246"/>
        <v>42213.013078703705</v>
      </c>
      <c r="T3963" s="15">
        <f t="shared" si="247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t="e">
        <f t="shared" si="245"/>
        <v>#DIV/0!</v>
      </c>
      <c r="Q3964" s="11" t="s">
        <v>8308</v>
      </c>
      <c r="R3964" t="s">
        <v>8342</v>
      </c>
      <c r="S3964" s="15">
        <f t="shared" si="246"/>
        <v>42237.016388888893</v>
      </c>
      <c r="T3964" s="15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t="e">
        <f t="shared" si="245"/>
        <v>#DIV/0!</v>
      </c>
      <c r="Q3965" s="11" t="s">
        <v>8308</v>
      </c>
      <c r="R3965" t="s">
        <v>8342</v>
      </c>
      <c r="S3965" s="15">
        <f t="shared" si="246"/>
        <v>41954.838240740741</v>
      </c>
      <c r="T3965" s="15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t="e">
        <f t="shared" si="245"/>
        <v>#DIV/0!</v>
      </c>
      <c r="Q3966" s="11" t="s">
        <v>8308</v>
      </c>
      <c r="R3966" t="s">
        <v>8342</v>
      </c>
      <c r="S3966" s="15">
        <f t="shared" si="246"/>
        <v>41968.262314814812</v>
      </c>
      <c r="T3966" s="15">
        <f t="shared" si="247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t="e">
        <f t="shared" si="245"/>
        <v>#DIV/0!</v>
      </c>
      <c r="Q3967" s="11" t="s">
        <v>8308</v>
      </c>
      <c r="R3967" t="s">
        <v>8342</v>
      </c>
      <c r="S3967" s="15">
        <f t="shared" si="246"/>
        <v>42276.120636574073</v>
      </c>
      <c r="T3967" s="15">
        <f t="shared" si="247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t="e">
        <f t="shared" si="245"/>
        <v>#DIV/0!</v>
      </c>
      <c r="Q3968" s="11" t="s">
        <v>8308</v>
      </c>
      <c r="R3968" t="s">
        <v>8342</v>
      </c>
      <c r="S3968" s="15">
        <f t="shared" si="246"/>
        <v>42717.121377314819</v>
      </c>
      <c r="T3968" s="15">
        <f t="shared" si="247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t="e">
        <f t="shared" si="245"/>
        <v>#DIV/0!</v>
      </c>
      <c r="Q3969" s="11" t="s">
        <v>8308</v>
      </c>
      <c r="R3969" t="s">
        <v>8342</v>
      </c>
      <c r="S3969" s="15">
        <f t="shared" si="246"/>
        <v>41976.88490740741</v>
      </c>
      <c r="T3969" s="15">
        <f t="shared" si="247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 t="e">
        <f t="shared" si="245"/>
        <v>#DIV/0!</v>
      </c>
      <c r="Q3970" s="11" t="s">
        <v>8308</v>
      </c>
      <c r="R3970" t="s">
        <v>8342</v>
      </c>
      <c r="S3970" s="15">
        <f t="shared" si="246"/>
        <v>42157.916481481487</v>
      </c>
      <c r="T3970" s="15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 t="e">
        <f t="shared" ref="P3971:P4034" si="249">ROUND(E3971/L3971,2)</f>
        <v>#DIV/0!</v>
      </c>
      <c r="Q3971" s="11" t="s">
        <v>8308</v>
      </c>
      <c r="R3971" t="s">
        <v>8342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t="e">
        <f t="shared" si="249"/>
        <v>#DIV/0!</v>
      </c>
      <c r="Q3972" s="11" t="s">
        <v>8308</v>
      </c>
      <c r="R3972" t="s">
        <v>8342</v>
      </c>
      <c r="S3972" s="15">
        <f t="shared" si="250"/>
        <v>42444.268101851849</v>
      </c>
      <c r="T3972" s="15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t="e">
        <f t="shared" si="249"/>
        <v>#DIV/0!</v>
      </c>
      <c r="Q3973" s="11" t="s">
        <v>8319</v>
      </c>
      <c r="R3973" t="s">
        <v>8345</v>
      </c>
      <c r="S3973" s="15">
        <f t="shared" si="250"/>
        <v>42342.03943287037</v>
      </c>
      <c r="T3973" s="15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t="e">
        <f t="shared" si="249"/>
        <v>#DIV/0!</v>
      </c>
      <c r="Q3974" s="11" t="s">
        <v>8319</v>
      </c>
      <c r="R3974" t="s">
        <v>8345</v>
      </c>
      <c r="S3974" s="15">
        <f t="shared" si="250"/>
        <v>42224.408275462964</v>
      </c>
      <c r="T3974" s="15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t="e">
        <f t="shared" si="249"/>
        <v>#DIV/0!</v>
      </c>
      <c r="Q3975" s="11" t="s">
        <v>8319</v>
      </c>
      <c r="R3975" t="s">
        <v>8345</v>
      </c>
      <c r="S3975" s="15">
        <f t="shared" si="250"/>
        <v>42655.736956018518</v>
      </c>
      <c r="T3975" s="15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t="e">
        <f t="shared" si="249"/>
        <v>#DIV/0!</v>
      </c>
      <c r="Q3976" s="11" t="s">
        <v>8319</v>
      </c>
      <c r="R3976" t="s">
        <v>8345</v>
      </c>
      <c r="S3976" s="15">
        <f t="shared" si="250"/>
        <v>41831.884108796294</v>
      </c>
      <c r="T3976" s="15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t="e">
        <f t="shared" si="249"/>
        <v>#DIV/0!</v>
      </c>
      <c r="Q3977" s="11" t="s">
        <v>8319</v>
      </c>
      <c r="R3977" t="s">
        <v>8345</v>
      </c>
      <c r="S3977" s="15">
        <f t="shared" si="250"/>
        <v>41993.738298611104</v>
      </c>
      <c r="T3977" s="15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t="e">
        <f t="shared" si="249"/>
        <v>#DIV/0!</v>
      </c>
      <c r="Q3978" s="11" t="s">
        <v>8319</v>
      </c>
      <c r="R3978" t="s">
        <v>8345</v>
      </c>
      <c r="S3978" s="15">
        <f t="shared" si="250"/>
        <v>42164.170046296291</v>
      </c>
      <c r="T3978" s="15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t="e">
        <f t="shared" si="249"/>
        <v>#DIV/0!</v>
      </c>
      <c r="Q3979" s="11" t="s">
        <v>8319</v>
      </c>
      <c r="R3979" t="s">
        <v>8345</v>
      </c>
      <c r="S3979" s="15">
        <f t="shared" si="250"/>
        <v>42397.89980324074</v>
      </c>
      <c r="T3979" s="15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t="e">
        <f t="shared" si="249"/>
        <v>#DIV/0!</v>
      </c>
      <c r="Q3980" s="11" t="s">
        <v>8319</v>
      </c>
      <c r="R3980" t="s">
        <v>8345</v>
      </c>
      <c r="S3980" s="15">
        <f t="shared" si="250"/>
        <v>42031.965138888889</v>
      </c>
      <c r="T3980" s="15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t="e">
        <f t="shared" si="249"/>
        <v>#DIV/0!</v>
      </c>
      <c r="Q3981" s="11" t="s">
        <v>8319</v>
      </c>
      <c r="R3981" t="s">
        <v>8345</v>
      </c>
      <c r="S3981" s="15">
        <f t="shared" si="250"/>
        <v>42265.818622685183</v>
      </c>
      <c r="T3981" s="15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t="e">
        <f t="shared" si="249"/>
        <v>#DIV/0!</v>
      </c>
      <c r="Q3982" s="11" t="s">
        <v>8319</v>
      </c>
      <c r="R3982" t="s">
        <v>8357</v>
      </c>
      <c r="S3982" s="15">
        <f t="shared" si="250"/>
        <v>42498.899398148147</v>
      </c>
      <c r="T3982" s="15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t="e">
        <f t="shared" si="249"/>
        <v>#DIV/0!</v>
      </c>
      <c r="Q3983" s="11" t="s">
        <v>8319</v>
      </c>
      <c r="R3983" t="s">
        <v>8357</v>
      </c>
      <c r="S3983" s="15">
        <f t="shared" si="250"/>
        <v>41928.015439814815</v>
      </c>
      <c r="T3983" s="15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t="e">
        <f t="shared" si="249"/>
        <v>#DIV/0!</v>
      </c>
      <c r="Q3984" s="11" t="s">
        <v>8319</v>
      </c>
      <c r="R3984" t="s">
        <v>8357</v>
      </c>
      <c r="S3984" s="15">
        <f t="shared" si="250"/>
        <v>42047.05574074074</v>
      </c>
      <c r="T3984" s="15">
        <f t="shared" si="251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t="e">
        <f t="shared" si="249"/>
        <v>#DIV/0!</v>
      </c>
      <c r="Q3985" s="11" t="s">
        <v>8319</v>
      </c>
      <c r="R3985" t="s">
        <v>8357</v>
      </c>
      <c r="S3985" s="15">
        <f t="shared" si="250"/>
        <v>42105.072962962964</v>
      </c>
      <c r="T3985" s="15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t="e">
        <f t="shared" si="249"/>
        <v>#DIV/0!</v>
      </c>
      <c r="Q3986" s="11" t="s">
        <v>8319</v>
      </c>
      <c r="R3986" t="s">
        <v>8357</v>
      </c>
      <c r="S3986" s="15">
        <f t="shared" si="250"/>
        <v>41835.951782407406</v>
      </c>
      <c r="T3986" s="15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t="e">
        <f t="shared" si="249"/>
        <v>#DIV/0!</v>
      </c>
      <c r="Q3987" s="11" t="s">
        <v>8319</v>
      </c>
      <c r="R3987" t="s">
        <v>8357</v>
      </c>
      <c r="S3987" s="15">
        <f t="shared" si="250"/>
        <v>42371.446909722217</v>
      </c>
      <c r="T3987" s="15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t="e">
        <f t="shared" si="249"/>
        <v>#DIV/0!</v>
      </c>
      <c r="Q3988" s="11" t="s">
        <v>8319</v>
      </c>
      <c r="R3988" t="s">
        <v>8357</v>
      </c>
      <c r="S3988" s="15">
        <f t="shared" si="250"/>
        <v>41971.876863425925</v>
      </c>
      <c r="T3988" s="15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t="e">
        <f t="shared" si="249"/>
        <v>#DIV/0!</v>
      </c>
      <c r="Q3989" s="11" t="s">
        <v>8319</v>
      </c>
      <c r="R3989" t="s">
        <v>8357</v>
      </c>
      <c r="S3989" s="15">
        <f t="shared" si="250"/>
        <v>42732.00681712963</v>
      </c>
      <c r="T3989" s="15">
        <f t="shared" si="251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t="e">
        <f t="shared" si="249"/>
        <v>#DIV/0!</v>
      </c>
      <c r="Q3990" s="11" t="s">
        <v>8319</v>
      </c>
      <c r="R3990" t="s">
        <v>8357</v>
      </c>
      <c r="S3990" s="15">
        <f t="shared" si="250"/>
        <v>41942.653379629628</v>
      </c>
      <c r="T3990" s="15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t="e">
        <f t="shared" si="249"/>
        <v>#DIV/0!</v>
      </c>
      <c r="Q3991" s="11" t="s">
        <v>8319</v>
      </c>
      <c r="R3991" t="s">
        <v>8357</v>
      </c>
      <c r="S3991" s="15">
        <f t="shared" si="250"/>
        <v>41926.680879629632</v>
      </c>
      <c r="T3991" s="15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t="e">
        <f t="shared" si="249"/>
        <v>#DIV/0!</v>
      </c>
      <c r="Q3992" s="11" t="s">
        <v>8319</v>
      </c>
      <c r="R3992" t="s">
        <v>8357</v>
      </c>
      <c r="S3992" s="15">
        <f t="shared" si="250"/>
        <v>42612.600520833337</v>
      </c>
      <c r="T3992" s="15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t="e">
        <f t="shared" si="249"/>
        <v>#DIV/0!</v>
      </c>
      <c r="Q3993" s="11" t="s">
        <v>8319</v>
      </c>
      <c r="R3993" t="s">
        <v>8345</v>
      </c>
      <c r="S3993" s="15">
        <f t="shared" si="250"/>
        <v>42260.528807870374</v>
      </c>
      <c r="T3993" s="15">
        <f t="shared" si="251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t="e">
        <f t="shared" si="249"/>
        <v>#DIV/0!</v>
      </c>
      <c r="Q3994" s="11" t="s">
        <v>8319</v>
      </c>
      <c r="R3994" t="s">
        <v>8345</v>
      </c>
      <c r="S3994" s="15">
        <f t="shared" si="250"/>
        <v>42155.139479166668</v>
      </c>
      <c r="T3994" s="15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t="e">
        <f t="shared" si="249"/>
        <v>#DIV/0!</v>
      </c>
      <c r="Q3995" s="11" t="s">
        <v>8319</v>
      </c>
      <c r="R3995" t="s">
        <v>8345</v>
      </c>
      <c r="S3995" s="15">
        <f t="shared" si="250"/>
        <v>41822.040497685186</v>
      </c>
      <c r="T3995" s="15">
        <f t="shared" si="251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t="e">
        <f t="shared" si="249"/>
        <v>#DIV/0!</v>
      </c>
      <c r="Q3996" s="11" t="s">
        <v>8319</v>
      </c>
      <c r="R3996" t="s">
        <v>8345</v>
      </c>
      <c r="S3996" s="15">
        <f t="shared" si="250"/>
        <v>41842.980879629627</v>
      </c>
      <c r="T3996" s="15">
        <f t="shared" si="251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t="e">
        <f t="shared" si="249"/>
        <v>#DIV/0!</v>
      </c>
      <c r="Q3997" s="11" t="s">
        <v>8319</v>
      </c>
      <c r="R3997" t="s">
        <v>8345</v>
      </c>
      <c r="S3997" s="15">
        <f t="shared" si="250"/>
        <v>42077.119409722218</v>
      </c>
      <c r="T3997" s="15">
        <f t="shared" si="251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t="e">
        <f t="shared" si="249"/>
        <v>#DIV/0!</v>
      </c>
      <c r="Q3998" s="11" t="s">
        <v>8319</v>
      </c>
      <c r="R3998" t="s">
        <v>8345</v>
      </c>
      <c r="S3998" s="15">
        <f t="shared" si="250"/>
        <v>41829.592002314814</v>
      </c>
      <c r="T3998" s="15">
        <f t="shared" si="251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t="e">
        <f t="shared" si="249"/>
        <v>#DIV/0!</v>
      </c>
      <c r="Q3999" s="11" t="s">
        <v>8319</v>
      </c>
      <c r="R3999" t="s">
        <v>8345</v>
      </c>
      <c r="S3999" s="15">
        <f t="shared" si="250"/>
        <v>42487.825752314813</v>
      </c>
      <c r="T3999" s="15">
        <f t="shared" si="251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t="e">
        <f t="shared" si="249"/>
        <v>#DIV/0!</v>
      </c>
      <c r="Q4000" s="11" t="s">
        <v>8319</v>
      </c>
      <c r="R4000" t="s">
        <v>8345</v>
      </c>
      <c r="S4000" s="15">
        <f t="shared" si="250"/>
        <v>41986.108726851846</v>
      </c>
      <c r="T4000" s="15">
        <f t="shared" si="251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t="e">
        <f t="shared" si="249"/>
        <v>#DIV/0!</v>
      </c>
      <c r="Q4001" s="11" t="s">
        <v>8319</v>
      </c>
      <c r="R4001" t="s">
        <v>8345</v>
      </c>
      <c r="S4001" s="15">
        <f t="shared" si="250"/>
        <v>42060.00980324074</v>
      </c>
      <c r="T4001" s="15">
        <f t="shared" si="251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t="e">
        <f t="shared" si="249"/>
        <v>#DIV/0!</v>
      </c>
      <c r="Q4002" s="11" t="s">
        <v>8319</v>
      </c>
      <c r="R4002" t="s">
        <v>8345</v>
      </c>
      <c r="S4002" s="15">
        <f t="shared" si="250"/>
        <v>41830.820567129631</v>
      </c>
      <c r="T4002" s="15">
        <f t="shared" si="251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t="e">
        <f t="shared" si="249"/>
        <v>#DIV/0!</v>
      </c>
      <c r="Q4003" s="11" t="s">
        <v>8319</v>
      </c>
      <c r="R4003" t="s">
        <v>8345</v>
      </c>
      <c r="S4003" s="15">
        <f t="shared" si="250"/>
        <v>42238.022905092599</v>
      </c>
      <c r="T4003" s="15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t="e">
        <f t="shared" si="249"/>
        <v>#DIV/0!</v>
      </c>
      <c r="Q4004" s="11" t="s">
        <v>8319</v>
      </c>
      <c r="R4004" t="s">
        <v>8345</v>
      </c>
      <c r="S4004" s="15">
        <f t="shared" si="250"/>
        <v>42140.173252314817</v>
      </c>
      <c r="T4004" s="15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t="e">
        <f t="shared" si="249"/>
        <v>#DIV/0!</v>
      </c>
      <c r="Q4005" s="11" t="s">
        <v>8319</v>
      </c>
      <c r="R4005" t="s">
        <v>8345</v>
      </c>
      <c r="S4005" s="15">
        <f t="shared" si="250"/>
        <v>42388.589085648149</v>
      </c>
      <c r="T4005" s="15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t="e">
        <f t="shared" si="249"/>
        <v>#DIV/0!</v>
      </c>
      <c r="Q4006" s="11" t="s">
        <v>8319</v>
      </c>
      <c r="R4006" t="s">
        <v>8345</v>
      </c>
      <c r="S4006" s="15">
        <f t="shared" si="250"/>
        <v>42089.84520833334</v>
      </c>
      <c r="T4006" s="15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t="e">
        <f t="shared" si="249"/>
        <v>#DIV/0!</v>
      </c>
      <c r="Q4007" s="11" t="s">
        <v>8308</v>
      </c>
      <c r="R4007" t="s">
        <v>8315</v>
      </c>
      <c r="S4007" s="15">
        <f t="shared" si="250"/>
        <v>42536.246620370366</v>
      </c>
      <c r="T4007" s="15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t="e">
        <f t="shared" si="249"/>
        <v>#DIV/0!</v>
      </c>
      <c r="Q4008" s="11" t="s">
        <v>8319</v>
      </c>
      <c r="R4008" t="s">
        <v>8345</v>
      </c>
      <c r="S4008" s="15">
        <f t="shared" si="250"/>
        <v>41892.974803240737</v>
      </c>
      <c r="T4008" s="15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t="e">
        <f t="shared" si="249"/>
        <v>#DIV/0!</v>
      </c>
      <c r="Q4009" s="11" t="s">
        <v>8319</v>
      </c>
      <c r="R4009" t="s">
        <v>8345</v>
      </c>
      <c r="S4009" s="15">
        <f t="shared" si="250"/>
        <v>42154.64025462963</v>
      </c>
      <c r="T4009" s="15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t="e">
        <f t="shared" si="249"/>
        <v>#DIV/0!</v>
      </c>
      <c r="Q4010" s="11" t="s">
        <v>8319</v>
      </c>
      <c r="R4010" t="s">
        <v>8345</v>
      </c>
      <c r="S4010" s="15">
        <f t="shared" si="250"/>
        <v>41829.896562499998</v>
      </c>
      <c r="T4010" s="15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t="e">
        <f t="shared" si="249"/>
        <v>#DIV/0!</v>
      </c>
      <c r="Q4011" s="11" t="s">
        <v>8311</v>
      </c>
      <c r="R4011" t="s">
        <v>8356</v>
      </c>
      <c r="S4011" s="15">
        <f t="shared" si="250"/>
        <v>42632.328784722224</v>
      </c>
      <c r="T4011" s="15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t="e">
        <f t="shared" si="249"/>
        <v>#DIV/0!</v>
      </c>
      <c r="Q4012" s="11" t="s">
        <v>8311</v>
      </c>
      <c r="R4012" t="s">
        <v>8356</v>
      </c>
      <c r="S4012" s="15">
        <f t="shared" si="250"/>
        <v>41078.899826388886</v>
      </c>
      <c r="T4012" s="15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t="e">
        <f t="shared" si="249"/>
        <v>#DIV/0!</v>
      </c>
      <c r="Q4013" s="11" t="s">
        <v>8311</v>
      </c>
      <c r="R4013" t="s">
        <v>8356</v>
      </c>
      <c r="S4013" s="15">
        <f t="shared" si="250"/>
        <v>41747.887060185189</v>
      </c>
      <c r="T4013" s="15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t="e">
        <f t="shared" si="249"/>
        <v>#DIV/0!</v>
      </c>
      <c r="Q4014" s="11" t="s">
        <v>8311</v>
      </c>
      <c r="R4014" t="s">
        <v>8356</v>
      </c>
      <c r="S4014" s="15">
        <f t="shared" si="250"/>
        <v>41863.636006944449</v>
      </c>
      <c r="T4014" s="15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t="e">
        <f t="shared" si="249"/>
        <v>#DIV/0!</v>
      </c>
      <c r="Q4015" s="11" t="s">
        <v>8311</v>
      </c>
      <c r="R4015" t="s">
        <v>8356</v>
      </c>
      <c r="S4015" s="15">
        <f t="shared" si="250"/>
        <v>41415.461319444446</v>
      </c>
      <c r="T4015" s="15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t="e">
        <f t="shared" si="249"/>
        <v>#DIV/0!</v>
      </c>
      <c r="Q4016" s="11" t="s">
        <v>8311</v>
      </c>
      <c r="R4016" t="s">
        <v>8356</v>
      </c>
      <c r="S4016" s="15">
        <f t="shared" si="250"/>
        <v>41194.579027777778</v>
      </c>
      <c r="T4016" s="15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t="e">
        <f t="shared" si="249"/>
        <v>#DIV/0!</v>
      </c>
      <c r="Q4017" s="11" t="s">
        <v>8311</v>
      </c>
      <c r="R4017" t="s">
        <v>8356</v>
      </c>
      <c r="S4017" s="15">
        <f t="shared" si="250"/>
        <v>41257.531712962962</v>
      </c>
      <c r="T4017" s="15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t="e">
        <f t="shared" si="249"/>
        <v>#DIV/0!</v>
      </c>
      <c r="Q4018" s="11" t="s">
        <v>8311</v>
      </c>
      <c r="R4018" t="s">
        <v>8356</v>
      </c>
      <c r="S4018" s="15">
        <f t="shared" si="250"/>
        <v>41537.869143518517</v>
      </c>
      <c r="T4018" s="15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t="e">
        <f t="shared" si="249"/>
        <v>#DIV/0!</v>
      </c>
      <c r="Q4019" s="11" t="s">
        <v>8311</v>
      </c>
      <c r="R4019" t="s">
        <v>8356</v>
      </c>
      <c r="S4019" s="15">
        <f t="shared" si="250"/>
        <v>42774.447777777779</v>
      </c>
      <c r="T4019" s="15">
        <f t="shared" si="251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t="e">
        <f t="shared" si="249"/>
        <v>#DIV/0!</v>
      </c>
      <c r="Q4020" s="11" t="s">
        <v>8323</v>
      </c>
      <c r="R4020" t="s">
        <v>8326</v>
      </c>
      <c r="S4020" s="15">
        <f t="shared" si="250"/>
        <v>41784.952488425923</v>
      </c>
      <c r="T4020" s="15">
        <f t="shared" si="251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t="e">
        <f t="shared" si="249"/>
        <v>#DIV/0!</v>
      </c>
      <c r="Q4021" s="11" t="s">
        <v>8323</v>
      </c>
      <c r="R4021" t="s">
        <v>8326</v>
      </c>
      <c r="S4021" s="15">
        <f t="shared" si="250"/>
        <v>42492.737847222219</v>
      </c>
      <c r="T4021" s="15">
        <f t="shared" si="251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t="e">
        <f t="shared" si="249"/>
        <v>#DIV/0!</v>
      </c>
      <c r="Q4022" s="11" t="s">
        <v>8323</v>
      </c>
      <c r="R4022" t="s">
        <v>8326</v>
      </c>
      <c r="S4022" s="15">
        <f t="shared" si="250"/>
        <v>42108.692060185189</v>
      </c>
      <c r="T4022" s="15">
        <f t="shared" si="251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t="e">
        <f t="shared" si="249"/>
        <v>#DIV/0!</v>
      </c>
      <c r="Q4023" s="11" t="s">
        <v>8323</v>
      </c>
      <c r="R4023" t="s">
        <v>8326</v>
      </c>
      <c r="S4023" s="15">
        <f t="shared" si="250"/>
        <v>42453.806307870371</v>
      </c>
      <c r="T4023" s="15">
        <f t="shared" si="251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t="e">
        <f t="shared" si="249"/>
        <v>#DIV/0!</v>
      </c>
      <c r="Q4024" s="11" t="s">
        <v>8323</v>
      </c>
      <c r="R4024" t="s">
        <v>8326</v>
      </c>
      <c r="S4024" s="15">
        <f t="shared" si="250"/>
        <v>42390.002650462964</v>
      </c>
      <c r="T4024" s="15">
        <f t="shared" si="251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s="11" t="s">
        <v>8323</v>
      </c>
      <c r="R4025" t="s">
        <v>8326</v>
      </c>
      <c r="S4025" s="15">
        <f t="shared" si="250"/>
        <v>41836.190937499996</v>
      </c>
      <c r="T4025" s="15">
        <f t="shared" si="251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t="e">
        <f t="shared" si="249"/>
        <v>#DIV/0!</v>
      </c>
      <c r="Q4026" s="11" t="s">
        <v>8323</v>
      </c>
      <c r="R4026" t="s">
        <v>8326</v>
      </c>
      <c r="S4026" s="15">
        <f t="shared" si="250"/>
        <v>41954.545081018514</v>
      </c>
      <c r="T4026" s="15">
        <f t="shared" si="251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t="e">
        <f t="shared" si="249"/>
        <v>#DIV/0!</v>
      </c>
      <c r="Q4027" s="11" t="s">
        <v>8323</v>
      </c>
      <c r="R4027" t="s">
        <v>8326</v>
      </c>
      <c r="S4027" s="15">
        <f t="shared" si="250"/>
        <v>41950.114108796297</v>
      </c>
      <c r="T4027" s="15">
        <f t="shared" si="251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11" t="s">
        <v>8323</v>
      </c>
      <c r="R4028" t="s">
        <v>8326</v>
      </c>
      <c r="S4028" s="15">
        <f t="shared" si="250"/>
        <v>42115.11618055556</v>
      </c>
      <c r="T4028" s="15">
        <f t="shared" si="251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t="e">
        <f t="shared" si="249"/>
        <v>#DIV/0!</v>
      </c>
      <c r="Q4029" s="11" t="s">
        <v>8323</v>
      </c>
      <c r="R4029" t="s">
        <v>8326</v>
      </c>
      <c r="S4029" s="15">
        <f t="shared" si="250"/>
        <v>42171.743969907402</v>
      </c>
      <c r="T4029" s="15">
        <f t="shared" si="251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t="e">
        <f t="shared" si="249"/>
        <v>#DIV/0!</v>
      </c>
      <c r="Q4030" s="11" t="s">
        <v>8323</v>
      </c>
      <c r="R4030" t="s">
        <v>8326</v>
      </c>
      <c r="S4030" s="15">
        <f t="shared" si="250"/>
        <v>41916.597638888888</v>
      </c>
      <c r="T4030" s="15">
        <f t="shared" si="251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s="11" t="s">
        <v>8323</v>
      </c>
      <c r="R4031" t="s">
        <v>8326</v>
      </c>
      <c r="S4031" s="15">
        <f t="shared" si="250"/>
        <v>41922.535185185188</v>
      </c>
      <c r="T4031" s="15">
        <f t="shared" si="251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t="e">
        <f t="shared" si="249"/>
        <v>#DIV/0!</v>
      </c>
      <c r="Q4032" s="11" t="s">
        <v>8323</v>
      </c>
      <c r="R4032" t="s">
        <v>8326</v>
      </c>
      <c r="S4032" s="15">
        <f t="shared" si="250"/>
        <v>42037.986284722225</v>
      </c>
      <c r="T4032" s="15">
        <f t="shared" si="251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s="11" t="s">
        <v>8323</v>
      </c>
      <c r="R4033" t="s">
        <v>8326</v>
      </c>
      <c r="S4033" s="15">
        <f t="shared" si="250"/>
        <v>42515.078217592592</v>
      </c>
      <c r="T4033" s="15">
        <f t="shared" si="251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 t="e">
        <f t="shared" si="249"/>
        <v>#DIV/0!</v>
      </c>
      <c r="Q4034" s="11" t="s">
        <v>8323</v>
      </c>
      <c r="R4034" t="s">
        <v>8324</v>
      </c>
      <c r="S4034" s="15">
        <f t="shared" si="250"/>
        <v>42077.129398148143</v>
      </c>
      <c r="T4034" s="15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 t="e">
        <f t="shared" ref="P4035:P4098" si="253">ROUND(E4035/L4035,2)</f>
        <v>#DIV/0!</v>
      </c>
      <c r="Q4035" s="11" t="s">
        <v>8323</v>
      </c>
      <c r="R4035" t="s">
        <v>8324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t="e">
        <f t="shared" si="253"/>
        <v>#DIV/0!</v>
      </c>
      <c r="Q4036" s="11" t="s">
        <v>8323</v>
      </c>
      <c r="R4036" t="s">
        <v>8324</v>
      </c>
      <c r="S4036" s="15">
        <f t="shared" si="254"/>
        <v>42362.36518518519</v>
      </c>
      <c r="T4036" s="15">
        <f t="shared" si="255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t="e">
        <f t="shared" si="253"/>
        <v>#DIV/0!</v>
      </c>
      <c r="Q4037" s="11" t="s">
        <v>8323</v>
      </c>
      <c r="R4037" t="s">
        <v>8324</v>
      </c>
      <c r="S4037" s="15">
        <f t="shared" si="254"/>
        <v>42790.583368055552</v>
      </c>
      <c r="T4037" s="15">
        <f t="shared" si="255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t="e">
        <f t="shared" si="253"/>
        <v>#DIV/0!</v>
      </c>
      <c r="Q4038" s="11" t="s">
        <v>8323</v>
      </c>
      <c r="R4038" t="s">
        <v>8324</v>
      </c>
      <c r="S4038" s="15">
        <f t="shared" si="254"/>
        <v>42438.779131944444</v>
      </c>
      <c r="T4038" s="15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t="e">
        <f t="shared" si="253"/>
        <v>#DIV/0!</v>
      </c>
      <c r="Q4039" s="11" t="s">
        <v>8323</v>
      </c>
      <c r="R4039" t="s">
        <v>8324</v>
      </c>
      <c r="S4039" s="15">
        <f t="shared" si="254"/>
        <v>42498.008391203708</v>
      </c>
      <c r="T4039" s="15">
        <f t="shared" si="255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t="e">
        <f t="shared" si="253"/>
        <v>#DIV/0!</v>
      </c>
      <c r="Q4040" s="11" t="s">
        <v>8323</v>
      </c>
      <c r="R4040" t="s">
        <v>8324</v>
      </c>
      <c r="S4040" s="15">
        <f t="shared" si="254"/>
        <v>41863.757210648146</v>
      </c>
      <c r="T4040" s="15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t="e">
        <f t="shared" si="253"/>
        <v>#DIV/0!</v>
      </c>
      <c r="Q4041" s="11" t="s">
        <v>8323</v>
      </c>
      <c r="R4041" t="s">
        <v>8324</v>
      </c>
      <c r="S4041" s="15">
        <f t="shared" si="254"/>
        <v>42027.832800925928</v>
      </c>
      <c r="T4041" s="15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t="e">
        <f t="shared" si="253"/>
        <v>#DIV/0!</v>
      </c>
      <c r="Q4042" s="11" t="s">
        <v>8323</v>
      </c>
      <c r="R4042" t="s">
        <v>8324</v>
      </c>
      <c r="S4042" s="15">
        <f t="shared" si="254"/>
        <v>41851.636388888888</v>
      </c>
      <c r="T4042" s="15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t="e">
        <f t="shared" si="253"/>
        <v>#DIV/0!</v>
      </c>
      <c r="Q4043" s="11" t="s">
        <v>8323</v>
      </c>
      <c r="R4043" t="s">
        <v>8324</v>
      </c>
      <c r="S4043" s="15">
        <f t="shared" si="254"/>
        <v>42433.650590277779</v>
      </c>
      <c r="T4043" s="15">
        <f t="shared" si="255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t="e">
        <f t="shared" si="253"/>
        <v>#DIV/0!</v>
      </c>
      <c r="Q4044" s="11" t="s">
        <v>8323</v>
      </c>
      <c r="R4044" t="s">
        <v>8324</v>
      </c>
      <c r="S4044" s="15">
        <f t="shared" si="254"/>
        <v>41834.784120370372</v>
      </c>
      <c r="T4044" s="15">
        <f t="shared" si="255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t="e">
        <f t="shared" si="253"/>
        <v>#DIV/0!</v>
      </c>
      <c r="Q4045" s="11" t="s">
        <v>8323</v>
      </c>
      <c r="R4045" t="s">
        <v>8324</v>
      </c>
      <c r="S4045" s="15">
        <f t="shared" si="254"/>
        <v>42293.922986111109</v>
      </c>
      <c r="T4045" s="15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t="e">
        <f t="shared" si="253"/>
        <v>#DIV/0!</v>
      </c>
      <c r="Q4046" s="11" t="s">
        <v>8323</v>
      </c>
      <c r="R4046" t="s">
        <v>8324</v>
      </c>
      <c r="S4046" s="15">
        <f t="shared" si="254"/>
        <v>41843.632523148146</v>
      </c>
      <c r="T4046" s="15">
        <f t="shared" si="255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t="e">
        <f t="shared" si="253"/>
        <v>#DIV/0!</v>
      </c>
      <c r="Q4047" s="11" t="s">
        <v>8323</v>
      </c>
      <c r="R4047" t="s">
        <v>8324</v>
      </c>
      <c r="S4047" s="15">
        <f t="shared" si="254"/>
        <v>42346.20685185185</v>
      </c>
      <c r="T4047" s="15">
        <f t="shared" si="255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t="e">
        <f t="shared" si="253"/>
        <v>#DIV/0!</v>
      </c>
      <c r="Q4048" s="11" t="s">
        <v>8323</v>
      </c>
      <c r="R4048" t="s">
        <v>8324</v>
      </c>
      <c r="S4048" s="15">
        <f t="shared" si="254"/>
        <v>42034.856817129628</v>
      </c>
      <c r="T4048" s="15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t="e">
        <f t="shared" si="253"/>
        <v>#DIV/0!</v>
      </c>
      <c r="Q4049" s="11" t="s">
        <v>8323</v>
      </c>
      <c r="R4049" t="s">
        <v>8326</v>
      </c>
      <c r="S4049" s="15">
        <f t="shared" si="254"/>
        <v>42809.645914351851</v>
      </c>
      <c r="T4049" s="15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t="e">
        <f t="shared" si="253"/>
        <v>#DIV/0!</v>
      </c>
      <c r="Q4050" s="11" t="s">
        <v>8323</v>
      </c>
      <c r="R4050" t="s">
        <v>8326</v>
      </c>
      <c r="S4050" s="15">
        <f t="shared" si="254"/>
        <v>42808.358287037037</v>
      </c>
      <c r="T4050" s="15">
        <f t="shared" si="255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t="e">
        <f t="shared" si="253"/>
        <v>#DIV/0!</v>
      </c>
      <c r="Q4051" s="11" t="s">
        <v>8323</v>
      </c>
      <c r="R4051" t="s">
        <v>8326</v>
      </c>
      <c r="S4051" s="15">
        <f t="shared" si="254"/>
        <v>42762.040902777779</v>
      </c>
      <c r="T4051" s="15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t="e">
        <f t="shared" si="253"/>
        <v>#DIV/0!</v>
      </c>
      <c r="Q4052" s="11" t="s">
        <v>8323</v>
      </c>
      <c r="R4052" t="s">
        <v>8335</v>
      </c>
      <c r="S4052" s="15">
        <f t="shared" si="254"/>
        <v>42683.151331018518</v>
      </c>
      <c r="T4052" s="15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t="e">
        <f t="shared" si="253"/>
        <v>#DIV/0!</v>
      </c>
      <c r="Q4053" s="11" t="s">
        <v>8323</v>
      </c>
      <c r="R4053" t="s">
        <v>8335</v>
      </c>
      <c r="S4053" s="15">
        <f t="shared" si="254"/>
        <v>42182.062476851846</v>
      </c>
      <c r="T4053" s="15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t="e">
        <f t="shared" si="253"/>
        <v>#DIV/0!</v>
      </c>
      <c r="Q4054" s="11" t="s">
        <v>8323</v>
      </c>
      <c r="R4054" t="s">
        <v>8335</v>
      </c>
      <c r="S4054" s="15">
        <f t="shared" si="254"/>
        <v>42172.686099537037</v>
      </c>
      <c r="T4054" s="15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t="e">
        <f t="shared" si="253"/>
        <v>#DIV/0!</v>
      </c>
      <c r="Q4055" s="11" t="s">
        <v>8323</v>
      </c>
      <c r="R4055" t="s">
        <v>8335</v>
      </c>
      <c r="S4055" s="15">
        <f t="shared" si="254"/>
        <v>42236.276053240741</v>
      </c>
      <c r="T4055" s="15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t="e">
        <f t="shared" si="253"/>
        <v>#DIV/0!</v>
      </c>
      <c r="Q4056" s="11" t="s">
        <v>8323</v>
      </c>
      <c r="R4056" t="s">
        <v>8335</v>
      </c>
      <c r="S4056" s="15">
        <f t="shared" si="254"/>
        <v>42291.833287037036</v>
      </c>
      <c r="T4056" s="15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t="e">
        <f t="shared" si="253"/>
        <v>#DIV/0!</v>
      </c>
      <c r="Q4057" s="11" t="s">
        <v>8323</v>
      </c>
      <c r="R4057" t="s">
        <v>8335</v>
      </c>
      <c r="S4057" s="15">
        <f t="shared" si="254"/>
        <v>42226.694780092599</v>
      </c>
      <c r="T4057" s="15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t="e">
        <f t="shared" si="253"/>
        <v>#DIV/0!</v>
      </c>
      <c r="Q4058" s="11" t="s">
        <v>8323</v>
      </c>
      <c r="R4058" t="s">
        <v>8335</v>
      </c>
      <c r="S4058" s="15">
        <f t="shared" si="254"/>
        <v>41899.627071759263</v>
      </c>
      <c r="T4058" s="15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t="e">
        <f t="shared" si="253"/>
        <v>#DIV/0!</v>
      </c>
      <c r="Q4059" s="11" t="s">
        <v>8323</v>
      </c>
      <c r="R4059" t="s">
        <v>8335</v>
      </c>
      <c r="S4059" s="15">
        <f t="shared" si="254"/>
        <v>42285.143969907411</v>
      </c>
      <c r="T4059" s="15">
        <f t="shared" si="255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t="e">
        <f t="shared" si="253"/>
        <v>#DIV/0!</v>
      </c>
      <c r="Q4060" s="11" t="s">
        <v>8323</v>
      </c>
      <c r="R4060" t="s">
        <v>8326</v>
      </c>
      <c r="S4060" s="15">
        <f t="shared" si="254"/>
        <v>42103.024398148147</v>
      </c>
      <c r="T4060" s="15">
        <f t="shared" si="255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t="e">
        <f t="shared" si="253"/>
        <v>#DIV/0!</v>
      </c>
      <c r="Q4061" s="11" t="s">
        <v>8323</v>
      </c>
      <c r="R4061" t="s">
        <v>8326</v>
      </c>
      <c r="S4061" s="15">
        <f t="shared" si="254"/>
        <v>42325.920717592591</v>
      </c>
      <c r="T4061" s="15">
        <f t="shared" si="255"/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t="e">
        <f t="shared" si="253"/>
        <v>#DIV/0!</v>
      </c>
      <c r="Q4062" s="11" t="s">
        <v>8323</v>
      </c>
      <c r="R4062" t="s">
        <v>8326</v>
      </c>
      <c r="S4062" s="15">
        <f t="shared" si="254"/>
        <v>41793.710231481484</v>
      </c>
      <c r="T4062" s="15">
        <f t="shared" si="255"/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s="11" t="s">
        <v>8323</v>
      </c>
      <c r="R4063" t="s">
        <v>8326</v>
      </c>
      <c r="S4063" s="15">
        <f t="shared" si="254"/>
        <v>41793.814259259263</v>
      </c>
      <c r="T4063" s="15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t="e">
        <f t="shared" si="253"/>
        <v>#DIV/0!</v>
      </c>
      <c r="Q4064" s="11" t="s">
        <v>8323</v>
      </c>
      <c r="R4064" t="s">
        <v>8335</v>
      </c>
      <c r="S4064" s="15">
        <f t="shared" si="254"/>
        <v>42666.666932870372</v>
      </c>
      <c r="T4064" s="15">
        <f t="shared" si="255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t="e">
        <f t="shared" si="253"/>
        <v>#DIV/0!</v>
      </c>
      <c r="Q4065" s="11" t="s">
        <v>8323</v>
      </c>
      <c r="R4065" t="s">
        <v>8335</v>
      </c>
      <c r="S4065" s="15">
        <f t="shared" si="254"/>
        <v>41766.692037037035</v>
      </c>
      <c r="T4065" s="15">
        <f t="shared" si="255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t="e">
        <f t="shared" si="253"/>
        <v>#DIV/0!</v>
      </c>
      <c r="Q4066" s="11" t="s">
        <v>8323</v>
      </c>
      <c r="R4066" t="s">
        <v>8335</v>
      </c>
      <c r="S4066" s="15">
        <f t="shared" si="254"/>
        <v>42269.126226851848</v>
      </c>
      <c r="T4066" s="15">
        <f t="shared" si="255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t="e">
        <f t="shared" si="253"/>
        <v>#DIV/0!</v>
      </c>
      <c r="Q4067" s="11" t="s">
        <v>8323</v>
      </c>
      <c r="R4067" t="s">
        <v>8335</v>
      </c>
      <c r="S4067" s="15">
        <f t="shared" si="254"/>
        <v>42527.00953703704</v>
      </c>
      <c r="T4067" s="15">
        <f t="shared" si="255"/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t="e">
        <f t="shared" si="253"/>
        <v>#DIV/0!</v>
      </c>
      <c r="Q4068" s="11" t="s">
        <v>8323</v>
      </c>
      <c r="R4068" t="s">
        <v>8326</v>
      </c>
      <c r="S4068" s="15">
        <f t="shared" si="254"/>
        <v>42253.633159722223</v>
      </c>
      <c r="T4068" s="15">
        <f t="shared" si="255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t="e">
        <f t="shared" si="253"/>
        <v>#DIV/0!</v>
      </c>
      <c r="Q4069" s="11" t="s">
        <v>8323</v>
      </c>
      <c r="R4069" t="s">
        <v>8335</v>
      </c>
      <c r="S4069" s="15">
        <f t="shared" si="254"/>
        <v>42180.145787037036</v>
      </c>
      <c r="T4069" s="15">
        <f t="shared" si="255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t="e">
        <f t="shared" si="253"/>
        <v>#DIV/0!</v>
      </c>
      <c r="Q4070" s="11" t="s">
        <v>8323</v>
      </c>
      <c r="R4070" t="s">
        <v>8335</v>
      </c>
      <c r="S4070" s="15">
        <f t="shared" si="254"/>
        <v>42255.696006944447</v>
      </c>
      <c r="T4070" s="15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t="e">
        <f t="shared" si="253"/>
        <v>#DIV/0!</v>
      </c>
      <c r="Q4071" s="11" t="s">
        <v>8323</v>
      </c>
      <c r="R4071" t="s">
        <v>8335</v>
      </c>
      <c r="S4071" s="15">
        <f t="shared" si="254"/>
        <v>42007.016458333332</v>
      </c>
      <c r="T4071" s="15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t="e">
        <f t="shared" si="253"/>
        <v>#DIV/0!</v>
      </c>
      <c r="Q4072" s="11" t="s">
        <v>8323</v>
      </c>
      <c r="R4072" t="s">
        <v>8335</v>
      </c>
      <c r="S4072" s="15">
        <f t="shared" si="254"/>
        <v>42615.346817129626</v>
      </c>
      <c r="T4072" s="15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t="e">
        <f t="shared" si="253"/>
        <v>#DIV/0!</v>
      </c>
      <c r="Q4073" s="11" t="s">
        <v>8323</v>
      </c>
      <c r="R4073" t="s">
        <v>8335</v>
      </c>
      <c r="S4073" s="15">
        <f t="shared" si="254"/>
        <v>41999.861064814817</v>
      </c>
      <c r="T4073" s="15">
        <f t="shared" si="255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t="e">
        <f t="shared" si="253"/>
        <v>#DIV/0!</v>
      </c>
      <c r="Q4074" s="11" t="s">
        <v>8323</v>
      </c>
      <c r="R4074" t="s">
        <v>8335</v>
      </c>
      <c r="S4074" s="15">
        <f t="shared" si="254"/>
        <v>42373.983449074076</v>
      </c>
      <c r="T4074" s="15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t="e">
        <f t="shared" si="253"/>
        <v>#DIV/0!</v>
      </c>
      <c r="Q4075" s="11" t="s">
        <v>8323</v>
      </c>
      <c r="R4075" t="s">
        <v>8335</v>
      </c>
      <c r="S4075" s="15">
        <f t="shared" si="254"/>
        <v>41854.602650462963</v>
      </c>
      <c r="T4075" s="15">
        <f t="shared" si="255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t="e">
        <f t="shared" si="253"/>
        <v>#DIV/0!</v>
      </c>
      <c r="Q4076" s="11" t="s">
        <v>8323</v>
      </c>
      <c r="R4076" t="s">
        <v>8335</v>
      </c>
      <c r="S4076" s="15">
        <f t="shared" si="254"/>
        <v>42065.791574074072</v>
      </c>
      <c r="T4076" s="15">
        <f t="shared" si="255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t="e">
        <f t="shared" si="253"/>
        <v>#DIV/0!</v>
      </c>
      <c r="Q4077" s="11" t="s">
        <v>8323</v>
      </c>
      <c r="R4077" t="s">
        <v>8335</v>
      </c>
      <c r="S4077" s="15">
        <f t="shared" si="254"/>
        <v>42469.951284722221</v>
      </c>
      <c r="T4077" s="15">
        <f t="shared" si="255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t="e">
        <f t="shared" si="253"/>
        <v>#DIV/0!</v>
      </c>
      <c r="Q4078" s="11" t="s">
        <v>8323</v>
      </c>
      <c r="R4078" t="s">
        <v>8335</v>
      </c>
      <c r="S4078" s="15">
        <f t="shared" si="254"/>
        <v>41954.228032407409</v>
      </c>
      <c r="T4078" s="15">
        <f t="shared" si="255"/>
        <v>41984.228032407409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t="e">
        <f t="shared" si="253"/>
        <v>#DIV/0!</v>
      </c>
      <c r="Q4079" s="11" t="s">
        <v>8323</v>
      </c>
      <c r="R4079" t="s">
        <v>8326</v>
      </c>
      <c r="S4079" s="15">
        <f t="shared" si="254"/>
        <v>41867.652280092596</v>
      </c>
      <c r="T4079" s="15">
        <f t="shared" si="255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s="11" t="s">
        <v>8323</v>
      </c>
      <c r="R4080" t="s">
        <v>8326</v>
      </c>
      <c r="S4080" s="15">
        <f t="shared" si="254"/>
        <v>42186.01116898148</v>
      </c>
      <c r="T4080" s="15">
        <f t="shared" si="255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t="e">
        <f t="shared" si="253"/>
        <v>#DIV/0!</v>
      </c>
      <c r="Q4081" s="11" t="s">
        <v>8323</v>
      </c>
      <c r="R4081" t="s">
        <v>8326</v>
      </c>
      <c r="S4081" s="15">
        <f t="shared" si="254"/>
        <v>42494.471666666665</v>
      </c>
      <c r="T4081" s="15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11" t="s">
        <v>8323</v>
      </c>
      <c r="R4082" t="s">
        <v>8326</v>
      </c>
      <c r="S4082" s="15">
        <f t="shared" si="254"/>
        <v>41926.542303240742</v>
      </c>
      <c r="T4082" s="15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t="e">
        <f t="shared" si="253"/>
        <v>#DIV/0!</v>
      </c>
      <c r="Q4083" s="11" t="s">
        <v>8323</v>
      </c>
      <c r="R4083" t="s">
        <v>8326</v>
      </c>
      <c r="S4083" s="15">
        <f t="shared" si="254"/>
        <v>42433.338749999995</v>
      </c>
      <c r="T4083" s="15">
        <f t="shared" si="255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t="e">
        <f t="shared" si="253"/>
        <v>#DIV/0!</v>
      </c>
      <c r="Q4084" s="11" t="s">
        <v>8323</v>
      </c>
      <c r="R4084" t="s">
        <v>8326</v>
      </c>
      <c r="S4084" s="15">
        <f t="shared" si="254"/>
        <v>42228.151701388888</v>
      </c>
      <c r="T4084" s="15">
        <f t="shared" si="255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t="e">
        <f t="shared" si="253"/>
        <v>#DIV/0!</v>
      </c>
      <c r="Q4085" s="11" t="s">
        <v>8323</v>
      </c>
      <c r="R4085" t="s">
        <v>8326</v>
      </c>
      <c r="S4085" s="15">
        <f t="shared" si="254"/>
        <v>42675.262962962966</v>
      </c>
      <c r="T4085" s="15">
        <f t="shared" si="255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t="e">
        <f t="shared" si="253"/>
        <v>#DIV/0!</v>
      </c>
      <c r="Q4086" s="11" t="s">
        <v>8323</v>
      </c>
      <c r="R4086" t="s">
        <v>8326</v>
      </c>
      <c r="S4086" s="15">
        <f t="shared" si="254"/>
        <v>42111.904097222221</v>
      </c>
      <c r="T4086" s="15">
        <f t="shared" si="255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t="e">
        <f t="shared" si="253"/>
        <v>#DIV/0!</v>
      </c>
      <c r="Q4087" s="11" t="s">
        <v>8323</v>
      </c>
      <c r="R4087" t="s">
        <v>8326</v>
      </c>
      <c r="S4087" s="15">
        <f t="shared" si="254"/>
        <v>42213.662905092591</v>
      </c>
      <c r="T4087" s="15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t="e">
        <f t="shared" si="253"/>
        <v>#DIV/0!</v>
      </c>
      <c r="Q4088" s="11" t="s">
        <v>8323</v>
      </c>
      <c r="R4088" t="s">
        <v>8326</v>
      </c>
      <c r="S4088" s="15">
        <f t="shared" si="254"/>
        <v>41829.325497685182</v>
      </c>
      <c r="T4088" s="15">
        <f t="shared" si="255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s="11" t="s">
        <v>8323</v>
      </c>
      <c r="R4089" t="s">
        <v>8326</v>
      </c>
      <c r="S4089" s="15">
        <f t="shared" si="254"/>
        <v>42550.048449074078</v>
      </c>
      <c r="T4089" s="15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t="e">
        <f t="shared" si="253"/>
        <v>#DIV/0!</v>
      </c>
      <c r="Q4090" s="11" t="s">
        <v>8323</v>
      </c>
      <c r="R4090" t="s">
        <v>8326</v>
      </c>
      <c r="S4090" s="15">
        <f t="shared" si="254"/>
        <v>41774.651203703703</v>
      </c>
      <c r="T4090" s="15">
        <f t="shared" si="255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t="e">
        <f t="shared" si="253"/>
        <v>#DIV/0!</v>
      </c>
      <c r="Q4091" s="11" t="s">
        <v>8323</v>
      </c>
      <c r="R4091" t="s">
        <v>8326</v>
      </c>
      <c r="S4091" s="15">
        <f t="shared" si="254"/>
        <v>42457.932025462964</v>
      </c>
      <c r="T4091" s="15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t="e">
        <f t="shared" si="253"/>
        <v>#DIV/0!</v>
      </c>
      <c r="Q4092" s="11" t="s">
        <v>8323</v>
      </c>
      <c r="R4092" t="s">
        <v>8326</v>
      </c>
      <c r="S4092" s="15">
        <f t="shared" si="254"/>
        <v>42296.154131944444</v>
      </c>
      <c r="T4092" s="15">
        <f t="shared" si="255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t="e">
        <f t="shared" si="253"/>
        <v>#DIV/0!</v>
      </c>
      <c r="Q4093" s="11" t="s">
        <v>8323</v>
      </c>
      <c r="R4093" t="s">
        <v>8326</v>
      </c>
      <c r="S4093" s="15">
        <f t="shared" si="254"/>
        <v>42534.866875</v>
      </c>
      <c r="T4093" s="15">
        <f t="shared" si="255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t="e">
        <f t="shared" si="253"/>
        <v>#DIV/0!</v>
      </c>
      <c r="Q4094" s="11" t="s">
        <v>8323</v>
      </c>
      <c r="R4094" t="s">
        <v>8326</v>
      </c>
      <c r="S4094" s="15">
        <f t="shared" si="254"/>
        <v>42286.749780092592</v>
      </c>
      <c r="T4094" s="15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t="e">
        <f t="shared" si="253"/>
        <v>#DIV/0!</v>
      </c>
      <c r="Q4095" s="11" t="s">
        <v>8323</v>
      </c>
      <c r="R4095" t="s">
        <v>8326</v>
      </c>
      <c r="S4095" s="15">
        <f t="shared" si="254"/>
        <v>42069.391446759255</v>
      </c>
      <c r="T4095" s="15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t="e">
        <f t="shared" si="253"/>
        <v>#DIV/0!</v>
      </c>
      <c r="Q4096" s="11" t="s">
        <v>8323</v>
      </c>
      <c r="R4096" t="s">
        <v>8326</v>
      </c>
      <c r="S4096" s="15">
        <f t="shared" si="254"/>
        <v>42096.544548611113</v>
      </c>
      <c r="T4096" s="15">
        <f t="shared" si="255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t="e">
        <f t="shared" si="253"/>
        <v>#DIV/0!</v>
      </c>
      <c r="Q4097" s="11" t="s">
        <v>8323</v>
      </c>
      <c r="R4097" t="s">
        <v>8326</v>
      </c>
      <c r="S4097" s="15">
        <f t="shared" si="254"/>
        <v>42419.246168981481</v>
      </c>
      <c r="T4097" s="15">
        <f t="shared" si="255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 t="e">
        <f t="shared" si="253"/>
        <v>#DIV/0!</v>
      </c>
      <c r="Q4098" s="11" t="s">
        <v>8323</v>
      </c>
      <c r="R4098" t="s">
        <v>8326</v>
      </c>
      <c r="S4098" s="15">
        <f t="shared" si="254"/>
        <v>42408.999571759254</v>
      </c>
      <c r="T4098" s="15">
        <f t="shared" si="255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t="e">
        <f t="shared" ref="P4099:P4115" si="257">ROUND(E4099/L4099,2)</f>
        <v>#DIV/0!</v>
      </c>
      <c r="Q4099" s="11" t="s">
        <v>8323</v>
      </c>
      <c r="R4099" t="s">
        <v>8326</v>
      </c>
      <c r="S4099" s="15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s="11" t="s">
        <v>8323</v>
      </c>
      <c r="R4100" t="s">
        <v>8326</v>
      </c>
      <c r="S4100" s="15">
        <f t="shared" si="258"/>
        <v>42322.025115740747</v>
      </c>
      <c r="T4100" s="15">
        <f t="shared" si="259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t="e">
        <f t="shared" si="257"/>
        <v>#DIV/0!</v>
      </c>
      <c r="Q4101" s="11" t="s">
        <v>8323</v>
      </c>
      <c r="R4101" t="s">
        <v>8326</v>
      </c>
      <c r="S4101" s="15">
        <f t="shared" si="258"/>
        <v>41941.585231481484</v>
      </c>
      <c r="T4101" s="15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s="11" t="s">
        <v>8323</v>
      </c>
      <c r="R4102" t="s">
        <v>8326</v>
      </c>
      <c r="S4102" s="15">
        <f t="shared" si="258"/>
        <v>41948.957465277781</v>
      </c>
      <c r="T4102" s="15">
        <f t="shared" si="259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11" t="s">
        <v>8323</v>
      </c>
      <c r="R4103" t="s">
        <v>8326</v>
      </c>
      <c r="S4103" s="15">
        <f t="shared" si="258"/>
        <v>41761.810150462967</v>
      </c>
      <c r="T4103" s="15">
        <f t="shared" si="259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t="e">
        <f t="shared" si="257"/>
        <v>#DIV/0!</v>
      </c>
      <c r="Q4104" s="11" t="s">
        <v>8323</v>
      </c>
      <c r="R4104" t="s">
        <v>8326</v>
      </c>
      <c r="S4104" s="15">
        <f t="shared" si="258"/>
        <v>42613.841261574074</v>
      </c>
      <c r="T4104" s="15">
        <f t="shared" si="259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t="e">
        <f t="shared" si="257"/>
        <v>#DIV/0!</v>
      </c>
      <c r="Q4105" s="11" t="s">
        <v>8323</v>
      </c>
      <c r="R4105" t="s">
        <v>8326</v>
      </c>
      <c r="S4105" s="15">
        <f t="shared" si="258"/>
        <v>42421.141469907408</v>
      </c>
      <c r="T4105" s="15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t="e">
        <f t="shared" si="257"/>
        <v>#DIV/0!</v>
      </c>
      <c r="Q4106" s="11" t="s">
        <v>8323</v>
      </c>
      <c r="R4106" t="s">
        <v>8326</v>
      </c>
      <c r="S4106" s="15">
        <f t="shared" si="258"/>
        <v>42700.804756944446</v>
      </c>
      <c r="T4106" s="15">
        <f t="shared" si="259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t="e">
        <f t="shared" si="257"/>
        <v>#DIV/0!</v>
      </c>
      <c r="Q4107" s="11" t="s">
        <v>8323</v>
      </c>
      <c r="R4107" t="s">
        <v>8326</v>
      </c>
      <c r="S4107" s="15">
        <f t="shared" si="258"/>
        <v>41905.795706018522</v>
      </c>
      <c r="T4107" s="15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t="e">
        <f t="shared" si="257"/>
        <v>#DIV/0!</v>
      </c>
      <c r="Q4108" s="11" t="s">
        <v>8323</v>
      </c>
      <c r="R4108" t="s">
        <v>8326</v>
      </c>
      <c r="S4108" s="15">
        <f t="shared" si="258"/>
        <v>42732.787523148145</v>
      </c>
      <c r="T4108" s="15">
        <f t="shared" si="259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t="e">
        <f t="shared" si="257"/>
        <v>#DIV/0!</v>
      </c>
      <c r="Q4109" s="11" t="s">
        <v>8323</v>
      </c>
      <c r="R4109" t="s">
        <v>8326</v>
      </c>
      <c r="S4109" s="15">
        <f t="shared" si="258"/>
        <v>42511.698101851856</v>
      </c>
      <c r="T4109" s="15">
        <f t="shared" si="259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t="e">
        <f t="shared" si="257"/>
        <v>#DIV/0!</v>
      </c>
      <c r="Q4110" s="11" t="s">
        <v>8323</v>
      </c>
      <c r="R4110" t="s">
        <v>8326</v>
      </c>
      <c r="S4110" s="15">
        <f t="shared" si="258"/>
        <v>42538.742893518516</v>
      </c>
      <c r="T4110" s="15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s="11" t="s">
        <v>8323</v>
      </c>
      <c r="R4111" t="s">
        <v>8326</v>
      </c>
      <c r="S4111" s="15">
        <f t="shared" si="258"/>
        <v>42344.824502314819</v>
      </c>
      <c r="T4111" s="15">
        <f t="shared" si="259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t="e">
        <f t="shared" si="257"/>
        <v>#DIV/0!</v>
      </c>
      <c r="Q4112" s="11" t="s">
        <v>8323</v>
      </c>
      <c r="R4112" t="s">
        <v>8326</v>
      </c>
      <c r="S4112" s="15">
        <f t="shared" si="258"/>
        <v>42495.722187499996</v>
      </c>
      <c r="T4112" s="15">
        <f t="shared" si="259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t="e">
        <f t="shared" si="257"/>
        <v>#DIV/0!</v>
      </c>
      <c r="Q4113" s="11" t="s">
        <v>8323</v>
      </c>
      <c r="R4113" t="s">
        <v>8326</v>
      </c>
      <c r="S4113" s="15">
        <f t="shared" si="258"/>
        <v>41927.124884259261</v>
      </c>
      <c r="T4113" s="15">
        <f t="shared" si="259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t="e">
        <f t="shared" si="257"/>
        <v>#DIV/0!</v>
      </c>
      <c r="Q4114" s="11" t="s">
        <v>8323</v>
      </c>
      <c r="R4114" t="s">
        <v>8326</v>
      </c>
      <c r="S4114" s="15">
        <f t="shared" si="258"/>
        <v>42730.903726851851</v>
      </c>
      <c r="T4114" s="15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t="e">
        <f t="shared" si="257"/>
        <v>#DIV/0!</v>
      </c>
      <c r="Q4115" s="11" t="s">
        <v>8323</v>
      </c>
      <c r="R4115" t="s">
        <v>8326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C3AFC-250C-4EED-B0D1-529C214D64EC}">
  <dimension ref="A1:V251"/>
  <sheetViews>
    <sheetView zoomScale="80" zoomScaleNormal="80" workbookViewId="0">
      <selection activeCell="B5" sqref="B5"/>
    </sheetView>
  </sheetViews>
  <sheetFormatPr defaultRowHeight="15" x14ac:dyDescent="0.25"/>
  <cols>
    <col min="2" max="2" width="53.5703125" customWidth="1"/>
    <col min="3" max="3" width="55.140625" customWidth="1"/>
    <col min="4" max="4" width="12.5703125" bestFit="1" customWidth="1"/>
    <col min="5" max="5" width="10.85546875" bestFit="1" customWidth="1"/>
    <col min="9" max="9" width="11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2" ht="30" x14ac:dyDescent="0.25">
      <c r="A2" s="24">
        <v>4022</v>
      </c>
      <c r="B2" s="25" t="s">
        <v>4018</v>
      </c>
      <c r="C2" s="25" t="s">
        <v>8127</v>
      </c>
      <c r="D2" s="26">
        <v>18000</v>
      </c>
      <c r="E2" s="27">
        <v>12521</v>
      </c>
      <c r="F2" s="24" t="s">
        <v>8220</v>
      </c>
      <c r="G2" s="24" t="s">
        <v>8223</v>
      </c>
      <c r="H2" s="24" t="s">
        <v>8245</v>
      </c>
      <c r="I2" s="24">
        <v>1422759240</v>
      </c>
      <c r="J2" s="24">
        <v>1418824867</v>
      </c>
      <c r="K2" s="24" t="b">
        <v>0</v>
      </c>
      <c r="L2" s="24">
        <v>197</v>
      </c>
      <c r="M2" s="24" t="b">
        <v>0</v>
      </c>
      <c r="N2" s="24" t="s">
        <v>8269</v>
      </c>
      <c r="O2" s="24">
        <v>70</v>
      </c>
      <c r="P2" s="24">
        <v>63.56</v>
      </c>
      <c r="Q2" s="28" t="s">
        <v>8323</v>
      </c>
      <c r="R2" s="24" t="s">
        <v>8326</v>
      </c>
      <c r="S2" s="29">
        <v>41990.584108796291</v>
      </c>
      <c r="T2" s="29">
        <v>42036.120833333334</v>
      </c>
    </row>
    <row r="3" spans="1:22" ht="45" x14ac:dyDescent="0.25">
      <c r="A3" s="24">
        <v>3893</v>
      </c>
      <c r="B3" s="25" t="s">
        <v>3890</v>
      </c>
      <c r="C3" s="25" t="s">
        <v>8001</v>
      </c>
      <c r="D3" s="26">
        <v>50000</v>
      </c>
      <c r="E3" s="27">
        <v>10775</v>
      </c>
      <c r="F3" s="24" t="s">
        <v>8220</v>
      </c>
      <c r="G3" s="24" t="s">
        <v>8223</v>
      </c>
      <c r="H3" s="24" t="s">
        <v>8245</v>
      </c>
      <c r="I3" s="24">
        <v>1404194400</v>
      </c>
      <c r="J3" s="24">
        <v>1400600840</v>
      </c>
      <c r="K3" s="24" t="b">
        <v>0</v>
      </c>
      <c r="L3" s="24">
        <v>84</v>
      </c>
      <c r="M3" s="24" t="b">
        <v>0</v>
      </c>
      <c r="N3" s="24" t="s">
        <v>8269</v>
      </c>
      <c r="O3" s="24">
        <v>22</v>
      </c>
      <c r="P3" s="24">
        <v>128.27000000000001</v>
      </c>
      <c r="Q3" s="28" t="s">
        <v>8323</v>
      </c>
      <c r="R3" s="24" t="s">
        <v>8326</v>
      </c>
      <c r="S3" s="29">
        <v>41779.657870370371</v>
      </c>
      <c r="T3" s="29">
        <v>41821.25</v>
      </c>
      <c r="V3" s="23"/>
    </row>
    <row r="4" spans="1:22" ht="45" x14ac:dyDescent="0.25">
      <c r="A4" s="24">
        <v>2868</v>
      </c>
      <c r="B4" s="25" t="s">
        <v>2868</v>
      </c>
      <c r="C4" s="25" t="s">
        <v>6978</v>
      </c>
      <c r="D4" s="26">
        <v>15000</v>
      </c>
      <c r="E4" s="27">
        <v>6301.76</v>
      </c>
      <c r="F4" s="24" t="s">
        <v>8220</v>
      </c>
      <c r="G4" s="24" t="s">
        <v>8223</v>
      </c>
      <c r="H4" s="24" t="s">
        <v>8245</v>
      </c>
      <c r="I4" s="24">
        <v>1475697054</v>
      </c>
      <c r="J4" s="24">
        <v>1473105054</v>
      </c>
      <c r="K4" s="24" t="b">
        <v>0</v>
      </c>
      <c r="L4" s="24">
        <v>60</v>
      </c>
      <c r="M4" s="24" t="b">
        <v>0</v>
      </c>
      <c r="N4" s="24" t="s">
        <v>8269</v>
      </c>
      <c r="O4" s="24">
        <v>42</v>
      </c>
      <c r="P4" s="24">
        <v>105.03</v>
      </c>
      <c r="Q4" s="28" t="s">
        <v>8323</v>
      </c>
      <c r="R4" s="24" t="s">
        <v>8326</v>
      </c>
      <c r="S4" s="29">
        <v>42618.827013888891</v>
      </c>
      <c r="T4" s="29">
        <v>42648.827013888891</v>
      </c>
    </row>
    <row r="5" spans="1:22" ht="45" x14ac:dyDescent="0.25">
      <c r="A5" s="24">
        <v>3844</v>
      </c>
      <c r="B5" s="25" t="s">
        <v>3841</v>
      </c>
      <c r="C5" s="25" t="s">
        <v>7953</v>
      </c>
      <c r="D5" s="26">
        <v>9800</v>
      </c>
      <c r="E5" s="27">
        <v>4066</v>
      </c>
      <c r="F5" s="24" t="s">
        <v>8220</v>
      </c>
      <c r="G5" s="24" t="s">
        <v>8223</v>
      </c>
      <c r="H5" s="24" t="s">
        <v>8245</v>
      </c>
      <c r="I5" s="24">
        <v>1401778740</v>
      </c>
      <c r="J5" s="24">
        <v>1399474134</v>
      </c>
      <c r="K5" s="24" t="b">
        <v>1</v>
      </c>
      <c r="L5" s="24">
        <v>50</v>
      </c>
      <c r="M5" s="24" t="b">
        <v>0</v>
      </c>
      <c r="N5" s="24" t="s">
        <v>8269</v>
      </c>
      <c r="O5" s="24">
        <v>41</v>
      </c>
      <c r="P5" s="24">
        <v>81.319999999999993</v>
      </c>
      <c r="Q5" s="28" t="s">
        <v>8323</v>
      </c>
      <c r="R5" s="24" t="s">
        <v>8326</v>
      </c>
      <c r="S5" s="29">
        <v>41766.617291666669</v>
      </c>
      <c r="T5" s="29">
        <v>41793.290972222225</v>
      </c>
    </row>
    <row r="6" spans="1:22" ht="45" x14ac:dyDescent="0.25">
      <c r="A6" s="24">
        <v>3973</v>
      </c>
      <c r="B6" s="25" t="s">
        <v>3970</v>
      </c>
      <c r="C6" s="25" t="s">
        <v>8080</v>
      </c>
      <c r="D6" s="26">
        <v>5000</v>
      </c>
      <c r="E6" s="27">
        <v>3905</v>
      </c>
      <c r="F6" s="24" t="s">
        <v>8220</v>
      </c>
      <c r="G6" s="24" t="s">
        <v>8223</v>
      </c>
      <c r="H6" s="24" t="s">
        <v>8245</v>
      </c>
      <c r="I6" s="24">
        <v>1462766400</v>
      </c>
      <c r="J6" s="24">
        <v>1460219110</v>
      </c>
      <c r="K6" s="24" t="b">
        <v>0</v>
      </c>
      <c r="L6" s="24">
        <v>37</v>
      </c>
      <c r="M6" s="24" t="b">
        <v>0</v>
      </c>
      <c r="N6" s="24" t="s">
        <v>8269</v>
      </c>
      <c r="O6" s="24">
        <v>78</v>
      </c>
      <c r="P6" s="24">
        <v>105.54</v>
      </c>
      <c r="Q6" s="28" t="s">
        <v>8323</v>
      </c>
      <c r="R6" s="24" t="s">
        <v>8326</v>
      </c>
      <c r="S6" s="29">
        <v>42469.68414351852</v>
      </c>
      <c r="T6" s="29">
        <v>42499.166666666672</v>
      </c>
    </row>
    <row r="7" spans="1:22" ht="45" x14ac:dyDescent="0.25">
      <c r="A7" s="24">
        <v>3983</v>
      </c>
      <c r="B7" s="25" t="s">
        <v>3979</v>
      </c>
      <c r="C7" s="25" t="s">
        <v>8089</v>
      </c>
      <c r="D7" s="26">
        <v>11140</v>
      </c>
      <c r="E7" s="27">
        <v>3877</v>
      </c>
      <c r="F7" s="24" t="s">
        <v>8220</v>
      </c>
      <c r="G7" s="24" t="s">
        <v>8223</v>
      </c>
      <c r="H7" s="24" t="s">
        <v>8245</v>
      </c>
      <c r="I7" s="24">
        <v>1400569140</v>
      </c>
      <c r="J7" s="24">
        <v>1397854356</v>
      </c>
      <c r="K7" s="24" t="b">
        <v>0</v>
      </c>
      <c r="L7" s="24">
        <v>46</v>
      </c>
      <c r="M7" s="24" t="b">
        <v>0</v>
      </c>
      <c r="N7" s="24" t="s">
        <v>8269</v>
      </c>
      <c r="O7" s="24">
        <v>35</v>
      </c>
      <c r="P7" s="24">
        <v>84.28</v>
      </c>
      <c r="Q7" s="28" t="s">
        <v>8323</v>
      </c>
      <c r="R7" s="24" t="s">
        <v>8326</v>
      </c>
      <c r="S7" s="29">
        <v>41747.86986111111</v>
      </c>
      <c r="T7" s="29">
        <v>41779.290972222225</v>
      </c>
    </row>
    <row r="8" spans="1:22" ht="30" x14ac:dyDescent="0.25">
      <c r="A8" s="24">
        <v>4035</v>
      </c>
      <c r="B8" s="25" t="s">
        <v>4031</v>
      </c>
      <c r="C8" s="25" t="s">
        <v>8140</v>
      </c>
      <c r="D8" s="26">
        <v>10000</v>
      </c>
      <c r="E8" s="27">
        <v>3685</v>
      </c>
      <c r="F8" s="24" t="s">
        <v>8220</v>
      </c>
      <c r="G8" s="24" t="s">
        <v>8223</v>
      </c>
      <c r="H8" s="24" t="s">
        <v>8245</v>
      </c>
      <c r="I8" s="24">
        <v>1413925887</v>
      </c>
      <c r="J8" s="24">
        <v>1411333887</v>
      </c>
      <c r="K8" s="24" t="b">
        <v>0</v>
      </c>
      <c r="L8" s="24">
        <v>25</v>
      </c>
      <c r="M8" s="24" t="b">
        <v>0</v>
      </c>
      <c r="N8" s="24" t="s">
        <v>8269</v>
      </c>
      <c r="O8" s="24">
        <v>37</v>
      </c>
      <c r="P8" s="24">
        <v>147.4</v>
      </c>
      <c r="Q8" s="28" t="s">
        <v>8323</v>
      </c>
      <c r="R8" s="24" t="s">
        <v>8326</v>
      </c>
      <c r="S8" s="29">
        <v>41903.882951388885</v>
      </c>
      <c r="T8" s="29">
        <v>41933.882951388885</v>
      </c>
    </row>
    <row r="9" spans="1:22" ht="45" x14ac:dyDescent="0.25">
      <c r="A9" s="24">
        <v>4106</v>
      </c>
      <c r="B9" s="25" t="s">
        <v>4102</v>
      </c>
      <c r="C9" s="25" t="s">
        <v>8209</v>
      </c>
      <c r="D9" s="26">
        <v>5000</v>
      </c>
      <c r="E9" s="27">
        <v>3530</v>
      </c>
      <c r="F9" s="24" t="s">
        <v>8220</v>
      </c>
      <c r="G9" s="24" t="s">
        <v>8223</v>
      </c>
      <c r="H9" s="24" t="s">
        <v>8245</v>
      </c>
      <c r="I9" s="24">
        <v>1427936400</v>
      </c>
      <c r="J9" s="24">
        <v>1424221866</v>
      </c>
      <c r="K9" s="24" t="b">
        <v>0</v>
      </c>
      <c r="L9" s="24">
        <v>33</v>
      </c>
      <c r="M9" s="24" t="b">
        <v>0</v>
      </c>
      <c r="N9" s="24" t="s">
        <v>8269</v>
      </c>
      <c r="O9" s="24">
        <v>71</v>
      </c>
      <c r="P9" s="24">
        <v>106.97</v>
      </c>
      <c r="Q9" s="28" t="s">
        <v>8323</v>
      </c>
      <c r="R9" s="24" t="s">
        <v>8326</v>
      </c>
      <c r="S9" s="29">
        <v>42053.049375000002</v>
      </c>
      <c r="T9" s="29">
        <v>42096.041666666672</v>
      </c>
    </row>
    <row r="10" spans="1:22" ht="45" x14ac:dyDescent="0.25">
      <c r="A10" s="24">
        <v>2900</v>
      </c>
      <c r="B10" s="25" t="s">
        <v>2900</v>
      </c>
      <c r="C10" s="25" t="s">
        <v>7010</v>
      </c>
      <c r="D10" s="26">
        <v>5500</v>
      </c>
      <c r="E10" s="27">
        <v>3405</v>
      </c>
      <c r="F10" s="24" t="s">
        <v>8220</v>
      </c>
      <c r="G10" s="24" t="s">
        <v>8223</v>
      </c>
      <c r="H10" s="24" t="s">
        <v>8245</v>
      </c>
      <c r="I10" s="24">
        <v>1407562632</v>
      </c>
      <c r="J10" s="24">
        <v>1404970632</v>
      </c>
      <c r="K10" s="24" t="b">
        <v>0</v>
      </c>
      <c r="L10" s="24">
        <v>7</v>
      </c>
      <c r="M10" s="24" t="b">
        <v>0</v>
      </c>
      <c r="N10" s="24" t="s">
        <v>8269</v>
      </c>
      <c r="O10" s="24">
        <v>62</v>
      </c>
      <c r="P10" s="24">
        <v>486.43</v>
      </c>
      <c r="Q10" s="28" t="s">
        <v>8323</v>
      </c>
      <c r="R10" s="24" t="s">
        <v>8326</v>
      </c>
      <c r="S10" s="29">
        <v>41830.234166666669</v>
      </c>
      <c r="T10" s="29">
        <v>41860.234166666669</v>
      </c>
    </row>
    <row r="11" spans="1:22" ht="45" x14ac:dyDescent="0.25">
      <c r="A11" s="24">
        <v>4067</v>
      </c>
      <c r="B11" s="25" t="s">
        <v>4063</v>
      </c>
      <c r="C11" s="25" t="s">
        <v>7998</v>
      </c>
      <c r="D11" s="26">
        <v>5000</v>
      </c>
      <c r="E11" s="27">
        <v>3045</v>
      </c>
      <c r="F11" s="24" t="s">
        <v>8220</v>
      </c>
      <c r="G11" s="24" t="s">
        <v>8223</v>
      </c>
      <c r="H11" s="24" t="s">
        <v>8245</v>
      </c>
      <c r="I11" s="24">
        <v>1443408550</v>
      </c>
      <c r="J11" s="24">
        <v>1439952550</v>
      </c>
      <c r="K11" s="24" t="b">
        <v>0</v>
      </c>
      <c r="L11" s="24">
        <v>17</v>
      </c>
      <c r="M11" s="24" t="b">
        <v>0</v>
      </c>
      <c r="N11" s="24" t="s">
        <v>8269</v>
      </c>
      <c r="O11" s="24">
        <v>61</v>
      </c>
      <c r="P11" s="24">
        <v>179.12</v>
      </c>
      <c r="Q11" s="28" t="s">
        <v>8323</v>
      </c>
      <c r="R11" s="24" t="s">
        <v>8326</v>
      </c>
      <c r="S11" s="29">
        <v>42235.117476851854</v>
      </c>
      <c r="T11" s="29">
        <v>42275.117476851854</v>
      </c>
    </row>
    <row r="12" spans="1:22" ht="45" x14ac:dyDescent="0.25">
      <c r="A12" s="24">
        <v>3911</v>
      </c>
      <c r="B12" s="25" t="s">
        <v>3908</v>
      </c>
      <c r="C12" s="25" t="s">
        <v>8019</v>
      </c>
      <c r="D12" s="26">
        <v>8000</v>
      </c>
      <c r="E12" s="27">
        <v>2993</v>
      </c>
      <c r="F12" s="24" t="s">
        <v>8220</v>
      </c>
      <c r="G12" s="24" t="s">
        <v>8223</v>
      </c>
      <c r="H12" s="24" t="s">
        <v>8245</v>
      </c>
      <c r="I12" s="24">
        <v>1417033777</v>
      </c>
      <c r="J12" s="24">
        <v>1414438177</v>
      </c>
      <c r="K12" s="24" t="b">
        <v>0</v>
      </c>
      <c r="L12" s="24">
        <v>36</v>
      </c>
      <c r="M12" s="24" t="b">
        <v>0</v>
      </c>
      <c r="N12" s="24" t="s">
        <v>8269</v>
      </c>
      <c r="O12" s="24">
        <v>37</v>
      </c>
      <c r="P12" s="24">
        <v>83.14</v>
      </c>
      <c r="Q12" s="28" t="s">
        <v>8323</v>
      </c>
      <c r="R12" s="24" t="s">
        <v>8326</v>
      </c>
      <c r="S12" s="29">
        <v>41939.8122337963</v>
      </c>
      <c r="T12" s="29">
        <v>41969.853900462964</v>
      </c>
    </row>
    <row r="13" spans="1:22" ht="45" x14ac:dyDescent="0.25">
      <c r="A13" s="24">
        <v>4036</v>
      </c>
      <c r="B13" s="25" t="s">
        <v>4032</v>
      </c>
      <c r="C13" s="25" t="s">
        <v>7438</v>
      </c>
      <c r="D13" s="26">
        <v>6000</v>
      </c>
      <c r="E13" s="27">
        <v>2823</v>
      </c>
      <c r="F13" s="24" t="s">
        <v>8220</v>
      </c>
      <c r="G13" s="24" t="s">
        <v>8223</v>
      </c>
      <c r="H13" s="24" t="s">
        <v>8245</v>
      </c>
      <c r="I13" s="24">
        <v>1404253800</v>
      </c>
      <c r="J13" s="24">
        <v>1402784964</v>
      </c>
      <c r="K13" s="24" t="b">
        <v>0</v>
      </c>
      <c r="L13" s="24">
        <v>17</v>
      </c>
      <c r="M13" s="24" t="b">
        <v>0</v>
      </c>
      <c r="N13" s="24" t="s">
        <v>8269</v>
      </c>
      <c r="O13" s="24">
        <v>47</v>
      </c>
      <c r="P13" s="24">
        <v>166.06</v>
      </c>
      <c r="Q13" s="28" t="s">
        <v>8323</v>
      </c>
      <c r="R13" s="24" t="s">
        <v>8326</v>
      </c>
      <c r="S13" s="29">
        <v>41804.937083333331</v>
      </c>
      <c r="T13" s="29">
        <v>41821.9375</v>
      </c>
    </row>
    <row r="14" spans="1:22" ht="45" x14ac:dyDescent="0.25">
      <c r="A14" s="24">
        <v>2880</v>
      </c>
      <c r="B14" s="25" t="s">
        <v>2880</v>
      </c>
      <c r="C14" s="25" t="s">
        <v>6990</v>
      </c>
      <c r="D14" s="26">
        <v>12000</v>
      </c>
      <c r="E14" s="27">
        <v>2800</v>
      </c>
      <c r="F14" s="24" t="s">
        <v>8220</v>
      </c>
      <c r="G14" s="24" t="s">
        <v>8223</v>
      </c>
      <c r="H14" s="24" t="s">
        <v>8245</v>
      </c>
      <c r="I14" s="24">
        <v>1440090300</v>
      </c>
      <c r="J14" s="24">
        <v>1436305452</v>
      </c>
      <c r="K14" s="24" t="b">
        <v>0</v>
      </c>
      <c r="L14" s="24">
        <v>29</v>
      </c>
      <c r="M14" s="24" t="b">
        <v>0</v>
      </c>
      <c r="N14" s="24" t="s">
        <v>8269</v>
      </c>
      <c r="O14" s="24">
        <v>23</v>
      </c>
      <c r="P14" s="24">
        <v>96.55</v>
      </c>
      <c r="Q14" s="28" t="s">
        <v>8323</v>
      </c>
      <c r="R14" s="24" t="s">
        <v>8326</v>
      </c>
      <c r="S14" s="29">
        <v>42192.905694444446</v>
      </c>
      <c r="T14" s="29">
        <v>42236.711805555555</v>
      </c>
    </row>
    <row r="15" spans="1:22" ht="45" x14ac:dyDescent="0.25">
      <c r="A15" s="24">
        <v>3890</v>
      </c>
      <c r="B15" s="25" t="s">
        <v>3887</v>
      </c>
      <c r="C15" s="25" t="s">
        <v>7998</v>
      </c>
      <c r="D15" s="26">
        <v>15000</v>
      </c>
      <c r="E15" s="27">
        <v>2524</v>
      </c>
      <c r="F15" s="24" t="s">
        <v>8220</v>
      </c>
      <c r="G15" s="24" t="s">
        <v>8223</v>
      </c>
      <c r="H15" s="24" t="s">
        <v>8245</v>
      </c>
      <c r="I15" s="24">
        <v>1439662344</v>
      </c>
      <c r="J15" s="24">
        <v>1434478344</v>
      </c>
      <c r="K15" s="24" t="b">
        <v>0</v>
      </c>
      <c r="L15" s="24">
        <v>8</v>
      </c>
      <c r="M15" s="24" t="b">
        <v>0</v>
      </c>
      <c r="N15" s="24" t="s">
        <v>8269</v>
      </c>
      <c r="O15" s="24">
        <v>17</v>
      </c>
      <c r="P15" s="24">
        <v>315.5</v>
      </c>
      <c r="Q15" s="28" t="s">
        <v>8323</v>
      </c>
      <c r="R15" s="24" t="s">
        <v>8326</v>
      </c>
      <c r="S15" s="29">
        <v>42171.758611111116</v>
      </c>
      <c r="T15" s="29">
        <v>42231.758611111116</v>
      </c>
    </row>
    <row r="16" spans="1:22" ht="45" x14ac:dyDescent="0.25">
      <c r="A16" s="24">
        <v>4040</v>
      </c>
      <c r="B16" s="25" t="s">
        <v>4036</v>
      </c>
      <c r="C16" s="25" t="s">
        <v>8144</v>
      </c>
      <c r="D16" s="26">
        <v>8000</v>
      </c>
      <c r="E16" s="27">
        <v>2500</v>
      </c>
      <c r="F16" s="24" t="s">
        <v>8220</v>
      </c>
      <c r="G16" s="24" t="s">
        <v>8223</v>
      </c>
      <c r="H16" s="24" t="s">
        <v>8245</v>
      </c>
      <c r="I16" s="24">
        <v>1437188400</v>
      </c>
      <c r="J16" s="24">
        <v>1432100004</v>
      </c>
      <c r="K16" s="24" t="b">
        <v>0</v>
      </c>
      <c r="L16" s="24">
        <v>2</v>
      </c>
      <c r="M16" s="24" t="b">
        <v>0</v>
      </c>
      <c r="N16" s="24" t="s">
        <v>8269</v>
      </c>
      <c r="O16" s="24">
        <v>31</v>
      </c>
      <c r="P16" s="24">
        <v>1250</v>
      </c>
      <c r="Q16" s="28" t="s">
        <v>8323</v>
      </c>
      <c r="R16" s="24" t="s">
        <v>8326</v>
      </c>
      <c r="S16" s="29">
        <v>42144.231527777782</v>
      </c>
      <c r="T16" s="29">
        <v>42203.125</v>
      </c>
    </row>
    <row r="17" spans="1:20" ht="45" x14ac:dyDescent="0.25">
      <c r="A17" s="24">
        <v>3937</v>
      </c>
      <c r="B17" s="25" t="s">
        <v>3934</v>
      </c>
      <c r="C17" s="25" t="s">
        <v>8045</v>
      </c>
      <c r="D17" s="26">
        <v>2885</v>
      </c>
      <c r="E17" s="27">
        <v>2485</v>
      </c>
      <c r="F17" s="24" t="s">
        <v>8220</v>
      </c>
      <c r="G17" s="24" t="s">
        <v>8223</v>
      </c>
      <c r="H17" s="24" t="s">
        <v>8245</v>
      </c>
      <c r="I17" s="24">
        <v>1468249760</v>
      </c>
      <c r="J17" s="24">
        <v>1465830560</v>
      </c>
      <c r="K17" s="24" t="b">
        <v>0</v>
      </c>
      <c r="L17" s="24">
        <v>10</v>
      </c>
      <c r="M17" s="24" t="b">
        <v>0</v>
      </c>
      <c r="N17" s="24" t="s">
        <v>8269</v>
      </c>
      <c r="O17" s="24">
        <v>86</v>
      </c>
      <c r="P17" s="24">
        <v>248.5</v>
      </c>
      <c r="Q17" s="28" t="s">
        <v>8323</v>
      </c>
      <c r="R17" s="24" t="s">
        <v>8326</v>
      </c>
      <c r="S17" s="29">
        <v>42534.631481481483</v>
      </c>
      <c r="T17" s="29">
        <v>42562.631481481483</v>
      </c>
    </row>
    <row r="18" spans="1:20" ht="30" x14ac:dyDescent="0.25">
      <c r="A18" s="24">
        <v>2845</v>
      </c>
      <c r="B18" s="25" t="s">
        <v>2845</v>
      </c>
      <c r="C18" s="25" t="s">
        <v>6955</v>
      </c>
      <c r="D18" s="26">
        <v>7500</v>
      </c>
      <c r="E18" s="27">
        <v>2366</v>
      </c>
      <c r="F18" s="24" t="s">
        <v>8220</v>
      </c>
      <c r="G18" s="24" t="s">
        <v>8223</v>
      </c>
      <c r="H18" s="24" t="s">
        <v>8245</v>
      </c>
      <c r="I18" s="24">
        <v>1433723033</v>
      </c>
      <c r="J18" s="24">
        <v>1428539033</v>
      </c>
      <c r="K18" s="24" t="b">
        <v>0</v>
      </c>
      <c r="L18" s="24">
        <v>39</v>
      </c>
      <c r="M18" s="24" t="b">
        <v>0</v>
      </c>
      <c r="N18" s="24" t="s">
        <v>8269</v>
      </c>
      <c r="O18" s="24">
        <v>32</v>
      </c>
      <c r="P18" s="24">
        <v>60.67</v>
      </c>
      <c r="Q18" s="28" t="s">
        <v>8323</v>
      </c>
      <c r="R18" s="24" t="s">
        <v>8326</v>
      </c>
      <c r="S18" s="29">
        <v>42103.016585648147</v>
      </c>
      <c r="T18" s="29">
        <v>42163.016585648147</v>
      </c>
    </row>
    <row r="19" spans="1:20" ht="45" x14ac:dyDescent="0.25">
      <c r="A19" s="24">
        <v>3924</v>
      </c>
      <c r="B19" s="25" t="s">
        <v>3921</v>
      </c>
      <c r="C19" s="25" t="s">
        <v>8032</v>
      </c>
      <c r="D19" s="26">
        <v>15000</v>
      </c>
      <c r="E19" s="27">
        <v>2290</v>
      </c>
      <c r="F19" s="24" t="s">
        <v>8220</v>
      </c>
      <c r="G19" s="24" t="s">
        <v>8223</v>
      </c>
      <c r="H19" s="24" t="s">
        <v>8245</v>
      </c>
      <c r="I19" s="24">
        <v>1403823722</v>
      </c>
      <c r="J19" s="24">
        <v>1401231722</v>
      </c>
      <c r="K19" s="24" t="b">
        <v>0</v>
      </c>
      <c r="L19" s="24">
        <v>40</v>
      </c>
      <c r="M19" s="24" t="b">
        <v>0</v>
      </c>
      <c r="N19" s="24" t="s">
        <v>8269</v>
      </c>
      <c r="O19" s="24">
        <v>15</v>
      </c>
      <c r="P19" s="24">
        <v>57.25</v>
      </c>
      <c r="Q19" s="28" t="s">
        <v>8323</v>
      </c>
      <c r="R19" s="24" t="s">
        <v>8326</v>
      </c>
      <c r="S19" s="29">
        <v>41786.959745370368</v>
      </c>
      <c r="T19" s="29">
        <v>41816.959745370368</v>
      </c>
    </row>
    <row r="20" spans="1:20" ht="45" x14ac:dyDescent="0.25">
      <c r="A20" s="24">
        <v>3848</v>
      </c>
      <c r="B20" s="25" t="s">
        <v>3845</v>
      </c>
      <c r="C20" s="25" t="s">
        <v>7957</v>
      </c>
      <c r="D20" s="26">
        <v>13000</v>
      </c>
      <c r="E20" s="27">
        <v>2129</v>
      </c>
      <c r="F20" s="24" t="s">
        <v>8220</v>
      </c>
      <c r="G20" s="24" t="s">
        <v>8223</v>
      </c>
      <c r="H20" s="24" t="s">
        <v>8245</v>
      </c>
      <c r="I20" s="24">
        <v>1445196989</v>
      </c>
      <c r="J20" s="24">
        <v>1442604989</v>
      </c>
      <c r="K20" s="24" t="b">
        <v>1</v>
      </c>
      <c r="L20" s="24">
        <v>43</v>
      </c>
      <c r="M20" s="24" t="b">
        <v>0</v>
      </c>
      <c r="N20" s="24" t="s">
        <v>8269</v>
      </c>
      <c r="O20" s="24">
        <v>16</v>
      </c>
      <c r="P20" s="24">
        <v>49.51</v>
      </c>
      <c r="Q20" s="28" t="s">
        <v>8323</v>
      </c>
      <c r="R20" s="24" t="s">
        <v>8326</v>
      </c>
      <c r="S20" s="29">
        <v>42265.817002314812</v>
      </c>
      <c r="T20" s="29">
        <v>42295.817002314812</v>
      </c>
    </row>
    <row r="21" spans="1:20" ht="45" x14ac:dyDescent="0.25">
      <c r="A21" s="24">
        <v>2912</v>
      </c>
      <c r="B21" s="25" t="s">
        <v>2912</v>
      </c>
      <c r="C21" s="25" t="s">
        <v>7022</v>
      </c>
      <c r="D21" s="26">
        <v>14440</v>
      </c>
      <c r="E21" s="27">
        <v>2030</v>
      </c>
      <c r="F21" s="24" t="s">
        <v>8220</v>
      </c>
      <c r="G21" s="24" t="s">
        <v>8223</v>
      </c>
      <c r="H21" s="24" t="s">
        <v>8245</v>
      </c>
      <c r="I21" s="24">
        <v>1452827374</v>
      </c>
      <c r="J21" s="24">
        <v>1450235374</v>
      </c>
      <c r="K21" s="24" t="b">
        <v>0</v>
      </c>
      <c r="L21" s="24">
        <v>26</v>
      </c>
      <c r="M21" s="24" t="b">
        <v>0</v>
      </c>
      <c r="N21" s="24" t="s">
        <v>8269</v>
      </c>
      <c r="O21" s="24">
        <v>14</v>
      </c>
      <c r="P21" s="24">
        <v>78.08</v>
      </c>
      <c r="Q21" s="28" t="s">
        <v>8323</v>
      </c>
      <c r="R21" s="24" t="s">
        <v>8326</v>
      </c>
      <c r="S21" s="29">
        <v>42354.131643518514</v>
      </c>
      <c r="T21" s="29">
        <v>42384.131643518514</v>
      </c>
    </row>
    <row r="22" spans="1:20" ht="45" x14ac:dyDescent="0.25">
      <c r="A22" s="24">
        <v>2883</v>
      </c>
      <c r="B22" s="25" t="s">
        <v>2883</v>
      </c>
      <c r="C22" s="25" t="s">
        <v>6993</v>
      </c>
      <c r="D22" s="26">
        <v>10000</v>
      </c>
      <c r="E22" s="27">
        <v>1908</v>
      </c>
      <c r="F22" s="24" t="s">
        <v>8220</v>
      </c>
      <c r="G22" s="24" t="s">
        <v>8223</v>
      </c>
      <c r="H22" s="24" t="s">
        <v>8245</v>
      </c>
      <c r="I22" s="24">
        <v>1454734740</v>
      </c>
      <c r="J22" s="24">
        <v>1451684437</v>
      </c>
      <c r="K22" s="24" t="b">
        <v>0</v>
      </c>
      <c r="L22" s="24">
        <v>5</v>
      </c>
      <c r="M22" s="24" t="b">
        <v>0</v>
      </c>
      <c r="N22" s="24" t="s">
        <v>8269</v>
      </c>
      <c r="O22" s="24">
        <v>19</v>
      </c>
      <c r="P22" s="24">
        <v>381.6</v>
      </c>
      <c r="Q22" s="28" t="s">
        <v>8323</v>
      </c>
      <c r="R22" s="24" t="s">
        <v>8326</v>
      </c>
      <c r="S22" s="29">
        <v>42370.90320601852</v>
      </c>
      <c r="T22" s="29">
        <v>42406.207638888889</v>
      </c>
    </row>
    <row r="23" spans="1:20" ht="30" x14ac:dyDescent="0.25">
      <c r="A23" s="24">
        <v>3728</v>
      </c>
      <c r="B23" s="25" t="s">
        <v>3725</v>
      </c>
      <c r="C23" s="25" t="s">
        <v>7838</v>
      </c>
      <c r="D23" s="26">
        <v>20000</v>
      </c>
      <c r="E23" s="27">
        <v>1862</v>
      </c>
      <c r="F23" s="24" t="s">
        <v>8220</v>
      </c>
      <c r="G23" s="24" t="s">
        <v>8223</v>
      </c>
      <c r="H23" s="24" t="s">
        <v>8245</v>
      </c>
      <c r="I23" s="24">
        <v>1439957176</v>
      </c>
      <c r="J23" s="24">
        <v>1437365176</v>
      </c>
      <c r="K23" s="24" t="b">
        <v>0</v>
      </c>
      <c r="L23" s="24">
        <v>31</v>
      </c>
      <c r="M23" s="24" t="b">
        <v>0</v>
      </c>
      <c r="N23" s="24" t="s">
        <v>8269</v>
      </c>
      <c r="O23" s="24">
        <v>9</v>
      </c>
      <c r="P23" s="24">
        <v>60.06</v>
      </c>
      <c r="Q23" s="28" t="s">
        <v>8323</v>
      </c>
      <c r="R23" s="24" t="s">
        <v>8326</v>
      </c>
      <c r="S23" s="29">
        <v>42205.171018518522</v>
      </c>
      <c r="T23" s="29">
        <v>42235.171018518522</v>
      </c>
    </row>
    <row r="24" spans="1:20" ht="30" x14ac:dyDescent="0.25">
      <c r="A24" s="24">
        <v>3854</v>
      </c>
      <c r="B24" s="25" t="s">
        <v>3851</v>
      </c>
      <c r="C24" s="25" t="s">
        <v>7963</v>
      </c>
      <c r="D24" s="26">
        <v>11000</v>
      </c>
      <c r="E24" s="27">
        <v>1788</v>
      </c>
      <c r="F24" s="24" t="s">
        <v>8220</v>
      </c>
      <c r="G24" s="24" t="s">
        <v>8223</v>
      </c>
      <c r="H24" s="24" t="s">
        <v>8245</v>
      </c>
      <c r="I24" s="24">
        <v>1431206058</v>
      </c>
      <c r="J24" s="24">
        <v>1428614058</v>
      </c>
      <c r="K24" s="24" t="b">
        <v>0</v>
      </c>
      <c r="L24" s="24">
        <v>20</v>
      </c>
      <c r="M24" s="24" t="b">
        <v>0</v>
      </c>
      <c r="N24" s="24" t="s">
        <v>8269</v>
      </c>
      <c r="O24" s="24">
        <v>16</v>
      </c>
      <c r="P24" s="24">
        <v>89.4</v>
      </c>
      <c r="Q24" s="28" t="s">
        <v>8323</v>
      </c>
      <c r="R24" s="24" t="s">
        <v>8326</v>
      </c>
      <c r="S24" s="29">
        <v>42103.884930555556</v>
      </c>
      <c r="T24" s="29">
        <v>42133.884930555556</v>
      </c>
    </row>
    <row r="25" spans="1:20" ht="30" x14ac:dyDescent="0.25">
      <c r="A25" s="24">
        <v>3943</v>
      </c>
      <c r="B25" s="25" t="s">
        <v>3940</v>
      </c>
      <c r="C25" s="25" t="s">
        <v>8051</v>
      </c>
      <c r="D25" s="26">
        <v>5000</v>
      </c>
      <c r="E25" s="27">
        <v>1782</v>
      </c>
      <c r="F25" s="24" t="s">
        <v>8220</v>
      </c>
      <c r="G25" s="24" t="s">
        <v>8223</v>
      </c>
      <c r="H25" s="24" t="s">
        <v>8245</v>
      </c>
      <c r="I25" s="24">
        <v>1446483000</v>
      </c>
      <c r="J25" s="24">
        <v>1443811268</v>
      </c>
      <c r="K25" s="24" t="b">
        <v>0</v>
      </c>
      <c r="L25" s="24">
        <v>13</v>
      </c>
      <c r="M25" s="24" t="b">
        <v>0</v>
      </c>
      <c r="N25" s="24" t="s">
        <v>8269</v>
      </c>
      <c r="O25" s="24">
        <v>36</v>
      </c>
      <c r="P25" s="24">
        <v>137.08000000000001</v>
      </c>
      <c r="Q25" s="28" t="s">
        <v>8323</v>
      </c>
      <c r="R25" s="24" t="s">
        <v>8326</v>
      </c>
      <c r="S25" s="29">
        <v>42279.778564814813</v>
      </c>
      <c r="T25" s="29">
        <v>42310.701388888891</v>
      </c>
    </row>
    <row r="26" spans="1:20" ht="30" x14ac:dyDescent="0.25">
      <c r="A26" s="24">
        <v>4010</v>
      </c>
      <c r="B26" s="25" t="s">
        <v>4006</v>
      </c>
      <c r="C26" s="25" t="s">
        <v>8115</v>
      </c>
      <c r="D26" s="26">
        <v>7200</v>
      </c>
      <c r="E26" s="27">
        <v>1742</v>
      </c>
      <c r="F26" s="24" t="s">
        <v>8220</v>
      </c>
      <c r="G26" s="24" t="s">
        <v>8223</v>
      </c>
      <c r="H26" s="24" t="s">
        <v>8245</v>
      </c>
      <c r="I26" s="24">
        <v>1414348166</v>
      </c>
      <c r="J26" s="24">
        <v>1412879366</v>
      </c>
      <c r="K26" s="24" t="b">
        <v>0</v>
      </c>
      <c r="L26" s="24">
        <v>38</v>
      </c>
      <c r="M26" s="24" t="b">
        <v>0</v>
      </c>
      <c r="N26" s="24" t="s">
        <v>8269</v>
      </c>
      <c r="O26" s="24">
        <v>24</v>
      </c>
      <c r="P26" s="24">
        <v>45.84</v>
      </c>
      <c r="Q26" s="28" t="s">
        <v>8323</v>
      </c>
      <c r="R26" s="24" t="s">
        <v>8326</v>
      </c>
      <c r="S26" s="29">
        <v>41921.770439814813</v>
      </c>
      <c r="T26" s="29">
        <v>41938.770439814813</v>
      </c>
    </row>
    <row r="27" spans="1:20" ht="30" x14ac:dyDescent="0.25">
      <c r="A27" s="24">
        <v>3847</v>
      </c>
      <c r="B27" s="25" t="s">
        <v>3844</v>
      </c>
      <c r="C27" s="25" t="s">
        <v>7956</v>
      </c>
      <c r="D27" s="26">
        <v>10500</v>
      </c>
      <c r="E27" s="27">
        <v>1697</v>
      </c>
      <c r="F27" s="24" t="s">
        <v>8220</v>
      </c>
      <c r="G27" s="24" t="s">
        <v>8223</v>
      </c>
      <c r="H27" s="24" t="s">
        <v>8245</v>
      </c>
      <c r="I27" s="24">
        <v>1437283391</v>
      </c>
      <c r="J27" s="24">
        <v>1433395391</v>
      </c>
      <c r="K27" s="24" t="b">
        <v>1</v>
      </c>
      <c r="L27" s="24">
        <v>9</v>
      </c>
      <c r="M27" s="24" t="b">
        <v>0</v>
      </c>
      <c r="N27" s="24" t="s">
        <v>8269</v>
      </c>
      <c r="O27" s="24">
        <v>16</v>
      </c>
      <c r="P27" s="24">
        <v>188.56</v>
      </c>
      <c r="Q27" s="28" t="s">
        <v>8323</v>
      </c>
      <c r="R27" s="24" t="s">
        <v>8326</v>
      </c>
      <c r="S27" s="29">
        <v>42159.224432870367</v>
      </c>
      <c r="T27" s="29">
        <v>42204.224432870367</v>
      </c>
    </row>
    <row r="28" spans="1:20" ht="30" x14ac:dyDescent="0.25">
      <c r="A28" s="24">
        <v>2918</v>
      </c>
      <c r="B28" s="25" t="s">
        <v>2918</v>
      </c>
      <c r="C28" s="25" t="s">
        <v>7028</v>
      </c>
      <c r="D28" s="26">
        <v>5000</v>
      </c>
      <c r="E28" s="27">
        <v>1362</v>
      </c>
      <c r="F28" s="24" t="s">
        <v>8220</v>
      </c>
      <c r="G28" s="24" t="s">
        <v>8223</v>
      </c>
      <c r="H28" s="24" t="s">
        <v>8245</v>
      </c>
      <c r="I28" s="24">
        <v>1446131207</v>
      </c>
      <c r="J28" s="24">
        <v>1443712007</v>
      </c>
      <c r="K28" s="24" t="b">
        <v>0</v>
      </c>
      <c r="L28" s="24">
        <v>20</v>
      </c>
      <c r="M28" s="24" t="b">
        <v>0</v>
      </c>
      <c r="N28" s="24" t="s">
        <v>8269</v>
      </c>
      <c r="O28" s="24">
        <v>27</v>
      </c>
      <c r="P28" s="24">
        <v>68.099999999999994</v>
      </c>
      <c r="Q28" s="28" t="s">
        <v>8323</v>
      </c>
      <c r="R28" s="24" t="s">
        <v>8326</v>
      </c>
      <c r="S28" s="29">
        <v>42278.629710648151</v>
      </c>
      <c r="T28" s="29">
        <v>42306.629710648151</v>
      </c>
    </row>
    <row r="29" spans="1:20" ht="45" x14ac:dyDescent="0.25">
      <c r="A29" s="24">
        <v>4077</v>
      </c>
      <c r="B29" s="25" t="s">
        <v>4073</v>
      </c>
      <c r="C29" s="25" t="s">
        <v>8180</v>
      </c>
      <c r="D29" s="26">
        <v>15000</v>
      </c>
      <c r="E29" s="27">
        <v>1335</v>
      </c>
      <c r="F29" s="24" t="s">
        <v>8220</v>
      </c>
      <c r="G29" s="24" t="s">
        <v>8223</v>
      </c>
      <c r="H29" s="24" t="s">
        <v>8245</v>
      </c>
      <c r="I29" s="24">
        <v>1482339794</v>
      </c>
      <c r="J29" s="24">
        <v>1479747794</v>
      </c>
      <c r="K29" s="24" t="b">
        <v>0</v>
      </c>
      <c r="L29" s="24">
        <v>6</v>
      </c>
      <c r="M29" s="24" t="b">
        <v>0</v>
      </c>
      <c r="N29" s="24" t="s">
        <v>8269</v>
      </c>
      <c r="O29" s="24">
        <v>9</v>
      </c>
      <c r="P29" s="24">
        <v>222.5</v>
      </c>
      <c r="Q29" s="28" t="s">
        <v>8323</v>
      </c>
      <c r="R29" s="24" t="s">
        <v>8326</v>
      </c>
      <c r="S29" s="29">
        <v>42695.7105787037</v>
      </c>
      <c r="T29" s="29">
        <v>42725.7105787037</v>
      </c>
    </row>
    <row r="30" spans="1:20" ht="45" x14ac:dyDescent="0.25">
      <c r="A30" s="24">
        <v>3977</v>
      </c>
      <c r="B30" s="25" t="s">
        <v>3974</v>
      </c>
      <c r="C30" s="25" t="s">
        <v>8084</v>
      </c>
      <c r="D30" s="26">
        <v>90000</v>
      </c>
      <c r="E30" s="27">
        <v>1305</v>
      </c>
      <c r="F30" s="24" t="s">
        <v>8220</v>
      </c>
      <c r="G30" s="24" t="s">
        <v>8223</v>
      </c>
      <c r="H30" s="24" t="s">
        <v>8245</v>
      </c>
      <c r="I30" s="24">
        <v>1469213732</v>
      </c>
      <c r="J30" s="24">
        <v>1466621732</v>
      </c>
      <c r="K30" s="24" t="b">
        <v>0</v>
      </c>
      <c r="L30" s="24">
        <v>6</v>
      </c>
      <c r="M30" s="24" t="b">
        <v>0</v>
      </c>
      <c r="N30" s="24" t="s">
        <v>8269</v>
      </c>
      <c r="O30" s="24">
        <v>1</v>
      </c>
      <c r="P30" s="24">
        <v>217.5</v>
      </c>
      <c r="Q30" s="28" t="s">
        <v>8323</v>
      </c>
      <c r="R30" s="24" t="s">
        <v>8326</v>
      </c>
      <c r="S30" s="29">
        <v>42543.788564814815</v>
      </c>
      <c r="T30" s="29">
        <v>42573.788564814815</v>
      </c>
    </row>
    <row r="31" spans="1:20" ht="30" x14ac:dyDescent="0.25">
      <c r="A31" s="24">
        <v>3981</v>
      </c>
      <c r="B31" s="25" t="s">
        <v>3358</v>
      </c>
      <c r="C31" s="25" t="s">
        <v>7469</v>
      </c>
      <c r="D31" s="26">
        <v>30000</v>
      </c>
      <c r="E31" s="27">
        <v>1225</v>
      </c>
      <c r="F31" s="24" t="s">
        <v>8220</v>
      </c>
      <c r="G31" s="24" t="s">
        <v>8223</v>
      </c>
      <c r="H31" s="24" t="s">
        <v>8245</v>
      </c>
      <c r="I31" s="24">
        <v>1468729149</v>
      </c>
      <c r="J31" s="24">
        <v>1463545149</v>
      </c>
      <c r="K31" s="24" t="b">
        <v>0</v>
      </c>
      <c r="L31" s="24">
        <v>7</v>
      </c>
      <c r="M31" s="24" t="b">
        <v>0</v>
      </c>
      <c r="N31" s="24" t="s">
        <v>8269</v>
      </c>
      <c r="O31" s="24">
        <v>4</v>
      </c>
      <c r="P31" s="24">
        <v>175</v>
      </c>
      <c r="Q31" s="28" t="s">
        <v>8323</v>
      </c>
      <c r="R31" s="24" t="s">
        <v>8326</v>
      </c>
      <c r="S31" s="29">
        <v>42508.179965277777</v>
      </c>
      <c r="T31" s="29">
        <v>42568.179965277777</v>
      </c>
    </row>
    <row r="32" spans="1:20" ht="30" x14ac:dyDescent="0.25">
      <c r="A32" s="24">
        <v>3999</v>
      </c>
      <c r="B32" s="25" t="s">
        <v>3995</v>
      </c>
      <c r="C32" s="25" t="s">
        <v>8105</v>
      </c>
      <c r="D32" s="26">
        <v>7000</v>
      </c>
      <c r="E32" s="27">
        <v>1156</v>
      </c>
      <c r="F32" s="24" t="s">
        <v>8220</v>
      </c>
      <c r="G32" s="24" t="s">
        <v>8223</v>
      </c>
      <c r="H32" s="24" t="s">
        <v>8245</v>
      </c>
      <c r="I32" s="24">
        <v>1409514709</v>
      </c>
      <c r="J32" s="24">
        <v>1406058798</v>
      </c>
      <c r="K32" s="24" t="b">
        <v>0</v>
      </c>
      <c r="L32" s="24">
        <v>14</v>
      </c>
      <c r="M32" s="24" t="b">
        <v>0</v>
      </c>
      <c r="N32" s="24" t="s">
        <v>8269</v>
      </c>
      <c r="O32" s="24">
        <v>17</v>
      </c>
      <c r="P32" s="24">
        <v>82.57</v>
      </c>
      <c r="Q32" s="28" t="s">
        <v>8323</v>
      </c>
      <c r="R32" s="24" t="s">
        <v>8326</v>
      </c>
      <c r="S32" s="29">
        <v>41842.828680555554</v>
      </c>
      <c r="T32" s="29">
        <v>41882.827650462961</v>
      </c>
    </row>
    <row r="33" spans="1:20" ht="45" x14ac:dyDescent="0.25">
      <c r="A33" s="24">
        <v>2889</v>
      </c>
      <c r="B33" s="25" t="s">
        <v>2889</v>
      </c>
      <c r="C33" s="25" t="s">
        <v>6999</v>
      </c>
      <c r="D33" s="26">
        <v>3000</v>
      </c>
      <c r="E33" s="27">
        <v>1142</v>
      </c>
      <c r="F33" s="24" t="s">
        <v>8220</v>
      </c>
      <c r="G33" s="24" t="s">
        <v>8223</v>
      </c>
      <c r="H33" s="24" t="s">
        <v>8245</v>
      </c>
      <c r="I33" s="24">
        <v>1409344985</v>
      </c>
      <c r="J33" s="24">
        <v>1406752985</v>
      </c>
      <c r="K33" s="24" t="b">
        <v>0</v>
      </c>
      <c r="L33" s="24">
        <v>14</v>
      </c>
      <c r="M33" s="24" t="b">
        <v>0</v>
      </c>
      <c r="N33" s="24" t="s">
        <v>8269</v>
      </c>
      <c r="O33" s="24">
        <v>38</v>
      </c>
      <c r="P33" s="24">
        <v>81.569999999999993</v>
      </c>
      <c r="Q33" s="28" t="s">
        <v>8323</v>
      </c>
      <c r="R33" s="24" t="s">
        <v>8326</v>
      </c>
      <c r="S33" s="29">
        <v>41850.863252314812</v>
      </c>
      <c r="T33" s="29">
        <v>41880.863252314812</v>
      </c>
    </row>
    <row r="34" spans="1:20" ht="45" x14ac:dyDescent="0.25">
      <c r="A34" s="24">
        <v>4052</v>
      </c>
      <c r="B34" s="25" t="s">
        <v>4048</v>
      </c>
      <c r="C34" s="25" t="s">
        <v>8156</v>
      </c>
      <c r="D34" s="26">
        <v>3000</v>
      </c>
      <c r="E34" s="27">
        <v>1126</v>
      </c>
      <c r="F34" s="24" t="s">
        <v>8220</v>
      </c>
      <c r="G34" s="24" t="s">
        <v>8223</v>
      </c>
      <c r="H34" s="24" t="s">
        <v>8245</v>
      </c>
      <c r="I34" s="24">
        <v>1413234316</v>
      </c>
      <c r="J34" s="24">
        <v>1408050316</v>
      </c>
      <c r="K34" s="24" t="b">
        <v>0</v>
      </c>
      <c r="L34" s="24">
        <v>13</v>
      </c>
      <c r="M34" s="24" t="b">
        <v>0</v>
      </c>
      <c r="N34" s="24" t="s">
        <v>8269</v>
      </c>
      <c r="O34" s="24">
        <v>38</v>
      </c>
      <c r="P34" s="24">
        <v>86.62</v>
      </c>
      <c r="Q34" s="28" t="s">
        <v>8323</v>
      </c>
      <c r="R34" s="24" t="s">
        <v>8326</v>
      </c>
      <c r="S34" s="29">
        <v>41865.878657407404</v>
      </c>
      <c r="T34" s="29">
        <v>41925.878657407404</v>
      </c>
    </row>
    <row r="35" spans="1:20" ht="45" x14ac:dyDescent="0.25">
      <c r="A35" s="24">
        <v>3933</v>
      </c>
      <c r="B35" s="25" t="s">
        <v>3930</v>
      </c>
      <c r="C35" s="25" t="s">
        <v>8041</v>
      </c>
      <c r="D35" s="26">
        <v>7000</v>
      </c>
      <c r="E35" s="27">
        <v>1102</v>
      </c>
      <c r="F35" s="24" t="s">
        <v>8220</v>
      </c>
      <c r="G35" s="24" t="s">
        <v>8223</v>
      </c>
      <c r="H35" s="24" t="s">
        <v>8245</v>
      </c>
      <c r="I35" s="24">
        <v>1468716180</v>
      </c>
      <c r="J35" s="24">
        <v>1466205262</v>
      </c>
      <c r="K35" s="24" t="b">
        <v>0</v>
      </c>
      <c r="L35" s="24">
        <v>12</v>
      </c>
      <c r="M35" s="24" t="b">
        <v>0</v>
      </c>
      <c r="N35" s="24" t="s">
        <v>8269</v>
      </c>
      <c r="O35" s="24">
        <v>16</v>
      </c>
      <c r="P35" s="24">
        <v>91.83</v>
      </c>
      <c r="Q35" s="28" t="s">
        <v>8323</v>
      </c>
      <c r="R35" s="24" t="s">
        <v>8326</v>
      </c>
      <c r="S35" s="29">
        <v>42538.968310185184</v>
      </c>
      <c r="T35" s="29">
        <v>42568.029861111107</v>
      </c>
    </row>
    <row r="36" spans="1:20" ht="45" x14ac:dyDescent="0.25">
      <c r="A36" s="24">
        <v>3843</v>
      </c>
      <c r="B36" s="25" t="s">
        <v>3840</v>
      </c>
      <c r="C36" s="25" t="s">
        <v>7952</v>
      </c>
      <c r="D36" s="26">
        <v>5000</v>
      </c>
      <c r="E36" s="27">
        <v>1065</v>
      </c>
      <c r="F36" s="24" t="s">
        <v>8220</v>
      </c>
      <c r="G36" s="24" t="s">
        <v>8223</v>
      </c>
      <c r="H36" s="24" t="s">
        <v>8245</v>
      </c>
      <c r="I36" s="24">
        <v>1401587064</v>
      </c>
      <c r="J36" s="24">
        <v>1399427064</v>
      </c>
      <c r="K36" s="24" t="b">
        <v>1</v>
      </c>
      <c r="L36" s="24">
        <v>19</v>
      </c>
      <c r="M36" s="24" t="b">
        <v>0</v>
      </c>
      <c r="N36" s="24" t="s">
        <v>8269</v>
      </c>
      <c r="O36" s="24">
        <v>21</v>
      </c>
      <c r="P36" s="24">
        <v>56.05</v>
      </c>
      <c r="Q36" s="28" t="s">
        <v>8323</v>
      </c>
      <c r="R36" s="24" t="s">
        <v>8326</v>
      </c>
      <c r="S36" s="29">
        <v>41766.072500000002</v>
      </c>
      <c r="T36" s="29">
        <v>41791.072500000002</v>
      </c>
    </row>
    <row r="37" spans="1:20" ht="45" x14ac:dyDescent="0.25">
      <c r="A37" s="24">
        <v>3860</v>
      </c>
      <c r="B37" s="25" t="s">
        <v>3857</v>
      </c>
      <c r="C37" s="25" t="s">
        <v>7969</v>
      </c>
      <c r="D37" s="26">
        <v>6000</v>
      </c>
      <c r="E37" s="27">
        <v>1060</v>
      </c>
      <c r="F37" s="24" t="s">
        <v>8220</v>
      </c>
      <c r="G37" s="24" t="s">
        <v>8223</v>
      </c>
      <c r="H37" s="24" t="s">
        <v>8245</v>
      </c>
      <c r="I37" s="24">
        <v>1407858710</v>
      </c>
      <c r="J37" s="24">
        <v>1405266710</v>
      </c>
      <c r="K37" s="24" t="b">
        <v>0</v>
      </c>
      <c r="L37" s="24">
        <v>13</v>
      </c>
      <c r="M37" s="24" t="b">
        <v>0</v>
      </c>
      <c r="N37" s="24" t="s">
        <v>8269</v>
      </c>
      <c r="O37" s="24">
        <v>18</v>
      </c>
      <c r="P37" s="24">
        <v>81.540000000000006</v>
      </c>
      <c r="Q37" s="28" t="s">
        <v>8323</v>
      </c>
      <c r="R37" s="24" t="s">
        <v>8326</v>
      </c>
      <c r="S37" s="29">
        <v>41833.660995370366</v>
      </c>
      <c r="T37" s="29">
        <v>41863.660995370366</v>
      </c>
    </row>
    <row r="38" spans="1:20" ht="45" x14ac:dyDescent="0.25">
      <c r="A38" s="24">
        <v>3913</v>
      </c>
      <c r="B38" s="25" t="s">
        <v>3910</v>
      </c>
      <c r="C38" s="25" t="s">
        <v>8021</v>
      </c>
      <c r="D38" s="26">
        <v>10000</v>
      </c>
      <c r="E38" s="27">
        <v>1000</v>
      </c>
      <c r="F38" s="24" t="s">
        <v>8220</v>
      </c>
      <c r="G38" s="24" t="s">
        <v>8223</v>
      </c>
      <c r="H38" s="24" t="s">
        <v>8245</v>
      </c>
      <c r="I38" s="24">
        <v>1448863449</v>
      </c>
      <c r="J38" s="24">
        <v>1446267849</v>
      </c>
      <c r="K38" s="24" t="b">
        <v>0</v>
      </c>
      <c r="L38" s="24">
        <v>7</v>
      </c>
      <c r="M38" s="24" t="b">
        <v>0</v>
      </c>
      <c r="N38" s="24" t="s">
        <v>8269</v>
      </c>
      <c r="O38" s="24">
        <v>10</v>
      </c>
      <c r="P38" s="24">
        <v>142.86000000000001</v>
      </c>
      <c r="Q38" s="28" t="s">
        <v>8323</v>
      </c>
      <c r="R38" s="24" t="s">
        <v>8326</v>
      </c>
      <c r="S38" s="29">
        <v>42308.211215277777</v>
      </c>
      <c r="T38" s="29">
        <v>42338.252881944441</v>
      </c>
    </row>
    <row r="39" spans="1:20" ht="45" x14ac:dyDescent="0.25">
      <c r="A39" s="24">
        <v>2873</v>
      </c>
      <c r="B39" s="25" t="s">
        <v>2873</v>
      </c>
      <c r="C39" s="25" t="s">
        <v>6983</v>
      </c>
      <c r="D39" s="26">
        <v>2500</v>
      </c>
      <c r="E39" s="27">
        <v>953</v>
      </c>
      <c r="F39" s="24" t="s">
        <v>8220</v>
      </c>
      <c r="G39" s="24" t="s">
        <v>8223</v>
      </c>
      <c r="H39" s="24" t="s">
        <v>8245</v>
      </c>
      <c r="I39" s="24">
        <v>1422473831</v>
      </c>
      <c r="J39" s="24">
        <v>1419881831</v>
      </c>
      <c r="K39" s="24" t="b">
        <v>0</v>
      </c>
      <c r="L39" s="24">
        <v>8</v>
      </c>
      <c r="M39" s="24" t="b">
        <v>0</v>
      </c>
      <c r="N39" s="24" t="s">
        <v>8269</v>
      </c>
      <c r="O39" s="24">
        <v>38</v>
      </c>
      <c r="P39" s="24">
        <v>119.13</v>
      </c>
      <c r="Q39" s="28" t="s">
        <v>8323</v>
      </c>
      <c r="R39" s="24" t="s">
        <v>8326</v>
      </c>
      <c r="S39" s="29">
        <v>42002.817488425921</v>
      </c>
      <c r="T39" s="29">
        <v>42032.817488425921</v>
      </c>
    </row>
    <row r="40" spans="1:20" ht="45" x14ac:dyDescent="0.25">
      <c r="A40" s="24">
        <v>3841</v>
      </c>
      <c r="B40" s="25" t="s">
        <v>3838</v>
      </c>
      <c r="C40" s="25" t="s">
        <v>7950</v>
      </c>
      <c r="D40" s="26">
        <v>10000</v>
      </c>
      <c r="E40" s="27">
        <v>872</v>
      </c>
      <c r="F40" s="24" t="s">
        <v>8220</v>
      </c>
      <c r="G40" s="24" t="s">
        <v>8223</v>
      </c>
      <c r="H40" s="24" t="s">
        <v>8245</v>
      </c>
      <c r="I40" s="24">
        <v>1405882287</v>
      </c>
      <c r="J40" s="24">
        <v>1400698287</v>
      </c>
      <c r="K40" s="24" t="b">
        <v>1</v>
      </c>
      <c r="L40" s="24">
        <v>34</v>
      </c>
      <c r="M40" s="24" t="b">
        <v>0</v>
      </c>
      <c r="N40" s="24" t="s">
        <v>8269</v>
      </c>
      <c r="O40" s="24">
        <v>9</v>
      </c>
      <c r="P40" s="24">
        <v>25.65</v>
      </c>
      <c r="Q40" s="28" t="s">
        <v>8323</v>
      </c>
      <c r="R40" s="24" t="s">
        <v>8326</v>
      </c>
      <c r="S40" s="29">
        <v>41780.785729166666</v>
      </c>
      <c r="T40" s="29">
        <v>41840.785729166666</v>
      </c>
    </row>
    <row r="41" spans="1:20" ht="60" x14ac:dyDescent="0.25">
      <c r="A41" s="24">
        <v>3845</v>
      </c>
      <c r="B41" s="25" t="s">
        <v>3842</v>
      </c>
      <c r="C41" s="25" t="s">
        <v>7954</v>
      </c>
      <c r="D41" s="26">
        <v>40000</v>
      </c>
      <c r="E41" s="27">
        <v>842</v>
      </c>
      <c r="F41" s="24" t="s">
        <v>8220</v>
      </c>
      <c r="G41" s="24" t="s">
        <v>8223</v>
      </c>
      <c r="H41" s="24" t="s">
        <v>8245</v>
      </c>
      <c r="I41" s="24">
        <v>1443711774</v>
      </c>
      <c r="J41" s="24">
        <v>1441119774</v>
      </c>
      <c r="K41" s="24" t="b">
        <v>1</v>
      </c>
      <c r="L41" s="24">
        <v>12</v>
      </c>
      <c r="M41" s="24" t="b">
        <v>0</v>
      </c>
      <c r="N41" s="24" t="s">
        <v>8269</v>
      </c>
      <c r="O41" s="24">
        <v>2</v>
      </c>
      <c r="P41" s="24">
        <v>70.17</v>
      </c>
      <c r="Q41" s="28" t="s">
        <v>8323</v>
      </c>
      <c r="R41" s="24" t="s">
        <v>8326</v>
      </c>
      <c r="S41" s="29">
        <v>42248.627013888887</v>
      </c>
      <c r="T41" s="29">
        <v>42278.627013888887</v>
      </c>
    </row>
    <row r="42" spans="1:20" ht="45" x14ac:dyDescent="0.25">
      <c r="A42" s="24">
        <v>4056</v>
      </c>
      <c r="B42" s="25" t="s">
        <v>4052</v>
      </c>
      <c r="C42" s="25" t="s">
        <v>8160</v>
      </c>
      <c r="D42" s="26">
        <v>1500</v>
      </c>
      <c r="E42" s="27">
        <v>795</v>
      </c>
      <c r="F42" s="24" t="s">
        <v>8220</v>
      </c>
      <c r="G42" s="24" t="s">
        <v>8223</v>
      </c>
      <c r="H42" s="24" t="s">
        <v>8245</v>
      </c>
      <c r="I42" s="24">
        <v>1467575940</v>
      </c>
      <c r="J42" s="24">
        <v>1465856639</v>
      </c>
      <c r="K42" s="24" t="b">
        <v>0</v>
      </c>
      <c r="L42" s="24">
        <v>9</v>
      </c>
      <c r="M42" s="24" t="b">
        <v>0</v>
      </c>
      <c r="N42" s="24" t="s">
        <v>8269</v>
      </c>
      <c r="O42" s="24">
        <v>53</v>
      </c>
      <c r="P42" s="24">
        <v>88.33</v>
      </c>
      <c r="Q42" s="28" t="s">
        <v>8323</v>
      </c>
      <c r="R42" s="24" t="s">
        <v>8326</v>
      </c>
      <c r="S42" s="29">
        <v>42534.933321759265</v>
      </c>
      <c r="T42" s="29">
        <v>42554.832638888889</v>
      </c>
    </row>
    <row r="43" spans="1:20" ht="45" x14ac:dyDescent="0.25">
      <c r="A43" s="24">
        <v>4083</v>
      </c>
      <c r="B43" s="25" t="s">
        <v>4079</v>
      </c>
      <c r="C43" s="25" t="s">
        <v>8186</v>
      </c>
      <c r="D43" s="26">
        <v>3500</v>
      </c>
      <c r="E43" s="27">
        <v>759</v>
      </c>
      <c r="F43" s="24" t="s">
        <v>8220</v>
      </c>
      <c r="G43" s="24" t="s">
        <v>8223</v>
      </c>
      <c r="H43" s="24" t="s">
        <v>8245</v>
      </c>
      <c r="I43" s="24">
        <v>1452795416</v>
      </c>
      <c r="J43" s="24">
        <v>1450203416</v>
      </c>
      <c r="K43" s="24" t="b">
        <v>0</v>
      </c>
      <c r="L43" s="24">
        <v>6</v>
      </c>
      <c r="M43" s="24" t="b">
        <v>0</v>
      </c>
      <c r="N43" s="24" t="s">
        <v>8269</v>
      </c>
      <c r="O43" s="24">
        <v>22</v>
      </c>
      <c r="P43" s="24">
        <v>126.5</v>
      </c>
      <c r="Q43" s="28" t="s">
        <v>8323</v>
      </c>
      <c r="R43" s="24" t="s">
        <v>8326</v>
      </c>
      <c r="S43" s="29">
        <v>42353.761759259258</v>
      </c>
      <c r="T43" s="29">
        <v>42383.761759259258</v>
      </c>
    </row>
    <row r="44" spans="1:20" ht="45" x14ac:dyDescent="0.25">
      <c r="A44" s="24">
        <v>2870</v>
      </c>
      <c r="B44" s="25" t="s">
        <v>2870</v>
      </c>
      <c r="C44" s="25" t="s">
        <v>6980</v>
      </c>
      <c r="D44" s="26">
        <v>5000</v>
      </c>
      <c r="E44" s="27">
        <v>750</v>
      </c>
      <c r="F44" s="24" t="s">
        <v>8220</v>
      </c>
      <c r="G44" s="24" t="s">
        <v>8223</v>
      </c>
      <c r="H44" s="24" t="s">
        <v>8245</v>
      </c>
      <c r="I44" s="24">
        <v>1400301165</v>
      </c>
      <c r="J44" s="24">
        <v>1397709165</v>
      </c>
      <c r="K44" s="24" t="b">
        <v>0</v>
      </c>
      <c r="L44" s="24">
        <v>9</v>
      </c>
      <c r="M44" s="24" t="b">
        <v>0</v>
      </c>
      <c r="N44" s="24" t="s">
        <v>8269</v>
      </c>
      <c r="O44" s="24">
        <v>15</v>
      </c>
      <c r="P44" s="24">
        <v>83.33</v>
      </c>
      <c r="Q44" s="28" t="s">
        <v>8323</v>
      </c>
      <c r="R44" s="24" t="s">
        <v>8326</v>
      </c>
      <c r="S44" s="29">
        <v>41746.189409722225</v>
      </c>
      <c r="T44" s="29">
        <v>41776.189409722225</v>
      </c>
    </row>
    <row r="45" spans="1:20" ht="45" x14ac:dyDescent="0.25">
      <c r="A45" s="24">
        <v>4094</v>
      </c>
      <c r="B45" s="25" t="s">
        <v>4090</v>
      </c>
      <c r="C45" s="25" t="s">
        <v>8197</v>
      </c>
      <c r="D45" s="26">
        <v>2000</v>
      </c>
      <c r="E45" s="27">
        <v>730</v>
      </c>
      <c r="F45" s="24" t="s">
        <v>8220</v>
      </c>
      <c r="G45" s="24" t="s">
        <v>8223</v>
      </c>
      <c r="H45" s="24" t="s">
        <v>8245</v>
      </c>
      <c r="I45" s="24">
        <v>1413953940</v>
      </c>
      <c r="J45" s="24">
        <v>1410141900</v>
      </c>
      <c r="K45" s="24" t="b">
        <v>0</v>
      </c>
      <c r="L45" s="24">
        <v>8</v>
      </c>
      <c r="M45" s="24" t="b">
        <v>0</v>
      </c>
      <c r="N45" s="24" t="s">
        <v>8269</v>
      </c>
      <c r="O45" s="24">
        <v>37</v>
      </c>
      <c r="P45" s="24">
        <v>91.25</v>
      </c>
      <c r="Q45" s="28" t="s">
        <v>8323</v>
      </c>
      <c r="R45" s="24" t="s">
        <v>8326</v>
      </c>
      <c r="S45" s="29">
        <v>41890.086805555555</v>
      </c>
      <c r="T45" s="29">
        <v>41934.207638888889</v>
      </c>
    </row>
    <row r="46" spans="1:20" ht="30" x14ac:dyDescent="0.25">
      <c r="A46" s="24">
        <v>3998</v>
      </c>
      <c r="B46" s="25" t="s">
        <v>3994</v>
      </c>
      <c r="C46" s="25" t="s">
        <v>8104</v>
      </c>
      <c r="D46" s="26">
        <v>1250</v>
      </c>
      <c r="E46" s="27">
        <v>715</v>
      </c>
      <c r="F46" s="24" t="s">
        <v>8220</v>
      </c>
      <c r="G46" s="24" t="s">
        <v>8223</v>
      </c>
      <c r="H46" s="24" t="s">
        <v>8245</v>
      </c>
      <c r="I46" s="24">
        <v>1427580426</v>
      </c>
      <c r="J46" s="24">
        <v>1424992026</v>
      </c>
      <c r="K46" s="24" t="b">
        <v>0</v>
      </c>
      <c r="L46" s="24">
        <v>12</v>
      </c>
      <c r="M46" s="24" t="b">
        <v>0</v>
      </c>
      <c r="N46" s="24" t="s">
        <v>8269</v>
      </c>
      <c r="O46" s="24">
        <v>57</v>
      </c>
      <c r="P46" s="24">
        <v>59.58</v>
      </c>
      <c r="Q46" s="28" t="s">
        <v>8323</v>
      </c>
      <c r="R46" s="24" t="s">
        <v>8326</v>
      </c>
      <c r="S46" s="29">
        <v>42061.963263888887</v>
      </c>
      <c r="T46" s="29">
        <v>42091.921597222223</v>
      </c>
    </row>
    <row r="47" spans="1:20" ht="45" x14ac:dyDescent="0.25">
      <c r="A47" s="24">
        <v>2911</v>
      </c>
      <c r="B47" s="25" t="s">
        <v>2911</v>
      </c>
      <c r="C47" s="25" t="s">
        <v>7021</v>
      </c>
      <c r="D47" s="26">
        <v>1800</v>
      </c>
      <c r="E47" s="27">
        <v>657</v>
      </c>
      <c r="F47" s="24" t="s">
        <v>8220</v>
      </c>
      <c r="G47" s="24" t="s">
        <v>8223</v>
      </c>
      <c r="H47" s="24" t="s">
        <v>8245</v>
      </c>
      <c r="I47" s="24">
        <v>1435429626</v>
      </c>
      <c r="J47" s="24">
        <v>1431973626</v>
      </c>
      <c r="K47" s="24" t="b">
        <v>0</v>
      </c>
      <c r="L47" s="24">
        <v>14</v>
      </c>
      <c r="M47" s="24" t="b">
        <v>0</v>
      </c>
      <c r="N47" s="24" t="s">
        <v>8269</v>
      </c>
      <c r="O47" s="24">
        <v>37</v>
      </c>
      <c r="P47" s="24">
        <v>46.93</v>
      </c>
      <c r="Q47" s="28" t="s">
        <v>8323</v>
      </c>
      <c r="R47" s="24" t="s">
        <v>8326</v>
      </c>
      <c r="S47" s="29">
        <v>42142.768819444449</v>
      </c>
      <c r="T47" s="29">
        <v>42182.768819444449</v>
      </c>
    </row>
    <row r="48" spans="1:20" ht="45" x14ac:dyDescent="0.25">
      <c r="A48" s="24">
        <v>3928</v>
      </c>
      <c r="B48" s="25" t="s">
        <v>3925</v>
      </c>
      <c r="C48" s="25" t="s">
        <v>8036</v>
      </c>
      <c r="D48" s="26">
        <v>5000</v>
      </c>
      <c r="E48" s="27">
        <v>651</v>
      </c>
      <c r="F48" s="24" t="s">
        <v>8220</v>
      </c>
      <c r="G48" s="24" t="s">
        <v>8223</v>
      </c>
      <c r="H48" s="24" t="s">
        <v>8245</v>
      </c>
      <c r="I48" s="24">
        <v>1444971540</v>
      </c>
      <c r="J48" s="24">
        <v>1442593427</v>
      </c>
      <c r="K48" s="24" t="b">
        <v>0</v>
      </c>
      <c r="L48" s="24">
        <v>7</v>
      </c>
      <c r="M48" s="24" t="b">
        <v>0</v>
      </c>
      <c r="N48" s="24" t="s">
        <v>8269</v>
      </c>
      <c r="O48" s="24">
        <v>13</v>
      </c>
      <c r="P48" s="24">
        <v>93</v>
      </c>
      <c r="Q48" s="28" t="s">
        <v>8323</v>
      </c>
      <c r="R48" s="24" t="s">
        <v>8326</v>
      </c>
      <c r="S48" s="29">
        <v>42265.683182870373</v>
      </c>
      <c r="T48" s="29">
        <v>42293.207638888889</v>
      </c>
    </row>
    <row r="49" spans="1:20" ht="45" x14ac:dyDescent="0.25">
      <c r="A49" s="24">
        <v>2877</v>
      </c>
      <c r="B49" s="25" t="s">
        <v>2877</v>
      </c>
      <c r="C49" s="25" t="s">
        <v>6987</v>
      </c>
      <c r="D49" s="26">
        <v>6000</v>
      </c>
      <c r="E49" s="27">
        <v>650</v>
      </c>
      <c r="F49" s="24" t="s">
        <v>8220</v>
      </c>
      <c r="G49" s="24" t="s">
        <v>8223</v>
      </c>
      <c r="H49" s="24" t="s">
        <v>8245</v>
      </c>
      <c r="I49" s="24">
        <v>1480525200</v>
      </c>
      <c r="J49" s="24">
        <v>1477781724</v>
      </c>
      <c r="K49" s="24" t="b">
        <v>0</v>
      </c>
      <c r="L49" s="24">
        <v>6</v>
      </c>
      <c r="M49" s="24" t="b">
        <v>0</v>
      </c>
      <c r="N49" s="24" t="s">
        <v>8269</v>
      </c>
      <c r="O49" s="24">
        <v>11</v>
      </c>
      <c r="P49" s="24">
        <v>108.33</v>
      </c>
      <c r="Q49" s="28" t="s">
        <v>8323</v>
      </c>
      <c r="R49" s="24" t="s">
        <v>8326</v>
      </c>
      <c r="S49" s="29">
        <v>42672.955138888887</v>
      </c>
      <c r="T49" s="29">
        <v>42704.708333333328</v>
      </c>
    </row>
    <row r="50" spans="1:20" ht="45" x14ac:dyDescent="0.25">
      <c r="A50" s="24">
        <v>3958</v>
      </c>
      <c r="B50" s="25" t="s">
        <v>3955</v>
      </c>
      <c r="C50" s="25" t="s">
        <v>8065</v>
      </c>
      <c r="D50" s="26">
        <v>2000</v>
      </c>
      <c r="E50" s="27">
        <v>641</v>
      </c>
      <c r="F50" s="24" t="s">
        <v>8220</v>
      </c>
      <c r="G50" s="24" t="s">
        <v>8223</v>
      </c>
      <c r="H50" s="24" t="s">
        <v>8245</v>
      </c>
      <c r="I50" s="24">
        <v>1406988000</v>
      </c>
      <c r="J50" s="24">
        <v>1403822912</v>
      </c>
      <c r="K50" s="24" t="b">
        <v>0</v>
      </c>
      <c r="L50" s="24">
        <v>16</v>
      </c>
      <c r="M50" s="24" t="b">
        <v>0</v>
      </c>
      <c r="N50" s="24" t="s">
        <v>8269</v>
      </c>
      <c r="O50" s="24">
        <v>32</v>
      </c>
      <c r="P50" s="24">
        <v>40.06</v>
      </c>
      <c r="Q50" s="28" t="s">
        <v>8323</v>
      </c>
      <c r="R50" s="24" t="s">
        <v>8326</v>
      </c>
      <c r="S50" s="29">
        <v>41816.950370370374</v>
      </c>
      <c r="T50" s="29">
        <v>41853.583333333336</v>
      </c>
    </row>
    <row r="51" spans="1:20" ht="45" x14ac:dyDescent="0.25">
      <c r="A51" s="24">
        <v>3985</v>
      </c>
      <c r="B51" s="25" t="s">
        <v>3981</v>
      </c>
      <c r="C51" s="25" t="s">
        <v>8091</v>
      </c>
      <c r="D51" s="26">
        <v>2000</v>
      </c>
      <c r="E51" s="27">
        <v>641</v>
      </c>
      <c r="F51" s="24" t="s">
        <v>8220</v>
      </c>
      <c r="G51" s="24" t="s">
        <v>8223</v>
      </c>
      <c r="H51" s="24" t="s">
        <v>8245</v>
      </c>
      <c r="I51" s="24">
        <v>1456002300</v>
      </c>
      <c r="J51" s="24">
        <v>1454173120</v>
      </c>
      <c r="K51" s="24" t="b">
        <v>0</v>
      </c>
      <c r="L51" s="24">
        <v>19</v>
      </c>
      <c r="M51" s="24" t="b">
        <v>0</v>
      </c>
      <c r="N51" s="24" t="s">
        <v>8269</v>
      </c>
      <c r="O51" s="24">
        <v>32</v>
      </c>
      <c r="P51" s="24">
        <v>33.74</v>
      </c>
      <c r="Q51" s="28" t="s">
        <v>8323</v>
      </c>
      <c r="R51" s="24" t="s">
        <v>8326</v>
      </c>
      <c r="S51" s="29">
        <v>42399.707407407404</v>
      </c>
      <c r="T51" s="29">
        <v>42420.878472222219</v>
      </c>
    </row>
    <row r="52" spans="1:20" ht="45" x14ac:dyDescent="0.25">
      <c r="A52" s="24">
        <v>2896</v>
      </c>
      <c r="B52" s="25" t="s">
        <v>2896</v>
      </c>
      <c r="C52" s="25" t="s">
        <v>7006</v>
      </c>
      <c r="D52" s="26">
        <v>3000</v>
      </c>
      <c r="E52" s="27">
        <v>625</v>
      </c>
      <c r="F52" s="24" t="s">
        <v>8220</v>
      </c>
      <c r="G52" s="24" t="s">
        <v>8223</v>
      </c>
      <c r="H52" s="24" t="s">
        <v>8245</v>
      </c>
      <c r="I52" s="24">
        <v>1481522400</v>
      </c>
      <c r="J52" s="24">
        <v>1480283321</v>
      </c>
      <c r="K52" s="24" t="b">
        <v>0</v>
      </c>
      <c r="L52" s="24">
        <v>12</v>
      </c>
      <c r="M52" s="24" t="b">
        <v>0</v>
      </c>
      <c r="N52" s="24" t="s">
        <v>8269</v>
      </c>
      <c r="O52" s="24">
        <v>21</v>
      </c>
      <c r="P52" s="24">
        <v>52.08</v>
      </c>
      <c r="Q52" s="28" t="s">
        <v>8323</v>
      </c>
      <c r="R52" s="24" t="s">
        <v>8326</v>
      </c>
      <c r="S52" s="29">
        <v>42701.908807870372</v>
      </c>
      <c r="T52" s="29">
        <v>42716.25</v>
      </c>
    </row>
    <row r="53" spans="1:20" ht="30" x14ac:dyDescent="0.25">
      <c r="A53" s="24">
        <v>2905</v>
      </c>
      <c r="B53" s="25" t="s">
        <v>2905</v>
      </c>
      <c r="C53" s="25" t="s">
        <v>7015</v>
      </c>
      <c r="D53" s="26">
        <v>3500</v>
      </c>
      <c r="E53" s="27">
        <v>622</v>
      </c>
      <c r="F53" s="24" t="s">
        <v>8220</v>
      </c>
      <c r="G53" s="24" t="s">
        <v>8223</v>
      </c>
      <c r="H53" s="24" t="s">
        <v>8245</v>
      </c>
      <c r="I53" s="24">
        <v>1473211313</v>
      </c>
      <c r="J53" s="24">
        <v>1472001713</v>
      </c>
      <c r="K53" s="24" t="b">
        <v>0</v>
      </c>
      <c r="L53" s="24">
        <v>17</v>
      </c>
      <c r="M53" s="24" t="b">
        <v>0</v>
      </c>
      <c r="N53" s="24" t="s">
        <v>8269</v>
      </c>
      <c r="O53" s="24">
        <v>18</v>
      </c>
      <c r="P53" s="24">
        <v>36.590000000000003</v>
      </c>
      <c r="Q53" s="28" t="s">
        <v>8323</v>
      </c>
      <c r="R53" s="24" t="s">
        <v>8326</v>
      </c>
      <c r="S53" s="29">
        <v>42606.056863425925</v>
      </c>
      <c r="T53" s="29">
        <v>42620.056863425925</v>
      </c>
    </row>
    <row r="54" spans="1:20" ht="45" x14ac:dyDescent="0.25">
      <c r="A54" s="24">
        <v>3731</v>
      </c>
      <c r="B54" s="25" t="s">
        <v>3728</v>
      </c>
      <c r="C54" s="25" t="s">
        <v>7841</v>
      </c>
      <c r="D54" s="26">
        <v>5500</v>
      </c>
      <c r="E54" s="27">
        <v>620</v>
      </c>
      <c r="F54" s="24" t="s">
        <v>8220</v>
      </c>
      <c r="G54" s="24" t="s">
        <v>8223</v>
      </c>
      <c r="H54" s="24" t="s">
        <v>8245</v>
      </c>
      <c r="I54" s="24">
        <v>1420860180</v>
      </c>
      <c r="J54" s="24">
        <v>1418234646</v>
      </c>
      <c r="K54" s="24" t="b">
        <v>0</v>
      </c>
      <c r="L54" s="24">
        <v>12</v>
      </c>
      <c r="M54" s="24" t="b">
        <v>0</v>
      </c>
      <c r="N54" s="24" t="s">
        <v>8269</v>
      </c>
      <c r="O54" s="24">
        <v>11</v>
      </c>
      <c r="P54" s="24">
        <v>51.67</v>
      </c>
      <c r="Q54" s="28" t="s">
        <v>8323</v>
      </c>
      <c r="R54" s="24" t="s">
        <v>8326</v>
      </c>
      <c r="S54" s="29">
        <v>41983.752847222218</v>
      </c>
      <c r="T54" s="29">
        <v>42014.140972222223</v>
      </c>
    </row>
    <row r="55" spans="1:20" ht="45" x14ac:dyDescent="0.25">
      <c r="A55" s="24">
        <v>3976</v>
      </c>
      <c r="B55" s="25" t="s">
        <v>3973</v>
      </c>
      <c r="C55" s="25" t="s">
        <v>8083</v>
      </c>
      <c r="D55" s="26">
        <v>1300</v>
      </c>
      <c r="E55" s="27">
        <v>620</v>
      </c>
      <c r="F55" s="24" t="s">
        <v>8220</v>
      </c>
      <c r="G55" s="24" t="s">
        <v>8223</v>
      </c>
      <c r="H55" s="24" t="s">
        <v>8245</v>
      </c>
      <c r="I55" s="24">
        <v>1406876400</v>
      </c>
      <c r="J55" s="24">
        <v>1405024561</v>
      </c>
      <c r="K55" s="24" t="b">
        <v>0</v>
      </c>
      <c r="L55" s="24">
        <v>10</v>
      </c>
      <c r="M55" s="24" t="b">
        <v>0</v>
      </c>
      <c r="N55" s="24" t="s">
        <v>8269</v>
      </c>
      <c r="O55" s="24">
        <v>48</v>
      </c>
      <c r="P55" s="24">
        <v>62</v>
      </c>
      <c r="Q55" s="28" t="s">
        <v>8323</v>
      </c>
      <c r="R55" s="24" t="s">
        <v>8326</v>
      </c>
      <c r="S55" s="29">
        <v>41830.858344907407</v>
      </c>
      <c r="T55" s="29">
        <v>41852.291666666664</v>
      </c>
    </row>
    <row r="56" spans="1:20" ht="45" x14ac:dyDescent="0.25">
      <c r="A56" s="24">
        <v>2906</v>
      </c>
      <c r="B56" s="25" t="s">
        <v>2906</v>
      </c>
      <c r="C56" s="25" t="s">
        <v>7016</v>
      </c>
      <c r="D56" s="26">
        <v>6000</v>
      </c>
      <c r="E56" s="27">
        <v>565</v>
      </c>
      <c r="F56" s="24" t="s">
        <v>8220</v>
      </c>
      <c r="G56" s="24" t="s">
        <v>8223</v>
      </c>
      <c r="H56" s="24" t="s">
        <v>8245</v>
      </c>
      <c r="I56" s="24">
        <v>1438390800</v>
      </c>
      <c r="J56" s="24">
        <v>1436888066</v>
      </c>
      <c r="K56" s="24" t="b">
        <v>0</v>
      </c>
      <c r="L56" s="24">
        <v>7</v>
      </c>
      <c r="M56" s="24" t="b">
        <v>0</v>
      </c>
      <c r="N56" s="24" t="s">
        <v>8269</v>
      </c>
      <c r="O56" s="24">
        <v>9</v>
      </c>
      <c r="P56" s="24">
        <v>80.709999999999994</v>
      </c>
      <c r="Q56" s="28" t="s">
        <v>8323</v>
      </c>
      <c r="R56" s="24" t="s">
        <v>8326</v>
      </c>
      <c r="S56" s="29">
        <v>42199.648912037039</v>
      </c>
      <c r="T56" s="29">
        <v>42217.041666666672</v>
      </c>
    </row>
    <row r="57" spans="1:20" ht="45" x14ac:dyDescent="0.25">
      <c r="A57" s="24">
        <v>4028</v>
      </c>
      <c r="B57" s="25" t="s">
        <v>4024</v>
      </c>
      <c r="C57" s="25" t="s">
        <v>8133</v>
      </c>
      <c r="D57" s="26">
        <v>2000</v>
      </c>
      <c r="E57" s="27">
        <v>561</v>
      </c>
      <c r="F57" s="24" t="s">
        <v>8220</v>
      </c>
      <c r="G57" s="24" t="s">
        <v>8223</v>
      </c>
      <c r="H57" s="24" t="s">
        <v>8245</v>
      </c>
      <c r="I57" s="24">
        <v>1402007500</v>
      </c>
      <c r="J57" s="24">
        <v>1399415500</v>
      </c>
      <c r="K57" s="24" t="b">
        <v>0</v>
      </c>
      <c r="L57" s="24">
        <v>11</v>
      </c>
      <c r="M57" s="24" t="b">
        <v>0</v>
      </c>
      <c r="N57" s="24" t="s">
        <v>8269</v>
      </c>
      <c r="O57" s="24">
        <v>28</v>
      </c>
      <c r="P57" s="24">
        <v>51</v>
      </c>
      <c r="Q57" s="28" t="s">
        <v>8323</v>
      </c>
      <c r="R57" s="24" t="s">
        <v>8326</v>
      </c>
      <c r="S57" s="29">
        <v>41765.938657407409</v>
      </c>
      <c r="T57" s="29">
        <v>41795.938657407409</v>
      </c>
    </row>
    <row r="58" spans="1:20" ht="45" x14ac:dyDescent="0.25">
      <c r="A58" s="24">
        <v>2897</v>
      </c>
      <c r="B58" s="25" t="s">
        <v>2897</v>
      </c>
      <c r="C58" s="25" t="s">
        <v>7007</v>
      </c>
      <c r="D58" s="26">
        <v>12000</v>
      </c>
      <c r="E58" s="27">
        <v>550</v>
      </c>
      <c r="F58" s="24" t="s">
        <v>8220</v>
      </c>
      <c r="G58" s="24" t="s">
        <v>8223</v>
      </c>
      <c r="H58" s="24" t="s">
        <v>8245</v>
      </c>
      <c r="I58" s="24">
        <v>1444577345</v>
      </c>
      <c r="J58" s="24">
        <v>1441985458</v>
      </c>
      <c r="K58" s="24" t="b">
        <v>0</v>
      </c>
      <c r="L58" s="24">
        <v>3</v>
      </c>
      <c r="M58" s="24" t="b">
        <v>0</v>
      </c>
      <c r="N58" s="24" t="s">
        <v>8269</v>
      </c>
      <c r="O58" s="24">
        <v>5</v>
      </c>
      <c r="P58" s="24">
        <v>183.33</v>
      </c>
      <c r="Q58" s="28" t="s">
        <v>8323</v>
      </c>
      <c r="R58" s="24" t="s">
        <v>8326</v>
      </c>
      <c r="S58" s="29">
        <v>42258.646504629629</v>
      </c>
      <c r="T58" s="29">
        <v>42288.645196759258</v>
      </c>
    </row>
    <row r="59" spans="1:20" ht="45" x14ac:dyDescent="0.25">
      <c r="A59" s="24">
        <v>3934</v>
      </c>
      <c r="B59" s="25" t="s">
        <v>3931</v>
      </c>
      <c r="C59" s="25" t="s">
        <v>8042</v>
      </c>
      <c r="D59" s="26">
        <v>5000</v>
      </c>
      <c r="E59" s="27">
        <v>550</v>
      </c>
      <c r="F59" s="24" t="s">
        <v>8220</v>
      </c>
      <c r="G59" s="24" t="s">
        <v>8223</v>
      </c>
      <c r="H59" s="24" t="s">
        <v>8245</v>
      </c>
      <c r="I59" s="24">
        <v>1443704400</v>
      </c>
      <c r="J59" s="24">
        <v>1439827639</v>
      </c>
      <c r="K59" s="24" t="b">
        <v>0</v>
      </c>
      <c r="L59" s="24">
        <v>12</v>
      </c>
      <c r="M59" s="24" t="b">
        <v>0</v>
      </c>
      <c r="N59" s="24" t="s">
        <v>8269</v>
      </c>
      <c r="O59" s="24">
        <v>11</v>
      </c>
      <c r="P59" s="24">
        <v>45.83</v>
      </c>
      <c r="Q59" s="28" t="s">
        <v>8323</v>
      </c>
      <c r="R59" s="24" t="s">
        <v>8326</v>
      </c>
      <c r="S59" s="29">
        <v>42233.671747685185</v>
      </c>
      <c r="T59" s="29">
        <v>42278.541666666672</v>
      </c>
    </row>
    <row r="60" spans="1:20" ht="30" x14ac:dyDescent="0.25">
      <c r="A60" s="24">
        <v>3992</v>
      </c>
      <c r="B60" s="25" t="s">
        <v>3988</v>
      </c>
      <c r="C60" s="25" t="s">
        <v>8098</v>
      </c>
      <c r="D60" s="26">
        <v>10000</v>
      </c>
      <c r="E60" s="27">
        <v>541</v>
      </c>
      <c r="F60" s="24" t="s">
        <v>8220</v>
      </c>
      <c r="G60" s="24" t="s">
        <v>8223</v>
      </c>
      <c r="H60" s="24" t="s">
        <v>8245</v>
      </c>
      <c r="I60" s="24">
        <v>1449876859</v>
      </c>
      <c r="J60" s="24">
        <v>1444689259</v>
      </c>
      <c r="K60" s="24" t="b">
        <v>0</v>
      </c>
      <c r="L60" s="24">
        <v>9</v>
      </c>
      <c r="M60" s="24" t="b">
        <v>0</v>
      </c>
      <c r="N60" s="24" t="s">
        <v>8269</v>
      </c>
      <c r="O60" s="24">
        <v>5</v>
      </c>
      <c r="P60" s="24">
        <v>60.11</v>
      </c>
      <c r="Q60" s="28" t="s">
        <v>8323</v>
      </c>
      <c r="R60" s="24" t="s">
        <v>8326</v>
      </c>
      <c r="S60" s="29">
        <v>42289.94049768518</v>
      </c>
      <c r="T60" s="29">
        <v>42349.982164351852</v>
      </c>
    </row>
    <row r="61" spans="1:20" ht="30" x14ac:dyDescent="0.25">
      <c r="A61" s="24">
        <v>3968</v>
      </c>
      <c r="B61" s="25" t="s">
        <v>3965</v>
      </c>
      <c r="C61" s="25" t="s">
        <v>8075</v>
      </c>
      <c r="D61" s="26">
        <v>5000</v>
      </c>
      <c r="E61" s="27">
        <v>527</v>
      </c>
      <c r="F61" s="24" t="s">
        <v>8220</v>
      </c>
      <c r="G61" s="24" t="s">
        <v>8223</v>
      </c>
      <c r="H61" s="24" t="s">
        <v>8245</v>
      </c>
      <c r="I61" s="24">
        <v>1463945673</v>
      </c>
      <c r="J61" s="24">
        <v>1458761673</v>
      </c>
      <c r="K61" s="24" t="b">
        <v>0</v>
      </c>
      <c r="L61" s="24">
        <v>11</v>
      </c>
      <c r="M61" s="24" t="b">
        <v>0</v>
      </c>
      <c r="N61" s="24" t="s">
        <v>8269</v>
      </c>
      <c r="O61" s="24">
        <v>11</v>
      </c>
      <c r="P61" s="24">
        <v>47.91</v>
      </c>
      <c r="Q61" s="28" t="s">
        <v>8323</v>
      </c>
      <c r="R61" s="24" t="s">
        <v>8326</v>
      </c>
      <c r="S61" s="29">
        <v>42452.815659722226</v>
      </c>
      <c r="T61" s="29">
        <v>42512.815659722226</v>
      </c>
    </row>
    <row r="62" spans="1:20" ht="45" x14ac:dyDescent="0.25">
      <c r="A62" s="24">
        <v>3894</v>
      </c>
      <c r="B62" s="25" t="s">
        <v>3891</v>
      </c>
      <c r="C62" s="25" t="s">
        <v>8002</v>
      </c>
      <c r="D62" s="26">
        <v>15000</v>
      </c>
      <c r="E62" s="27">
        <v>520</v>
      </c>
      <c r="F62" s="24" t="s">
        <v>8220</v>
      </c>
      <c r="G62" s="24" t="s">
        <v>8223</v>
      </c>
      <c r="H62" s="24" t="s">
        <v>8245</v>
      </c>
      <c r="I62" s="24">
        <v>1481000340</v>
      </c>
      <c r="J62" s="24">
        <v>1478386812</v>
      </c>
      <c r="K62" s="24" t="b">
        <v>0</v>
      </c>
      <c r="L62" s="24">
        <v>11</v>
      </c>
      <c r="M62" s="24" t="b">
        <v>0</v>
      </c>
      <c r="N62" s="24" t="s">
        <v>8269</v>
      </c>
      <c r="O62" s="24">
        <v>3</v>
      </c>
      <c r="P62" s="24">
        <v>47.27</v>
      </c>
      <c r="Q62" s="28" t="s">
        <v>8323</v>
      </c>
      <c r="R62" s="24" t="s">
        <v>8326</v>
      </c>
      <c r="S62" s="29">
        <v>42679.958472222221</v>
      </c>
      <c r="T62" s="29">
        <v>42710.207638888889</v>
      </c>
    </row>
    <row r="63" spans="1:20" ht="45" x14ac:dyDescent="0.25">
      <c r="A63" s="24">
        <v>2867</v>
      </c>
      <c r="B63" s="25" t="s">
        <v>2867</v>
      </c>
      <c r="C63" s="25" t="s">
        <v>6977</v>
      </c>
      <c r="D63" s="26">
        <v>2500</v>
      </c>
      <c r="E63" s="27">
        <v>504</v>
      </c>
      <c r="F63" s="24" t="s">
        <v>8220</v>
      </c>
      <c r="G63" s="24" t="s">
        <v>8223</v>
      </c>
      <c r="H63" s="24" t="s">
        <v>8245</v>
      </c>
      <c r="I63" s="24">
        <v>1467604800</v>
      </c>
      <c r="J63" s="24">
        <v>1465533672</v>
      </c>
      <c r="K63" s="24" t="b">
        <v>0</v>
      </c>
      <c r="L63" s="24">
        <v>10</v>
      </c>
      <c r="M63" s="24" t="b">
        <v>0</v>
      </c>
      <c r="N63" s="24" t="s">
        <v>8269</v>
      </c>
      <c r="O63" s="24">
        <v>20</v>
      </c>
      <c r="P63" s="24">
        <v>50.4</v>
      </c>
      <c r="Q63" s="28" t="s">
        <v>8323</v>
      </c>
      <c r="R63" s="24" t="s">
        <v>8326</v>
      </c>
      <c r="S63" s="29">
        <v>42531.195277777777</v>
      </c>
      <c r="T63" s="29">
        <v>42555.166666666672</v>
      </c>
    </row>
    <row r="64" spans="1:20" ht="30" x14ac:dyDescent="0.25">
      <c r="A64" s="24">
        <v>2892</v>
      </c>
      <c r="B64" s="25" t="s">
        <v>2892</v>
      </c>
      <c r="C64" s="25" t="s">
        <v>7002</v>
      </c>
      <c r="D64" s="26">
        <v>5500</v>
      </c>
      <c r="E64" s="27">
        <v>500</v>
      </c>
      <c r="F64" s="24" t="s">
        <v>8220</v>
      </c>
      <c r="G64" s="24" t="s">
        <v>8223</v>
      </c>
      <c r="H64" s="24" t="s">
        <v>8245</v>
      </c>
      <c r="I64" s="24">
        <v>1409000400</v>
      </c>
      <c r="J64" s="24">
        <v>1408381704</v>
      </c>
      <c r="K64" s="24" t="b">
        <v>0</v>
      </c>
      <c r="L64" s="24">
        <v>17</v>
      </c>
      <c r="M64" s="24" t="b">
        <v>0</v>
      </c>
      <c r="N64" s="24" t="s">
        <v>8269</v>
      </c>
      <c r="O64" s="24">
        <v>9</v>
      </c>
      <c r="P64" s="24">
        <v>29.41</v>
      </c>
      <c r="Q64" s="28" t="s">
        <v>8323</v>
      </c>
      <c r="R64" s="24" t="s">
        <v>8326</v>
      </c>
      <c r="S64" s="29">
        <v>41869.714166666665</v>
      </c>
      <c r="T64" s="29">
        <v>41876.875</v>
      </c>
    </row>
    <row r="65" spans="1:20" ht="45" x14ac:dyDescent="0.25">
      <c r="A65" s="24">
        <v>3996</v>
      </c>
      <c r="B65" s="25" t="s">
        <v>3992</v>
      </c>
      <c r="C65" s="25" t="s">
        <v>8102</v>
      </c>
      <c r="D65" s="26">
        <v>3000</v>
      </c>
      <c r="E65" s="27">
        <v>497</v>
      </c>
      <c r="F65" s="24" t="s">
        <v>8220</v>
      </c>
      <c r="G65" s="24" t="s">
        <v>8223</v>
      </c>
      <c r="H65" s="24" t="s">
        <v>8245</v>
      </c>
      <c r="I65" s="24">
        <v>1416499440</v>
      </c>
      <c r="J65" s="24">
        <v>1415341464</v>
      </c>
      <c r="K65" s="24" t="b">
        <v>0</v>
      </c>
      <c r="L65" s="24">
        <v>17</v>
      </c>
      <c r="M65" s="24" t="b">
        <v>0</v>
      </c>
      <c r="N65" s="24" t="s">
        <v>8269</v>
      </c>
      <c r="O65" s="24">
        <v>17</v>
      </c>
      <c r="P65" s="24">
        <v>29.24</v>
      </c>
      <c r="Q65" s="28" t="s">
        <v>8323</v>
      </c>
      <c r="R65" s="24" t="s">
        <v>8326</v>
      </c>
      <c r="S65" s="29">
        <v>41950.26694444444</v>
      </c>
      <c r="T65" s="29">
        <v>41963.669444444444</v>
      </c>
    </row>
    <row r="66" spans="1:20" ht="45" x14ac:dyDescent="0.25">
      <c r="A66" s="24">
        <v>4062</v>
      </c>
      <c r="B66" s="25" t="s">
        <v>4058</v>
      </c>
      <c r="C66" s="25" t="s">
        <v>8166</v>
      </c>
      <c r="D66" s="26">
        <v>20000</v>
      </c>
      <c r="E66" s="27">
        <v>490</v>
      </c>
      <c r="F66" s="24" t="s">
        <v>8220</v>
      </c>
      <c r="G66" s="24" t="s">
        <v>8223</v>
      </c>
      <c r="H66" s="24" t="s">
        <v>8245</v>
      </c>
      <c r="I66" s="24">
        <v>1467481468</v>
      </c>
      <c r="J66" s="24">
        <v>1464889468</v>
      </c>
      <c r="K66" s="24" t="b">
        <v>0</v>
      </c>
      <c r="L66" s="24">
        <v>3</v>
      </c>
      <c r="M66" s="24" t="b">
        <v>0</v>
      </c>
      <c r="N66" s="24" t="s">
        <v>8269</v>
      </c>
      <c r="O66" s="24">
        <v>2</v>
      </c>
      <c r="P66" s="24">
        <v>163.33000000000001</v>
      </c>
      <c r="Q66" s="28" t="s">
        <v>8323</v>
      </c>
      <c r="R66" s="24" t="s">
        <v>8326</v>
      </c>
      <c r="S66" s="29">
        <v>42523.739212962959</v>
      </c>
      <c r="T66" s="29">
        <v>42553.739212962959</v>
      </c>
    </row>
    <row r="67" spans="1:20" ht="30" x14ac:dyDescent="0.25">
      <c r="A67" s="24">
        <v>2871</v>
      </c>
      <c r="B67" s="25" t="s">
        <v>2871</v>
      </c>
      <c r="C67" s="25" t="s">
        <v>6981</v>
      </c>
      <c r="D67" s="26">
        <v>10000</v>
      </c>
      <c r="E67" s="27">
        <v>467</v>
      </c>
      <c r="F67" s="24" t="s">
        <v>8220</v>
      </c>
      <c r="G67" s="24" t="s">
        <v>8223</v>
      </c>
      <c r="H67" s="24" t="s">
        <v>8245</v>
      </c>
      <c r="I67" s="24">
        <v>1419183813</v>
      </c>
      <c r="J67" s="24">
        <v>1417455813</v>
      </c>
      <c r="K67" s="24" t="b">
        <v>0</v>
      </c>
      <c r="L67" s="24">
        <v>13</v>
      </c>
      <c r="M67" s="24" t="b">
        <v>0</v>
      </c>
      <c r="N67" s="24" t="s">
        <v>8269</v>
      </c>
      <c r="O67" s="24">
        <v>5</v>
      </c>
      <c r="P67" s="24">
        <v>35.92</v>
      </c>
      <c r="Q67" s="28" t="s">
        <v>8323</v>
      </c>
      <c r="R67" s="24" t="s">
        <v>8326</v>
      </c>
      <c r="S67" s="29">
        <v>41974.738576388889</v>
      </c>
      <c r="T67" s="29">
        <v>41994.738576388889</v>
      </c>
    </row>
    <row r="68" spans="1:20" ht="45" x14ac:dyDescent="0.25">
      <c r="A68" s="24">
        <v>4046</v>
      </c>
      <c r="B68" s="25" t="s">
        <v>4042</v>
      </c>
      <c r="C68" s="25" t="s">
        <v>8150</v>
      </c>
      <c r="D68" s="26">
        <v>5600</v>
      </c>
      <c r="E68" s="27">
        <v>460</v>
      </c>
      <c r="F68" s="24" t="s">
        <v>8220</v>
      </c>
      <c r="G68" s="24" t="s">
        <v>8223</v>
      </c>
      <c r="H68" s="24" t="s">
        <v>8245</v>
      </c>
      <c r="I68" s="24">
        <v>1413992210</v>
      </c>
      <c r="J68" s="24">
        <v>1411400210</v>
      </c>
      <c r="K68" s="24" t="b">
        <v>0</v>
      </c>
      <c r="L68" s="24">
        <v>12</v>
      </c>
      <c r="M68" s="24" t="b">
        <v>0</v>
      </c>
      <c r="N68" s="24" t="s">
        <v>8269</v>
      </c>
      <c r="O68" s="24">
        <v>8</v>
      </c>
      <c r="P68" s="24">
        <v>38.33</v>
      </c>
      <c r="Q68" s="28" t="s">
        <v>8323</v>
      </c>
      <c r="R68" s="24" t="s">
        <v>8326</v>
      </c>
      <c r="S68" s="29">
        <v>41904.650578703702</v>
      </c>
      <c r="T68" s="29">
        <v>41934.650578703702</v>
      </c>
    </row>
    <row r="69" spans="1:20" ht="45" x14ac:dyDescent="0.25">
      <c r="A69" s="24">
        <v>3929</v>
      </c>
      <c r="B69" s="25" t="s">
        <v>3926</v>
      </c>
      <c r="C69" s="25" t="s">
        <v>8037</v>
      </c>
      <c r="D69" s="26">
        <v>20000</v>
      </c>
      <c r="E69" s="27">
        <v>453</v>
      </c>
      <c r="F69" s="24" t="s">
        <v>8220</v>
      </c>
      <c r="G69" s="24" t="s">
        <v>8223</v>
      </c>
      <c r="H69" s="24" t="s">
        <v>8245</v>
      </c>
      <c r="I69" s="24">
        <v>1474228265</v>
      </c>
      <c r="J69" s="24">
        <v>1471636265</v>
      </c>
      <c r="K69" s="24" t="b">
        <v>0</v>
      </c>
      <c r="L69" s="24">
        <v>14</v>
      </c>
      <c r="M69" s="24" t="b">
        <v>0</v>
      </c>
      <c r="N69" s="24" t="s">
        <v>8269</v>
      </c>
      <c r="O69" s="24">
        <v>2</v>
      </c>
      <c r="P69" s="24">
        <v>32.36</v>
      </c>
      <c r="Q69" s="28" t="s">
        <v>8323</v>
      </c>
      <c r="R69" s="24" t="s">
        <v>8326</v>
      </c>
      <c r="S69" s="29">
        <v>42601.827141203699</v>
      </c>
      <c r="T69" s="29">
        <v>42631.827141203699</v>
      </c>
    </row>
    <row r="70" spans="1:20" ht="45" x14ac:dyDescent="0.25">
      <c r="A70" s="24">
        <v>3980</v>
      </c>
      <c r="B70" s="25" t="s">
        <v>3977</v>
      </c>
      <c r="C70" s="25" t="s">
        <v>8087</v>
      </c>
      <c r="D70" s="26">
        <v>2500</v>
      </c>
      <c r="E70" s="27">
        <v>450</v>
      </c>
      <c r="F70" s="24" t="s">
        <v>8220</v>
      </c>
      <c r="G70" s="24" t="s">
        <v>8223</v>
      </c>
      <c r="H70" s="24" t="s">
        <v>8245</v>
      </c>
      <c r="I70" s="24">
        <v>1404570147</v>
      </c>
      <c r="J70" s="24">
        <v>1401978147</v>
      </c>
      <c r="K70" s="24" t="b">
        <v>0</v>
      </c>
      <c r="L70" s="24">
        <v>7</v>
      </c>
      <c r="M70" s="24" t="b">
        <v>0</v>
      </c>
      <c r="N70" s="24" t="s">
        <v>8269</v>
      </c>
      <c r="O70" s="24">
        <v>18</v>
      </c>
      <c r="P70" s="24">
        <v>64.290000000000006</v>
      </c>
      <c r="Q70" s="28" t="s">
        <v>8323</v>
      </c>
      <c r="R70" s="24" t="s">
        <v>8326</v>
      </c>
      <c r="S70" s="29">
        <v>41795.598923611113</v>
      </c>
      <c r="T70" s="29">
        <v>41825.598923611113</v>
      </c>
    </row>
    <row r="71" spans="1:20" ht="45" x14ac:dyDescent="0.25">
      <c r="A71" s="24">
        <v>2917</v>
      </c>
      <c r="B71" s="25" t="s">
        <v>2917</v>
      </c>
      <c r="C71" s="25" t="s">
        <v>7027</v>
      </c>
      <c r="D71" s="26">
        <v>2000</v>
      </c>
      <c r="E71" s="27">
        <v>437</v>
      </c>
      <c r="F71" s="24" t="s">
        <v>8220</v>
      </c>
      <c r="G71" s="24" t="s">
        <v>8223</v>
      </c>
      <c r="H71" s="24" t="s">
        <v>8245</v>
      </c>
      <c r="I71" s="24">
        <v>1442381847</v>
      </c>
      <c r="J71" s="24">
        <v>1440826647</v>
      </c>
      <c r="K71" s="24" t="b">
        <v>0</v>
      </c>
      <c r="L71" s="24">
        <v>9</v>
      </c>
      <c r="M71" s="24" t="b">
        <v>0</v>
      </c>
      <c r="N71" s="24" t="s">
        <v>8269</v>
      </c>
      <c r="O71" s="24">
        <v>22</v>
      </c>
      <c r="P71" s="24">
        <v>48.56</v>
      </c>
      <c r="Q71" s="28" t="s">
        <v>8323</v>
      </c>
      <c r="R71" s="24" t="s">
        <v>8326</v>
      </c>
      <c r="S71" s="29">
        <v>42245.234340277777</v>
      </c>
      <c r="T71" s="29">
        <v>42263.234340277777</v>
      </c>
    </row>
    <row r="72" spans="1:20" ht="45" x14ac:dyDescent="0.25">
      <c r="A72" s="24">
        <v>3734</v>
      </c>
      <c r="B72" s="25" t="s">
        <v>3731</v>
      </c>
      <c r="C72" s="25" t="s">
        <v>7844</v>
      </c>
      <c r="D72" s="26">
        <v>1500</v>
      </c>
      <c r="E72" s="27">
        <v>427</v>
      </c>
      <c r="F72" s="24" t="s">
        <v>8220</v>
      </c>
      <c r="G72" s="24" t="s">
        <v>8223</v>
      </c>
      <c r="H72" s="24" t="s">
        <v>8245</v>
      </c>
      <c r="I72" s="24">
        <v>1432589896</v>
      </c>
      <c r="J72" s="24">
        <v>1427405896</v>
      </c>
      <c r="K72" s="24" t="b">
        <v>0</v>
      </c>
      <c r="L72" s="24">
        <v>7</v>
      </c>
      <c r="M72" s="24" t="b">
        <v>0</v>
      </c>
      <c r="N72" s="24" t="s">
        <v>8269</v>
      </c>
      <c r="O72" s="24">
        <v>28</v>
      </c>
      <c r="P72" s="24">
        <v>61</v>
      </c>
      <c r="Q72" s="28" t="s">
        <v>8323</v>
      </c>
      <c r="R72" s="24" t="s">
        <v>8326</v>
      </c>
      <c r="S72" s="29">
        <v>42089.901574074072</v>
      </c>
      <c r="T72" s="29">
        <v>42149.901574074072</v>
      </c>
    </row>
    <row r="73" spans="1:20" ht="45" x14ac:dyDescent="0.25">
      <c r="A73" s="24">
        <v>3955</v>
      </c>
      <c r="B73" s="25" t="s">
        <v>3952</v>
      </c>
      <c r="C73" s="25" t="s">
        <v>8062</v>
      </c>
      <c r="D73" s="26">
        <v>1750</v>
      </c>
      <c r="E73" s="27">
        <v>425</v>
      </c>
      <c r="F73" s="24" t="s">
        <v>8220</v>
      </c>
      <c r="G73" s="24" t="s">
        <v>8223</v>
      </c>
      <c r="H73" s="24" t="s">
        <v>8245</v>
      </c>
      <c r="I73" s="24">
        <v>1448745741</v>
      </c>
      <c r="J73" s="24">
        <v>1446150141</v>
      </c>
      <c r="K73" s="24" t="b">
        <v>0</v>
      </c>
      <c r="L73" s="24">
        <v>8</v>
      </c>
      <c r="M73" s="24" t="b">
        <v>0</v>
      </c>
      <c r="N73" s="24" t="s">
        <v>8269</v>
      </c>
      <c r="O73" s="24">
        <v>24</v>
      </c>
      <c r="P73" s="24">
        <v>53.13</v>
      </c>
      <c r="Q73" s="28" t="s">
        <v>8323</v>
      </c>
      <c r="R73" s="24" t="s">
        <v>8326</v>
      </c>
      <c r="S73" s="29">
        <v>42306.848854166667</v>
      </c>
      <c r="T73" s="29">
        <v>42336.890520833331</v>
      </c>
    </row>
    <row r="74" spans="1:20" ht="45" x14ac:dyDescent="0.25">
      <c r="A74" s="24">
        <v>4032</v>
      </c>
      <c r="B74" s="25" t="s">
        <v>4028</v>
      </c>
      <c r="C74" s="25" t="s">
        <v>8137</v>
      </c>
      <c r="D74" s="26">
        <v>6048</v>
      </c>
      <c r="E74" s="27">
        <v>413</v>
      </c>
      <c r="F74" s="24" t="s">
        <v>8220</v>
      </c>
      <c r="G74" s="24" t="s">
        <v>8223</v>
      </c>
      <c r="H74" s="24" t="s">
        <v>8245</v>
      </c>
      <c r="I74" s="24">
        <v>1450211116</v>
      </c>
      <c r="J74" s="24">
        <v>1445023516</v>
      </c>
      <c r="K74" s="24" t="b">
        <v>0</v>
      </c>
      <c r="L74" s="24">
        <v>7</v>
      </c>
      <c r="M74" s="24" t="b">
        <v>0</v>
      </c>
      <c r="N74" s="24" t="s">
        <v>8269</v>
      </c>
      <c r="O74" s="24">
        <v>7</v>
      </c>
      <c r="P74" s="24">
        <v>59</v>
      </c>
      <c r="Q74" s="28" t="s">
        <v>8323</v>
      </c>
      <c r="R74" s="24" t="s">
        <v>8326</v>
      </c>
      <c r="S74" s="29">
        <v>42293.809212962966</v>
      </c>
      <c r="T74" s="29">
        <v>42353.85087962963</v>
      </c>
    </row>
    <row r="75" spans="1:20" ht="45" x14ac:dyDescent="0.25">
      <c r="A75" s="24">
        <v>3967</v>
      </c>
      <c r="B75" s="25" t="s">
        <v>3964</v>
      </c>
      <c r="C75" s="25" t="s">
        <v>8074</v>
      </c>
      <c r="D75" s="26">
        <v>1700</v>
      </c>
      <c r="E75" s="27">
        <v>410</v>
      </c>
      <c r="F75" s="24" t="s">
        <v>8220</v>
      </c>
      <c r="G75" s="24" t="s">
        <v>8223</v>
      </c>
      <c r="H75" s="24" t="s">
        <v>8245</v>
      </c>
      <c r="I75" s="24">
        <v>1488783507</v>
      </c>
      <c r="J75" s="24">
        <v>1486191507</v>
      </c>
      <c r="K75" s="24" t="b">
        <v>0</v>
      </c>
      <c r="L75" s="24">
        <v>10</v>
      </c>
      <c r="M75" s="24" t="b">
        <v>0</v>
      </c>
      <c r="N75" s="24" t="s">
        <v>8269</v>
      </c>
      <c r="O75" s="24">
        <v>24</v>
      </c>
      <c r="P75" s="24">
        <v>41</v>
      </c>
      <c r="Q75" s="28" t="s">
        <v>8323</v>
      </c>
      <c r="R75" s="24" t="s">
        <v>8326</v>
      </c>
      <c r="S75" s="29">
        <v>42770.290590277778</v>
      </c>
      <c r="T75" s="29">
        <v>42800.290590277778</v>
      </c>
    </row>
    <row r="76" spans="1:20" ht="45" x14ac:dyDescent="0.25">
      <c r="A76" s="24">
        <v>4030</v>
      </c>
      <c r="B76" s="25" t="s">
        <v>4026</v>
      </c>
      <c r="C76" s="25" t="s">
        <v>8135</v>
      </c>
      <c r="D76" s="26">
        <v>2500</v>
      </c>
      <c r="E76" s="27">
        <v>400</v>
      </c>
      <c r="F76" s="24" t="s">
        <v>8220</v>
      </c>
      <c r="G76" s="24" t="s">
        <v>8223</v>
      </c>
      <c r="H76" s="24" t="s">
        <v>8245</v>
      </c>
      <c r="I76" s="24">
        <v>1454525340</v>
      </c>
      <c r="J76" s="24">
        <v>1452008599</v>
      </c>
      <c r="K76" s="24" t="b">
        <v>0</v>
      </c>
      <c r="L76" s="24">
        <v>6</v>
      </c>
      <c r="M76" s="24" t="b">
        <v>0</v>
      </c>
      <c r="N76" s="24" t="s">
        <v>8269</v>
      </c>
      <c r="O76" s="24">
        <v>16</v>
      </c>
      <c r="P76" s="24">
        <v>66.67</v>
      </c>
      <c r="Q76" s="28" t="s">
        <v>8323</v>
      </c>
      <c r="R76" s="24" t="s">
        <v>8326</v>
      </c>
      <c r="S76" s="29">
        <v>42374.655081018514</v>
      </c>
      <c r="T76" s="29">
        <v>42403.784027777772</v>
      </c>
    </row>
    <row r="77" spans="1:20" ht="45" x14ac:dyDescent="0.25">
      <c r="A77" s="24">
        <v>3938</v>
      </c>
      <c r="B77" s="25" t="s">
        <v>3935</v>
      </c>
      <c r="C77" s="25" t="s">
        <v>8046</v>
      </c>
      <c r="D77" s="26">
        <v>3255</v>
      </c>
      <c r="E77" s="27">
        <v>397</v>
      </c>
      <c r="F77" s="24" t="s">
        <v>8220</v>
      </c>
      <c r="G77" s="24" t="s">
        <v>8223</v>
      </c>
      <c r="H77" s="24" t="s">
        <v>8245</v>
      </c>
      <c r="I77" s="24">
        <v>1435441454</v>
      </c>
      <c r="J77" s="24">
        <v>1432763054</v>
      </c>
      <c r="K77" s="24" t="b">
        <v>0</v>
      </c>
      <c r="L77" s="24">
        <v>5</v>
      </c>
      <c r="M77" s="24" t="b">
        <v>0</v>
      </c>
      <c r="N77" s="24" t="s">
        <v>8269</v>
      </c>
      <c r="O77" s="24">
        <v>12</v>
      </c>
      <c r="P77" s="24">
        <v>79.400000000000006</v>
      </c>
      <c r="Q77" s="28" t="s">
        <v>8323</v>
      </c>
      <c r="R77" s="24" t="s">
        <v>8326</v>
      </c>
      <c r="S77" s="29">
        <v>42151.905717592599</v>
      </c>
      <c r="T77" s="29">
        <v>42182.905717592599</v>
      </c>
    </row>
    <row r="78" spans="1:20" ht="45" x14ac:dyDescent="0.25">
      <c r="A78" s="24">
        <v>3729</v>
      </c>
      <c r="B78" s="25" t="s">
        <v>3726</v>
      </c>
      <c r="C78" s="25" t="s">
        <v>7839</v>
      </c>
      <c r="D78" s="26">
        <v>5000</v>
      </c>
      <c r="E78" s="27">
        <v>362</v>
      </c>
      <c r="F78" s="24" t="s">
        <v>8220</v>
      </c>
      <c r="G78" s="24" t="s">
        <v>8223</v>
      </c>
      <c r="H78" s="24" t="s">
        <v>8245</v>
      </c>
      <c r="I78" s="24">
        <v>1427082912</v>
      </c>
      <c r="J78" s="24">
        <v>1423198512</v>
      </c>
      <c r="K78" s="24" t="b">
        <v>0</v>
      </c>
      <c r="L78" s="24">
        <v>5</v>
      </c>
      <c r="M78" s="24" t="b">
        <v>0</v>
      </c>
      <c r="N78" s="24" t="s">
        <v>8269</v>
      </c>
      <c r="O78" s="24">
        <v>7</v>
      </c>
      <c r="P78" s="24">
        <v>72.400000000000006</v>
      </c>
      <c r="Q78" s="28" t="s">
        <v>8323</v>
      </c>
      <c r="R78" s="24" t="s">
        <v>8326</v>
      </c>
      <c r="S78" s="29">
        <v>42041.205000000002</v>
      </c>
      <c r="T78" s="29">
        <v>42086.16333333333</v>
      </c>
    </row>
    <row r="79" spans="1:20" ht="45" x14ac:dyDescent="0.25">
      <c r="A79" s="24">
        <v>3740</v>
      </c>
      <c r="B79" s="25" t="s">
        <v>3737</v>
      </c>
      <c r="C79" s="25" t="s">
        <v>7850</v>
      </c>
      <c r="D79" s="26">
        <v>2000</v>
      </c>
      <c r="E79" s="27">
        <v>358</v>
      </c>
      <c r="F79" s="24" t="s">
        <v>8220</v>
      </c>
      <c r="G79" s="24" t="s">
        <v>8223</v>
      </c>
      <c r="H79" s="24" t="s">
        <v>8245</v>
      </c>
      <c r="I79" s="24">
        <v>1407808438</v>
      </c>
      <c r="J79" s="24">
        <v>1405217355</v>
      </c>
      <c r="K79" s="24" t="b">
        <v>0</v>
      </c>
      <c r="L79" s="24">
        <v>14</v>
      </c>
      <c r="M79" s="24" t="b">
        <v>0</v>
      </c>
      <c r="N79" s="24" t="s">
        <v>8269</v>
      </c>
      <c r="O79" s="24">
        <v>18</v>
      </c>
      <c r="P79" s="24">
        <v>25.57</v>
      </c>
      <c r="Q79" s="28" t="s">
        <v>8323</v>
      </c>
      <c r="R79" s="24" t="s">
        <v>8326</v>
      </c>
      <c r="S79" s="29">
        <v>41833.089756944442</v>
      </c>
      <c r="T79" s="29">
        <v>41863.079143518517</v>
      </c>
    </row>
    <row r="80" spans="1:20" ht="30" x14ac:dyDescent="0.25">
      <c r="A80" s="24">
        <v>4081</v>
      </c>
      <c r="B80" s="25" t="s">
        <v>4077</v>
      </c>
      <c r="C80" s="25" t="s">
        <v>8184</v>
      </c>
      <c r="D80" s="26">
        <v>2224</v>
      </c>
      <c r="E80" s="27">
        <v>350</v>
      </c>
      <c r="F80" s="24" t="s">
        <v>8220</v>
      </c>
      <c r="G80" s="24" t="s">
        <v>8223</v>
      </c>
      <c r="H80" s="24" t="s">
        <v>8245</v>
      </c>
      <c r="I80" s="24">
        <v>1425819425</v>
      </c>
      <c r="J80" s="24">
        <v>1423231025</v>
      </c>
      <c r="K80" s="24" t="b">
        <v>0</v>
      </c>
      <c r="L80" s="24">
        <v>12</v>
      </c>
      <c r="M80" s="24" t="b">
        <v>0</v>
      </c>
      <c r="N80" s="24" t="s">
        <v>8269</v>
      </c>
      <c r="O80" s="24">
        <v>16</v>
      </c>
      <c r="P80" s="24">
        <v>29.17</v>
      </c>
      <c r="Q80" s="28" t="s">
        <v>8323</v>
      </c>
      <c r="R80" s="24" t="s">
        <v>8326</v>
      </c>
      <c r="S80" s="29">
        <v>42041.581307870365</v>
      </c>
      <c r="T80" s="29">
        <v>42071.539641203708</v>
      </c>
    </row>
    <row r="81" spans="1:20" ht="45" x14ac:dyDescent="0.25">
      <c r="A81" s="24">
        <v>2898</v>
      </c>
      <c r="B81" s="25" t="s">
        <v>2898</v>
      </c>
      <c r="C81" s="25" t="s">
        <v>7008</v>
      </c>
      <c r="D81" s="26">
        <v>7500</v>
      </c>
      <c r="E81" s="27">
        <v>316</v>
      </c>
      <c r="F81" s="24" t="s">
        <v>8220</v>
      </c>
      <c r="G81" s="24" t="s">
        <v>8223</v>
      </c>
      <c r="H81" s="24" t="s">
        <v>8245</v>
      </c>
      <c r="I81" s="24">
        <v>1446307053</v>
      </c>
      <c r="J81" s="24">
        <v>1443715053</v>
      </c>
      <c r="K81" s="24" t="b">
        <v>0</v>
      </c>
      <c r="L81" s="24">
        <v>12</v>
      </c>
      <c r="M81" s="24" t="b">
        <v>0</v>
      </c>
      <c r="N81" s="24" t="s">
        <v>8269</v>
      </c>
      <c r="O81" s="24">
        <v>4</v>
      </c>
      <c r="P81" s="24">
        <v>26.33</v>
      </c>
      <c r="Q81" s="28" t="s">
        <v>8323</v>
      </c>
      <c r="R81" s="24" t="s">
        <v>8326</v>
      </c>
      <c r="S81" s="29">
        <v>42278.664965277778</v>
      </c>
      <c r="T81" s="29">
        <v>42308.664965277778</v>
      </c>
    </row>
    <row r="82" spans="1:20" ht="45" x14ac:dyDescent="0.25">
      <c r="A82" s="24">
        <v>2850</v>
      </c>
      <c r="B82" s="25" t="s">
        <v>2850</v>
      </c>
      <c r="C82" s="25" t="s">
        <v>6960</v>
      </c>
      <c r="D82" s="26">
        <v>8000</v>
      </c>
      <c r="E82" s="27">
        <v>311</v>
      </c>
      <c r="F82" s="24" t="s">
        <v>8220</v>
      </c>
      <c r="G82" s="24" t="s">
        <v>8223</v>
      </c>
      <c r="H82" s="24" t="s">
        <v>8245</v>
      </c>
      <c r="I82" s="24">
        <v>1409962211</v>
      </c>
      <c r="J82" s="24">
        <v>1407370211</v>
      </c>
      <c r="K82" s="24" t="b">
        <v>0</v>
      </c>
      <c r="L82" s="24">
        <v>13</v>
      </c>
      <c r="M82" s="24" t="b">
        <v>0</v>
      </c>
      <c r="N82" s="24" t="s">
        <v>8269</v>
      </c>
      <c r="O82" s="24">
        <v>4</v>
      </c>
      <c r="P82" s="24">
        <v>23.92</v>
      </c>
      <c r="Q82" s="28" t="s">
        <v>8323</v>
      </c>
      <c r="R82" s="24" t="s">
        <v>8326</v>
      </c>
      <c r="S82" s="29">
        <v>41858.007071759261</v>
      </c>
      <c r="T82" s="29">
        <v>41888.007071759261</v>
      </c>
    </row>
    <row r="83" spans="1:20" ht="45" x14ac:dyDescent="0.25">
      <c r="A83" s="24">
        <v>4038</v>
      </c>
      <c r="B83" s="25" t="s">
        <v>4034</v>
      </c>
      <c r="C83" s="25" t="s">
        <v>8142</v>
      </c>
      <c r="D83" s="26">
        <v>2500</v>
      </c>
      <c r="E83" s="27">
        <v>301</v>
      </c>
      <c r="F83" s="24" t="s">
        <v>8220</v>
      </c>
      <c r="G83" s="24" t="s">
        <v>8223</v>
      </c>
      <c r="H83" s="24" t="s">
        <v>8245</v>
      </c>
      <c r="I83" s="24">
        <v>1413573010</v>
      </c>
      <c r="J83" s="24">
        <v>1408389010</v>
      </c>
      <c r="K83" s="24" t="b">
        <v>0</v>
      </c>
      <c r="L83" s="24">
        <v>4</v>
      </c>
      <c r="M83" s="24" t="b">
        <v>0</v>
      </c>
      <c r="N83" s="24" t="s">
        <v>8269</v>
      </c>
      <c r="O83" s="24">
        <v>12</v>
      </c>
      <c r="P83" s="24">
        <v>75.25</v>
      </c>
      <c r="Q83" s="28" t="s">
        <v>8323</v>
      </c>
      <c r="R83" s="24" t="s">
        <v>8326</v>
      </c>
      <c r="S83" s="29">
        <v>41869.798726851855</v>
      </c>
      <c r="T83" s="29">
        <v>41929.798726851855</v>
      </c>
    </row>
    <row r="84" spans="1:20" ht="45" x14ac:dyDescent="0.25">
      <c r="A84" s="24">
        <v>2855</v>
      </c>
      <c r="B84" s="25" t="s">
        <v>2855</v>
      </c>
      <c r="C84" s="25" t="s">
        <v>6965</v>
      </c>
      <c r="D84" s="26">
        <v>600</v>
      </c>
      <c r="E84" s="27">
        <v>300</v>
      </c>
      <c r="F84" s="24" t="s">
        <v>8220</v>
      </c>
      <c r="G84" s="24" t="s">
        <v>8223</v>
      </c>
      <c r="H84" s="24" t="s">
        <v>8245</v>
      </c>
      <c r="I84" s="24">
        <v>1454110440</v>
      </c>
      <c r="J84" s="24">
        <v>1451607071</v>
      </c>
      <c r="K84" s="24" t="b">
        <v>0</v>
      </c>
      <c r="L84" s="24">
        <v>5</v>
      </c>
      <c r="M84" s="24" t="b">
        <v>0</v>
      </c>
      <c r="N84" s="24" t="s">
        <v>8269</v>
      </c>
      <c r="O84" s="24">
        <v>50</v>
      </c>
      <c r="P84" s="24">
        <v>60</v>
      </c>
      <c r="Q84" s="28" t="s">
        <v>8323</v>
      </c>
      <c r="R84" s="24" t="s">
        <v>8326</v>
      </c>
      <c r="S84" s="29">
        <v>42370.007766203707</v>
      </c>
      <c r="T84" s="29">
        <v>42398.981944444444</v>
      </c>
    </row>
    <row r="85" spans="1:20" ht="30" x14ac:dyDescent="0.25">
      <c r="A85" s="24">
        <v>4039</v>
      </c>
      <c r="B85" s="25" t="s">
        <v>4035</v>
      </c>
      <c r="C85" s="25" t="s">
        <v>8143</v>
      </c>
      <c r="D85" s="26">
        <v>500</v>
      </c>
      <c r="E85" s="27">
        <v>300</v>
      </c>
      <c r="F85" s="24" t="s">
        <v>8220</v>
      </c>
      <c r="G85" s="24" t="s">
        <v>8223</v>
      </c>
      <c r="H85" s="24" t="s">
        <v>8245</v>
      </c>
      <c r="I85" s="24">
        <v>1448949540</v>
      </c>
      <c r="J85" s="24">
        <v>1446048367</v>
      </c>
      <c r="K85" s="24" t="b">
        <v>0</v>
      </c>
      <c r="L85" s="24">
        <v>5</v>
      </c>
      <c r="M85" s="24" t="b">
        <v>0</v>
      </c>
      <c r="N85" s="24" t="s">
        <v>8269</v>
      </c>
      <c r="O85" s="24">
        <v>60</v>
      </c>
      <c r="P85" s="24">
        <v>60</v>
      </c>
      <c r="Q85" s="28" t="s">
        <v>8323</v>
      </c>
      <c r="R85" s="24" t="s">
        <v>8326</v>
      </c>
      <c r="S85" s="29">
        <v>42305.670914351853</v>
      </c>
      <c r="T85" s="29">
        <v>42339.249305555553</v>
      </c>
    </row>
    <row r="86" spans="1:20" ht="45" x14ac:dyDescent="0.25">
      <c r="A86" s="24">
        <v>3959</v>
      </c>
      <c r="B86" s="25" t="s">
        <v>3956</v>
      </c>
      <c r="C86" s="25" t="s">
        <v>8066</v>
      </c>
      <c r="D86" s="26">
        <v>1200</v>
      </c>
      <c r="E86" s="27">
        <v>292</v>
      </c>
      <c r="F86" s="24" t="s">
        <v>8220</v>
      </c>
      <c r="G86" s="24" t="s">
        <v>8223</v>
      </c>
      <c r="H86" s="24" t="s">
        <v>8245</v>
      </c>
      <c r="I86" s="24">
        <v>1411930556</v>
      </c>
      <c r="J86" s="24">
        <v>1409338556</v>
      </c>
      <c r="K86" s="24" t="b">
        <v>0</v>
      </c>
      <c r="L86" s="24">
        <v>12</v>
      </c>
      <c r="M86" s="24" t="b">
        <v>0</v>
      </c>
      <c r="N86" s="24" t="s">
        <v>8269</v>
      </c>
      <c r="O86" s="24">
        <v>24</v>
      </c>
      <c r="P86" s="24">
        <v>24.33</v>
      </c>
      <c r="Q86" s="28" t="s">
        <v>8323</v>
      </c>
      <c r="R86" s="24" t="s">
        <v>8326</v>
      </c>
      <c r="S86" s="29">
        <v>41880.788842592592</v>
      </c>
      <c r="T86" s="29">
        <v>41910.788842592592</v>
      </c>
    </row>
    <row r="87" spans="1:20" ht="45" x14ac:dyDescent="0.25">
      <c r="A87" s="24">
        <v>3965</v>
      </c>
      <c r="B87" s="25" t="s">
        <v>3962</v>
      </c>
      <c r="C87" s="25" t="s">
        <v>8072</v>
      </c>
      <c r="D87" s="26">
        <v>2000</v>
      </c>
      <c r="E87" s="27">
        <v>285</v>
      </c>
      <c r="F87" s="24" t="s">
        <v>8220</v>
      </c>
      <c r="G87" s="24" t="s">
        <v>8223</v>
      </c>
      <c r="H87" s="24" t="s">
        <v>8245</v>
      </c>
      <c r="I87" s="24">
        <v>1460608780</v>
      </c>
      <c r="J87" s="24">
        <v>1455428380</v>
      </c>
      <c r="K87" s="24" t="b">
        <v>0</v>
      </c>
      <c r="L87" s="24">
        <v>4</v>
      </c>
      <c r="M87" s="24" t="b">
        <v>0</v>
      </c>
      <c r="N87" s="24" t="s">
        <v>8269</v>
      </c>
      <c r="O87" s="24">
        <v>14</v>
      </c>
      <c r="P87" s="24">
        <v>71.25</v>
      </c>
      <c r="Q87" s="28" t="s">
        <v>8323</v>
      </c>
      <c r="R87" s="24" t="s">
        <v>8326</v>
      </c>
      <c r="S87" s="29">
        <v>42414.235879629632</v>
      </c>
      <c r="T87" s="29">
        <v>42474.194212962961</v>
      </c>
    </row>
    <row r="88" spans="1:20" ht="45" x14ac:dyDescent="0.25">
      <c r="A88" s="24">
        <v>2891</v>
      </c>
      <c r="B88" s="25" t="s">
        <v>2891</v>
      </c>
      <c r="C88" s="25" t="s">
        <v>7001</v>
      </c>
      <c r="D88" s="26">
        <v>10000</v>
      </c>
      <c r="E88" s="27">
        <v>273</v>
      </c>
      <c r="F88" s="24" t="s">
        <v>8220</v>
      </c>
      <c r="G88" s="24" t="s">
        <v>8223</v>
      </c>
      <c r="H88" s="24" t="s">
        <v>8245</v>
      </c>
      <c r="I88" s="24">
        <v>1460751128</v>
      </c>
      <c r="J88" s="24">
        <v>1455570728</v>
      </c>
      <c r="K88" s="24" t="b">
        <v>0</v>
      </c>
      <c r="L88" s="24">
        <v>10</v>
      </c>
      <c r="M88" s="24" t="b">
        <v>0</v>
      </c>
      <c r="N88" s="24" t="s">
        <v>8269</v>
      </c>
      <c r="O88" s="24">
        <v>3</v>
      </c>
      <c r="P88" s="24">
        <v>27.3</v>
      </c>
      <c r="Q88" s="28" t="s">
        <v>8323</v>
      </c>
      <c r="R88" s="24" t="s">
        <v>8326</v>
      </c>
      <c r="S88" s="29">
        <v>42415.883425925931</v>
      </c>
      <c r="T88" s="29">
        <v>42475.84175925926</v>
      </c>
    </row>
    <row r="89" spans="1:20" ht="45" x14ac:dyDescent="0.25">
      <c r="A89" s="24">
        <v>2874</v>
      </c>
      <c r="B89" s="25" t="s">
        <v>2874</v>
      </c>
      <c r="C89" s="25" t="s">
        <v>6984</v>
      </c>
      <c r="D89" s="26">
        <v>5000</v>
      </c>
      <c r="E89" s="27">
        <v>271</v>
      </c>
      <c r="F89" s="24" t="s">
        <v>8220</v>
      </c>
      <c r="G89" s="24" t="s">
        <v>8223</v>
      </c>
      <c r="H89" s="24" t="s">
        <v>8245</v>
      </c>
      <c r="I89" s="24">
        <v>1484684186</v>
      </c>
      <c r="J89" s="24">
        <v>1482092186</v>
      </c>
      <c r="K89" s="24" t="b">
        <v>0</v>
      </c>
      <c r="L89" s="24">
        <v>3</v>
      </c>
      <c r="M89" s="24" t="b">
        <v>0</v>
      </c>
      <c r="N89" s="24" t="s">
        <v>8269</v>
      </c>
      <c r="O89" s="24">
        <v>5</v>
      </c>
      <c r="P89" s="24">
        <v>90.33</v>
      </c>
      <c r="Q89" s="28" t="s">
        <v>8323</v>
      </c>
      <c r="R89" s="24" t="s">
        <v>8326</v>
      </c>
      <c r="S89" s="29">
        <v>42722.84474537037</v>
      </c>
      <c r="T89" s="29">
        <v>42752.84474537037</v>
      </c>
    </row>
    <row r="90" spans="1:20" ht="45" x14ac:dyDescent="0.25">
      <c r="A90" s="24">
        <v>2860</v>
      </c>
      <c r="B90" s="25" t="s">
        <v>2860</v>
      </c>
      <c r="C90" s="25" t="s">
        <v>6970</v>
      </c>
      <c r="D90" s="26">
        <v>4000</v>
      </c>
      <c r="E90" s="27">
        <v>266</v>
      </c>
      <c r="F90" s="24" t="s">
        <v>8220</v>
      </c>
      <c r="G90" s="24" t="s">
        <v>8223</v>
      </c>
      <c r="H90" s="24" t="s">
        <v>8245</v>
      </c>
      <c r="I90" s="24">
        <v>1466363576</v>
      </c>
      <c r="J90" s="24">
        <v>1461179576</v>
      </c>
      <c r="K90" s="24" t="b">
        <v>0</v>
      </c>
      <c r="L90" s="24">
        <v>9</v>
      </c>
      <c r="M90" s="24" t="b">
        <v>0</v>
      </c>
      <c r="N90" s="24" t="s">
        <v>8269</v>
      </c>
      <c r="O90" s="24">
        <v>7</v>
      </c>
      <c r="P90" s="24">
        <v>29.56</v>
      </c>
      <c r="Q90" s="28" t="s">
        <v>8323</v>
      </c>
      <c r="R90" s="24" t="s">
        <v>8326</v>
      </c>
      <c r="S90" s="29">
        <v>42480.800648148142</v>
      </c>
      <c r="T90" s="29">
        <v>42540.800648148142</v>
      </c>
    </row>
    <row r="91" spans="1:20" ht="45" x14ac:dyDescent="0.25">
      <c r="A91" s="24">
        <v>2908</v>
      </c>
      <c r="B91" s="25" t="s">
        <v>2908</v>
      </c>
      <c r="C91" s="25" t="s">
        <v>7018</v>
      </c>
      <c r="D91" s="26">
        <v>9600</v>
      </c>
      <c r="E91" s="27">
        <v>264</v>
      </c>
      <c r="F91" s="24" t="s">
        <v>8220</v>
      </c>
      <c r="G91" s="24" t="s">
        <v>8223</v>
      </c>
      <c r="H91" s="24" t="s">
        <v>8245</v>
      </c>
      <c r="I91" s="24">
        <v>1465407219</v>
      </c>
      <c r="J91" s="24">
        <v>1462815219</v>
      </c>
      <c r="K91" s="24" t="b">
        <v>0</v>
      </c>
      <c r="L91" s="24">
        <v>5</v>
      </c>
      <c r="M91" s="24" t="b">
        <v>0</v>
      </c>
      <c r="N91" s="24" t="s">
        <v>8269</v>
      </c>
      <c r="O91" s="24">
        <v>3</v>
      </c>
      <c r="P91" s="24">
        <v>52.8</v>
      </c>
      <c r="Q91" s="28" t="s">
        <v>8323</v>
      </c>
      <c r="R91" s="24" t="s">
        <v>8326</v>
      </c>
      <c r="S91" s="29">
        <v>42499.731701388882</v>
      </c>
      <c r="T91" s="29">
        <v>42529.731701388882</v>
      </c>
    </row>
    <row r="92" spans="1:20" ht="45" x14ac:dyDescent="0.25">
      <c r="A92" s="24">
        <v>3857</v>
      </c>
      <c r="B92" s="25" t="s">
        <v>3854</v>
      </c>
      <c r="C92" s="25" t="s">
        <v>7966</v>
      </c>
      <c r="D92" s="26">
        <v>5000</v>
      </c>
      <c r="E92" s="27">
        <v>260</v>
      </c>
      <c r="F92" s="24" t="s">
        <v>8220</v>
      </c>
      <c r="G92" s="24" t="s">
        <v>8223</v>
      </c>
      <c r="H92" s="24" t="s">
        <v>8245</v>
      </c>
      <c r="I92" s="24">
        <v>1406913120</v>
      </c>
      <c r="J92" s="24">
        <v>1404927690</v>
      </c>
      <c r="K92" s="24" t="b">
        <v>0</v>
      </c>
      <c r="L92" s="24">
        <v>4</v>
      </c>
      <c r="M92" s="24" t="b">
        <v>0</v>
      </c>
      <c r="N92" s="24" t="s">
        <v>8269</v>
      </c>
      <c r="O92" s="24">
        <v>5</v>
      </c>
      <c r="P92" s="24">
        <v>65</v>
      </c>
      <c r="Q92" s="28" t="s">
        <v>8323</v>
      </c>
      <c r="R92" s="24" t="s">
        <v>8326</v>
      </c>
      <c r="S92" s="29">
        <v>41829.73715277778</v>
      </c>
      <c r="T92" s="29">
        <v>41852.716666666667</v>
      </c>
    </row>
    <row r="93" spans="1:20" ht="30" x14ac:dyDescent="0.25">
      <c r="A93" s="24">
        <v>3891</v>
      </c>
      <c r="B93" s="25" t="s">
        <v>3888</v>
      </c>
      <c r="C93" s="25" t="s">
        <v>7999</v>
      </c>
      <c r="D93" s="26">
        <v>800</v>
      </c>
      <c r="E93" s="27">
        <v>260</v>
      </c>
      <c r="F93" s="24" t="s">
        <v>8220</v>
      </c>
      <c r="G93" s="24" t="s">
        <v>8223</v>
      </c>
      <c r="H93" s="24" t="s">
        <v>8245</v>
      </c>
      <c r="I93" s="24">
        <v>1427086740</v>
      </c>
      <c r="J93" s="24">
        <v>1424488244</v>
      </c>
      <c r="K93" s="24" t="b">
        <v>0</v>
      </c>
      <c r="L93" s="24">
        <v>7</v>
      </c>
      <c r="M93" s="24" t="b">
        <v>0</v>
      </c>
      <c r="N93" s="24" t="s">
        <v>8269</v>
      </c>
      <c r="O93" s="24">
        <v>33</v>
      </c>
      <c r="P93" s="24">
        <v>37.14</v>
      </c>
      <c r="Q93" s="28" t="s">
        <v>8323</v>
      </c>
      <c r="R93" s="24" t="s">
        <v>8326</v>
      </c>
      <c r="S93" s="29">
        <v>42056.1324537037</v>
      </c>
      <c r="T93" s="29">
        <v>42086.207638888889</v>
      </c>
    </row>
    <row r="94" spans="1:20" ht="45" x14ac:dyDescent="0.25">
      <c r="A94" s="24">
        <v>2882</v>
      </c>
      <c r="B94" s="25" t="s">
        <v>2882</v>
      </c>
      <c r="C94" s="25" t="s">
        <v>6992</v>
      </c>
      <c r="D94" s="26">
        <v>750</v>
      </c>
      <c r="E94" s="27">
        <v>252</v>
      </c>
      <c r="F94" s="24" t="s">
        <v>8220</v>
      </c>
      <c r="G94" s="24" t="s">
        <v>8223</v>
      </c>
      <c r="H94" s="24" t="s">
        <v>8245</v>
      </c>
      <c r="I94" s="24">
        <v>1462112318</v>
      </c>
      <c r="J94" s="24">
        <v>1459520318</v>
      </c>
      <c r="K94" s="24" t="b">
        <v>0</v>
      </c>
      <c r="L94" s="24">
        <v>4</v>
      </c>
      <c r="M94" s="24" t="b">
        <v>0</v>
      </c>
      <c r="N94" s="24" t="s">
        <v>8269</v>
      </c>
      <c r="O94" s="24">
        <v>34</v>
      </c>
      <c r="P94" s="24">
        <v>63</v>
      </c>
      <c r="Q94" s="28" t="s">
        <v>8323</v>
      </c>
      <c r="R94" s="24" t="s">
        <v>8326</v>
      </c>
      <c r="S94" s="29">
        <v>42461.596273148149</v>
      </c>
      <c r="T94" s="29">
        <v>42491.596273148149</v>
      </c>
    </row>
    <row r="95" spans="1:20" ht="45" x14ac:dyDescent="0.25">
      <c r="A95" s="24">
        <v>3867</v>
      </c>
      <c r="B95" s="25" t="s">
        <v>3864</v>
      </c>
      <c r="C95" s="25" t="s">
        <v>7976</v>
      </c>
      <c r="D95" s="26">
        <v>2000</v>
      </c>
      <c r="E95" s="27">
        <v>251</v>
      </c>
      <c r="F95" s="24" t="s">
        <v>8220</v>
      </c>
      <c r="G95" s="24" t="s">
        <v>8223</v>
      </c>
      <c r="H95" s="24" t="s">
        <v>8245</v>
      </c>
      <c r="I95" s="24">
        <v>1466278339</v>
      </c>
      <c r="J95" s="24">
        <v>1463686339</v>
      </c>
      <c r="K95" s="24" t="b">
        <v>0</v>
      </c>
      <c r="L95" s="24">
        <v>5</v>
      </c>
      <c r="M95" s="24" t="b">
        <v>0</v>
      </c>
      <c r="N95" s="24" t="s">
        <v>8269</v>
      </c>
      <c r="O95" s="24">
        <v>13</v>
      </c>
      <c r="P95" s="24">
        <v>50.2</v>
      </c>
      <c r="Q95" s="28" t="s">
        <v>8323</v>
      </c>
      <c r="R95" s="24" t="s">
        <v>8326</v>
      </c>
      <c r="S95" s="29">
        <v>42509.814108796301</v>
      </c>
      <c r="T95" s="29">
        <v>42539.814108796301</v>
      </c>
    </row>
    <row r="96" spans="1:20" ht="45" x14ac:dyDescent="0.25">
      <c r="A96" s="24">
        <v>4089</v>
      </c>
      <c r="B96" s="25" t="s">
        <v>4085</v>
      </c>
      <c r="C96" s="25" t="s">
        <v>8192</v>
      </c>
      <c r="D96" s="26">
        <v>5000</v>
      </c>
      <c r="E96" s="27">
        <v>240</v>
      </c>
      <c r="F96" s="24" t="s">
        <v>8220</v>
      </c>
      <c r="G96" s="24" t="s">
        <v>8223</v>
      </c>
      <c r="H96" s="24" t="s">
        <v>8245</v>
      </c>
      <c r="I96" s="24">
        <v>1433093700</v>
      </c>
      <c r="J96" s="24">
        <v>1430242488</v>
      </c>
      <c r="K96" s="24" t="b">
        <v>0</v>
      </c>
      <c r="L96" s="24">
        <v>8</v>
      </c>
      <c r="M96" s="24" t="b">
        <v>0</v>
      </c>
      <c r="N96" s="24" t="s">
        <v>8269</v>
      </c>
      <c r="O96" s="24">
        <v>5</v>
      </c>
      <c r="P96" s="24">
        <v>30</v>
      </c>
      <c r="Q96" s="28" t="s">
        <v>8323</v>
      </c>
      <c r="R96" s="24" t="s">
        <v>8326</v>
      </c>
      <c r="S96" s="29">
        <v>42122.732499999998</v>
      </c>
      <c r="T96" s="29">
        <v>42155.732638888891</v>
      </c>
    </row>
    <row r="97" spans="1:20" ht="45" x14ac:dyDescent="0.25">
      <c r="A97" s="24">
        <v>4044</v>
      </c>
      <c r="B97" s="25" t="s">
        <v>4040</v>
      </c>
      <c r="C97" s="25" t="s">
        <v>8148</v>
      </c>
      <c r="D97" s="26">
        <v>600</v>
      </c>
      <c r="E97" s="27">
        <v>225</v>
      </c>
      <c r="F97" s="24" t="s">
        <v>8220</v>
      </c>
      <c r="G97" s="24" t="s">
        <v>8223</v>
      </c>
      <c r="H97" s="24" t="s">
        <v>8245</v>
      </c>
      <c r="I97" s="24">
        <v>1428642000</v>
      </c>
      <c r="J97" s="24">
        <v>1426050982</v>
      </c>
      <c r="K97" s="24" t="b">
        <v>0</v>
      </c>
      <c r="L97" s="24">
        <v>4</v>
      </c>
      <c r="M97" s="24" t="b">
        <v>0</v>
      </c>
      <c r="N97" s="24" t="s">
        <v>8269</v>
      </c>
      <c r="O97" s="24">
        <v>38</v>
      </c>
      <c r="P97" s="24">
        <v>56.25</v>
      </c>
      <c r="Q97" s="28" t="s">
        <v>8323</v>
      </c>
      <c r="R97" s="24" t="s">
        <v>8326</v>
      </c>
      <c r="S97" s="29">
        <v>42074.219699074078</v>
      </c>
      <c r="T97" s="29">
        <v>42104.208333333328</v>
      </c>
    </row>
    <row r="98" spans="1:20" ht="45" x14ac:dyDescent="0.25">
      <c r="A98" s="24">
        <v>4027</v>
      </c>
      <c r="B98" s="25" t="s">
        <v>4023</v>
      </c>
      <c r="C98" s="25" t="s">
        <v>8132</v>
      </c>
      <c r="D98" s="26">
        <v>3000</v>
      </c>
      <c r="E98" s="27">
        <v>215</v>
      </c>
      <c r="F98" s="24" t="s">
        <v>8220</v>
      </c>
      <c r="G98" s="24" t="s">
        <v>8223</v>
      </c>
      <c r="H98" s="24" t="s">
        <v>8245</v>
      </c>
      <c r="I98" s="24">
        <v>1487811600</v>
      </c>
      <c r="J98" s="24">
        <v>1486077481</v>
      </c>
      <c r="K98" s="24" t="b">
        <v>0</v>
      </c>
      <c r="L98" s="24">
        <v>7</v>
      </c>
      <c r="M98" s="24" t="b">
        <v>0</v>
      </c>
      <c r="N98" s="24" t="s">
        <v>8269</v>
      </c>
      <c r="O98" s="24">
        <v>7</v>
      </c>
      <c r="P98" s="24">
        <v>30.71</v>
      </c>
      <c r="Q98" s="28" t="s">
        <v>8323</v>
      </c>
      <c r="R98" s="24" t="s">
        <v>8326</v>
      </c>
      <c r="S98" s="29">
        <v>42768.97084490741</v>
      </c>
      <c r="T98" s="29">
        <v>42789.041666666672</v>
      </c>
    </row>
    <row r="99" spans="1:20" ht="45" x14ac:dyDescent="0.25">
      <c r="A99" s="24">
        <v>3978</v>
      </c>
      <c r="B99" s="25" t="s">
        <v>3975</v>
      </c>
      <c r="C99" s="25" t="s">
        <v>8085</v>
      </c>
      <c r="D99" s="26">
        <v>2000</v>
      </c>
      <c r="E99" s="27">
        <v>214</v>
      </c>
      <c r="F99" s="24" t="s">
        <v>8220</v>
      </c>
      <c r="G99" s="24" t="s">
        <v>8223</v>
      </c>
      <c r="H99" s="24" t="s">
        <v>8245</v>
      </c>
      <c r="I99" s="24">
        <v>1422717953</v>
      </c>
      <c r="J99" s="24">
        <v>1417533953</v>
      </c>
      <c r="K99" s="24" t="b">
        <v>0</v>
      </c>
      <c r="L99" s="24">
        <v>8</v>
      </c>
      <c r="M99" s="24" t="b">
        <v>0</v>
      </c>
      <c r="N99" s="24" t="s">
        <v>8269</v>
      </c>
      <c r="O99" s="24">
        <v>11</v>
      </c>
      <c r="P99" s="24">
        <v>26.75</v>
      </c>
      <c r="Q99" s="28" t="s">
        <v>8323</v>
      </c>
      <c r="R99" s="24" t="s">
        <v>8326</v>
      </c>
      <c r="S99" s="29">
        <v>41975.642974537041</v>
      </c>
      <c r="T99" s="29">
        <v>42035.642974537041</v>
      </c>
    </row>
    <row r="100" spans="1:20" ht="45" x14ac:dyDescent="0.25">
      <c r="A100" s="24">
        <v>3969</v>
      </c>
      <c r="B100" s="25" t="s">
        <v>3966</v>
      </c>
      <c r="C100" s="25" t="s">
        <v>8076</v>
      </c>
      <c r="D100" s="26">
        <v>2825</v>
      </c>
      <c r="E100" s="27">
        <v>211</v>
      </c>
      <c r="F100" s="24" t="s">
        <v>8220</v>
      </c>
      <c r="G100" s="24" t="s">
        <v>8223</v>
      </c>
      <c r="H100" s="24" t="s">
        <v>8245</v>
      </c>
      <c r="I100" s="24">
        <v>1472442900</v>
      </c>
      <c r="J100" s="24">
        <v>1471638646</v>
      </c>
      <c r="K100" s="24" t="b">
        <v>0</v>
      </c>
      <c r="L100" s="24">
        <v>6</v>
      </c>
      <c r="M100" s="24" t="b">
        <v>0</v>
      </c>
      <c r="N100" s="24" t="s">
        <v>8269</v>
      </c>
      <c r="O100" s="24">
        <v>7</v>
      </c>
      <c r="P100" s="24">
        <v>35.17</v>
      </c>
      <c r="Q100" s="28" t="s">
        <v>8323</v>
      </c>
      <c r="R100" s="24" t="s">
        <v>8326</v>
      </c>
      <c r="S100" s="29">
        <v>42601.854699074072</v>
      </c>
      <c r="T100" s="29">
        <v>42611.163194444445</v>
      </c>
    </row>
    <row r="101" spans="1:20" ht="30" x14ac:dyDescent="0.25">
      <c r="A101" s="24">
        <v>3972</v>
      </c>
      <c r="B101" s="25" t="s">
        <v>3969</v>
      </c>
      <c r="C101" s="25" t="s">
        <v>8079</v>
      </c>
      <c r="D101" s="26">
        <v>1000</v>
      </c>
      <c r="E101" s="27">
        <v>211</v>
      </c>
      <c r="F101" s="24" t="s">
        <v>8220</v>
      </c>
      <c r="G101" s="24" t="s">
        <v>8223</v>
      </c>
      <c r="H101" s="24" t="s">
        <v>8245</v>
      </c>
      <c r="I101" s="24">
        <v>1423186634</v>
      </c>
      <c r="J101" s="24">
        <v>1418002634</v>
      </c>
      <c r="K101" s="24" t="b">
        <v>0</v>
      </c>
      <c r="L101" s="24">
        <v>8</v>
      </c>
      <c r="M101" s="24" t="b">
        <v>0</v>
      </c>
      <c r="N101" s="24" t="s">
        <v>8269</v>
      </c>
      <c r="O101" s="24">
        <v>21</v>
      </c>
      <c r="P101" s="24">
        <v>26.38</v>
      </c>
      <c r="Q101" s="28" t="s">
        <v>8323</v>
      </c>
      <c r="R101" s="24" t="s">
        <v>8326</v>
      </c>
      <c r="S101" s="29">
        <v>41981.067523148144</v>
      </c>
      <c r="T101" s="29">
        <v>42041.067523148144</v>
      </c>
    </row>
    <row r="102" spans="1:20" ht="45" x14ac:dyDescent="0.25">
      <c r="A102" s="24">
        <v>4091</v>
      </c>
      <c r="B102" s="25" t="s">
        <v>4087</v>
      </c>
      <c r="C102" s="25" t="s">
        <v>8194</v>
      </c>
      <c r="D102" s="26">
        <v>1600</v>
      </c>
      <c r="E102" s="27">
        <v>204</v>
      </c>
      <c r="F102" s="24" t="s">
        <v>8220</v>
      </c>
      <c r="G102" s="24" t="s">
        <v>8223</v>
      </c>
      <c r="H102" s="24" t="s">
        <v>8245</v>
      </c>
      <c r="I102" s="24">
        <v>1421410151</v>
      </c>
      <c r="J102" s="24">
        <v>1418818151</v>
      </c>
      <c r="K102" s="24" t="b">
        <v>0</v>
      </c>
      <c r="L102" s="24">
        <v>8</v>
      </c>
      <c r="M102" s="24" t="b">
        <v>0</v>
      </c>
      <c r="N102" s="24" t="s">
        <v>8269</v>
      </c>
      <c r="O102" s="24">
        <v>13</v>
      </c>
      <c r="P102" s="24">
        <v>25.5</v>
      </c>
      <c r="Q102" s="28" t="s">
        <v>8323</v>
      </c>
      <c r="R102" s="24" t="s">
        <v>8326</v>
      </c>
      <c r="S102" s="29">
        <v>41990.506377314814</v>
      </c>
      <c r="T102" s="29">
        <v>42020.506377314814</v>
      </c>
    </row>
    <row r="103" spans="1:20" x14ac:dyDescent="0.25">
      <c r="A103" s="24">
        <v>3746</v>
      </c>
      <c r="B103" s="25" t="s">
        <v>3743</v>
      </c>
      <c r="C103" s="25" t="s">
        <v>7856</v>
      </c>
      <c r="D103" s="26">
        <v>8500</v>
      </c>
      <c r="E103" s="27">
        <v>202</v>
      </c>
      <c r="F103" s="24" t="s">
        <v>8220</v>
      </c>
      <c r="G103" s="24" t="s">
        <v>8223</v>
      </c>
      <c r="H103" s="24" t="s">
        <v>8245</v>
      </c>
      <c r="I103" s="24">
        <v>1475918439</v>
      </c>
      <c r="J103" s="24">
        <v>1473326439</v>
      </c>
      <c r="K103" s="24" t="b">
        <v>0</v>
      </c>
      <c r="L103" s="24">
        <v>1</v>
      </c>
      <c r="M103" s="24" t="b">
        <v>0</v>
      </c>
      <c r="N103" s="24" t="s">
        <v>8269</v>
      </c>
      <c r="O103" s="24">
        <v>2</v>
      </c>
      <c r="P103" s="24">
        <v>202</v>
      </c>
      <c r="Q103" s="28" t="s">
        <v>8323</v>
      </c>
      <c r="R103" s="24" t="s">
        <v>8326</v>
      </c>
      <c r="S103" s="29">
        <v>42621.389340277776</v>
      </c>
      <c r="T103" s="29">
        <v>42651.389340277776</v>
      </c>
    </row>
    <row r="104" spans="1:20" ht="30" x14ac:dyDescent="0.25">
      <c r="A104" s="24">
        <v>4003</v>
      </c>
      <c r="B104" s="25" t="s">
        <v>3999</v>
      </c>
      <c r="C104" s="25" t="s">
        <v>8071</v>
      </c>
      <c r="D104" s="26">
        <v>2000</v>
      </c>
      <c r="E104" s="27">
        <v>201</v>
      </c>
      <c r="F104" s="24" t="s">
        <v>8220</v>
      </c>
      <c r="G104" s="24" t="s">
        <v>8223</v>
      </c>
      <c r="H104" s="24" t="s">
        <v>8245</v>
      </c>
      <c r="I104" s="24">
        <v>1424009147</v>
      </c>
      <c r="J104" s="24">
        <v>1421417147</v>
      </c>
      <c r="K104" s="24" t="b">
        <v>0</v>
      </c>
      <c r="L104" s="24">
        <v>2</v>
      </c>
      <c r="M104" s="24" t="b">
        <v>0</v>
      </c>
      <c r="N104" s="24" t="s">
        <v>8269</v>
      </c>
      <c r="O104" s="24">
        <v>10</v>
      </c>
      <c r="P104" s="24">
        <v>100.5</v>
      </c>
      <c r="Q104" s="28" t="s">
        <v>8323</v>
      </c>
      <c r="R104" s="24" t="s">
        <v>8326</v>
      </c>
      <c r="S104" s="29">
        <v>42020.587349537032</v>
      </c>
      <c r="T104" s="29">
        <v>42050.587349537032</v>
      </c>
    </row>
    <row r="105" spans="1:20" ht="45" x14ac:dyDescent="0.25">
      <c r="A105" s="24">
        <v>4034</v>
      </c>
      <c r="B105" s="25" t="s">
        <v>4030</v>
      </c>
      <c r="C105" s="25" t="s">
        <v>8139</v>
      </c>
      <c r="D105" s="26">
        <v>13500</v>
      </c>
      <c r="E105" s="27">
        <v>200</v>
      </c>
      <c r="F105" s="24" t="s">
        <v>8220</v>
      </c>
      <c r="G105" s="24" t="s">
        <v>8223</v>
      </c>
      <c r="H105" s="24" t="s">
        <v>8245</v>
      </c>
      <c r="I105" s="24">
        <v>1428097450</v>
      </c>
      <c r="J105" s="24">
        <v>1425509050</v>
      </c>
      <c r="K105" s="24" t="b">
        <v>0</v>
      </c>
      <c r="L105" s="24">
        <v>2</v>
      </c>
      <c r="M105" s="24" t="b">
        <v>0</v>
      </c>
      <c r="N105" s="24" t="s">
        <v>8269</v>
      </c>
      <c r="O105" s="24">
        <v>1</v>
      </c>
      <c r="P105" s="24">
        <v>100</v>
      </c>
      <c r="Q105" s="28" t="s">
        <v>8323</v>
      </c>
      <c r="R105" s="24" t="s">
        <v>8326</v>
      </c>
      <c r="S105" s="29">
        <v>42067.947337962964</v>
      </c>
      <c r="T105" s="29">
        <v>42097.905671296292</v>
      </c>
    </row>
    <row r="106" spans="1:20" ht="30" x14ac:dyDescent="0.25">
      <c r="A106" s="24">
        <v>3946</v>
      </c>
      <c r="B106" s="25" t="s">
        <v>3943</v>
      </c>
      <c r="C106" s="25" t="s">
        <v>8054</v>
      </c>
      <c r="D106" s="26">
        <v>6000</v>
      </c>
      <c r="E106" s="27">
        <v>195</v>
      </c>
      <c r="F106" s="24" t="s">
        <v>8220</v>
      </c>
      <c r="G106" s="24" t="s">
        <v>8223</v>
      </c>
      <c r="H106" s="24" t="s">
        <v>8245</v>
      </c>
      <c r="I106" s="24">
        <v>1425110400</v>
      </c>
      <c r="J106" s="24">
        <v>1422388822</v>
      </c>
      <c r="K106" s="24" t="b">
        <v>0</v>
      </c>
      <c r="L106" s="24">
        <v>5</v>
      </c>
      <c r="M106" s="24" t="b">
        <v>0</v>
      </c>
      <c r="N106" s="24" t="s">
        <v>8269</v>
      </c>
      <c r="O106" s="24">
        <v>3</v>
      </c>
      <c r="P106" s="24">
        <v>39</v>
      </c>
      <c r="Q106" s="28" t="s">
        <v>8323</v>
      </c>
      <c r="R106" s="24" t="s">
        <v>8326</v>
      </c>
      <c r="S106" s="29">
        <v>42031.833587962959</v>
      </c>
      <c r="T106" s="29">
        <v>42063.333333333328</v>
      </c>
    </row>
    <row r="107" spans="1:20" ht="30" x14ac:dyDescent="0.25">
      <c r="A107" s="24">
        <v>3846</v>
      </c>
      <c r="B107" s="25" t="s">
        <v>3843</v>
      </c>
      <c r="C107" s="25" t="s">
        <v>7955</v>
      </c>
      <c r="D107" s="26">
        <v>7000</v>
      </c>
      <c r="E107" s="27">
        <v>189</v>
      </c>
      <c r="F107" s="24" t="s">
        <v>8220</v>
      </c>
      <c r="G107" s="24" t="s">
        <v>8223</v>
      </c>
      <c r="H107" s="24" t="s">
        <v>8245</v>
      </c>
      <c r="I107" s="24">
        <v>1412405940</v>
      </c>
      <c r="J107" s="24">
        <v>1409721542</v>
      </c>
      <c r="K107" s="24" t="b">
        <v>1</v>
      </c>
      <c r="L107" s="24">
        <v>8</v>
      </c>
      <c r="M107" s="24" t="b">
        <v>0</v>
      </c>
      <c r="N107" s="24" t="s">
        <v>8269</v>
      </c>
      <c r="O107" s="24">
        <v>3</v>
      </c>
      <c r="P107" s="24">
        <v>23.63</v>
      </c>
      <c r="Q107" s="28" t="s">
        <v>8323</v>
      </c>
      <c r="R107" s="24" t="s">
        <v>8326</v>
      </c>
      <c r="S107" s="29">
        <v>41885.221550925926</v>
      </c>
      <c r="T107" s="29">
        <v>41916.290972222225</v>
      </c>
    </row>
    <row r="108" spans="1:20" ht="30" x14ac:dyDescent="0.25">
      <c r="A108" s="24">
        <v>2884</v>
      </c>
      <c r="B108" s="25" t="s">
        <v>2884</v>
      </c>
      <c r="C108" s="25" t="s">
        <v>6994</v>
      </c>
      <c r="D108" s="26">
        <v>45000</v>
      </c>
      <c r="E108" s="27">
        <v>185</v>
      </c>
      <c r="F108" s="24" t="s">
        <v>8220</v>
      </c>
      <c r="G108" s="24" t="s">
        <v>8223</v>
      </c>
      <c r="H108" s="24" t="s">
        <v>8245</v>
      </c>
      <c r="I108" s="24">
        <v>1417800435</v>
      </c>
      <c r="J108" s="24">
        <v>1415208435</v>
      </c>
      <c r="K108" s="24" t="b">
        <v>0</v>
      </c>
      <c r="L108" s="24">
        <v>4</v>
      </c>
      <c r="M108" s="24" t="b">
        <v>0</v>
      </c>
      <c r="N108" s="24" t="s">
        <v>8269</v>
      </c>
      <c r="O108" s="24">
        <v>0</v>
      </c>
      <c r="P108" s="24">
        <v>46.25</v>
      </c>
      <c r="Q108" s="28" t="s">
        <v>8323</v>
      </c>
      <c r="R108" s="24" t="s">
        <v>8326</v>
      </c>
      <c r="S108" s="29">
        <v>41948.727256944447</v>
      </c>
      <c r="T108" s="29">
        <v>41978.727256944447</v>
      </c>
    </row>
    <row r="109" spans="1:20" ht="30" x14ac:dyDescent="0.25">
      <c r="A109" s="24">
        <v>3910</v>
      </c>
      <c r="B109" s="25" t="s">
        <v>3907</v>
      </c>
      <c r="C109" s="25" t="s">
        <v>8018</v>
      </c>
      <c r="D109" s="26">
        <v>6000</v>
      </c>
      <c r="E109" s="27">
        <v>185</v>
      </c>
      <c r="F109" s="24" t="s">
        <v>8220</v>
      </c>
      <c r="G109" s="24" t="s">
        <v>8223</v>
      </c>
      <c r="H109" s="24" t="s">
        <v>8245</v>
      </c>
      <c r="I109" s="24">
        <v>1441649397</v>
      </c>
      <c r="J109" s="24">
        <v>1439057397</v>
      </c>
      <c r="K109" s="24" t="b">
        <v>0</v>
      </c>
      <c r="L109" s="24">
        <v>3</v>
      </c>
      <c r="M109" s="24" t="b">
        <v>0</v>
      </c>
      <c r="N109" s="24" t="s">
        <v>8269</v>
      </c>
      <c r="O109" s="24">
        <v>3</v>
      </c>
      <c r="P109" s="24">
        <v>61.67</v>
      </c>
      <c r="Q109" s="28" t="s">
        <v>8323</v>
      </c>
      <c r="R109" s="24" t="s">
        <v>8326</v>
      </c>
      <c r="S109" s="29">
        <v>42224.756909722222</v>
      </c>
      <c r="T109" s="29">
        <v>42254.756909722222</v>
      </c>
    </row>
    <row r="110" spans="1:20" ht="45" x14ac:dyDescent="0.25">
      <c r="A110" s="24">
        <v>2869</v>
      </c>
      <c r="B110" s="25" t="s">
        <v>2869</v>
      </c>
      <c r="C110" s="25" t="s">
        <v>6979</v>
      </c>
      <c r="D110" s="26">
        <v>20000</v>
      </c>
      <c r="E110" s="27">
        <v>177</v>
      </c>
      <c r="F110" s="24" t="s">
        <v>8220</v>
      </c>
      <c r="G110" s="24" t="s">
        <v>8223</v>
      </c>
      <c r="H110" s="24" t="s">
        <v>8245</v>
      </c>
      <c r="I110" s="24">
        <v>1468937681</v>
      </c>
      <c r="J110" s="24">
        <v>1466345681</v>
      </c>
      <c r="K110" s="24" t="b">
        <v>0</v>
      </c>
      <c r="L110" s="24">
        <v>5</v>
      </c>
      <c r="M110" s="24" t="b">
        <v>0</v>
      </c>
      <c r="N110" s="24" t="s">
        <v>8269</v>
      </c>
      <c r="O110" s="24">
        <v>1</v>
      </c>
      <c r="P110" s="24">
        <v>35.4</v>
      </c>
      <c r="Q110" s="28" t="s">
        <v>8323</v>
      </c>
      <c r="R110" s="24" t="s">
        <v>8326</v>
      </c>
      <c r="S110" s="29">
        <v>42540.593530092592</v>
      </c>
      <c r="T110" s="29">
        <v>42570.593530092592</v>
      </c>
    </row>
    <row r="111" spans="1:20" ht="45" x14ac:dyDescent="0.25">
      <c r="A111" s="24">
        <v>3896</v>
      </c>
      <c r="B111" s="25" t="s">
        <v>3893</v>
      </c>
      <c r="C111" s="25" t="s">
        <v>8004</v>
      </c>
      <c r="D111" s="26">
        <v>1600</v>
      </c>
      <c r="E111" s="27">
        <v>170</v>
      </c>
      <c r="F111" s="24" t="s">
        <v>8220</v>
      </c>
      <c r="G111" s="24" t="s">
        <v>8223</v>
      </c>
      <c r="H111" s="24" t="s">
        <v>8245</v>
      </c>
      <c r="I111" s="24">
        <v>1402979778</v>
      </c>
      <c r="J111" s="24">
        <v>1401770178</v>
      </c>
      <c r="K111" s="24" t="b">
        <v>0</v>
      </c>
      <c r="L111" s="24">
        <v>4</v>
      </c>
      <c r="M111" s="24" t="b">
        <v>0</v>
      </c>
      <c r="N111" s="24" t="s">
        <v>8269</v>
      </c>
      <c r="O111" s="24">
        <v>11</v>
      </c>
      <c r="P111" s="24">
        <v>42.5</v>
      </c>
      <c r="Q111" s="28" t="s">
        <v>8323</v>
      </c>
      <c r="R111" s="24" t="s">
        <v>8326</v>
      </c>
      <c r="S111" s="29">
        <v>41793.191875000004</v>
      </c>
      <c r="T111" s="29">
        <v>41807.191875000004</v>
      </c>
    </row>
    <row r="112" spans="1:20" ht="30" x14ac:dyDescent="0.25">
      <c r="A112" s="24">
        <v>4070</v>
      </c>
      <c r="B112" s="25" t="s">
        <v>4066</v>
      </c>
      <c r="C112" s="25" t="s">
        <v>8173</v>
      </c>
      <c r="D112" s="26">
        <v>1000</v>
      </c>
      <c r="E112" s="27">
        <v>165</v>
      </c>
      <c r="F112" s="24" t="s">
        <v>8220</v>
      </c>
      <c r="G112" s="24" t="s">
        <v>8223</v>
      </c>
      <c r="H112" s="24" t="s">
        <v>8245</v>
      </c>
      <c r="I112" s="24">
        <v>1425178800</v>
      </c>
      <c r="J112" s="24">
        <v>1422374420</v>
      </c>
      <c r="K112" s="24" t="b">
        <v>0</v>
      </c>
      <c r="L112" s="24">
        <v>6</v>
      </c>
      <c r="M112" s="24" t="b">
        <v>0</v>
      </c>
      <c r="N112" s="24" t="s">
        <v>8269</v>
      </c>
      <c r="O112" s="24">
        <v>17</v>
      </c>
      <c r="P112" s="24">
        <v>27.5</v>
      </c>
      <c r="Q112" s="28" t="s">
        <v>8323</v>
      </c>
      <c r="R112" s="24" t="s">
        <v>8326</v>
      </c>
      <c r="S112" s="29">
        <v>42031.666898148149</v>
      </c>
      <c r="T112" s="29">
        <v>42064.125</v>
      </c>
    </row>
    <row r="113" spans="1:20" ht="30" x14ac:dyDescent="0.25">
      <c r="A113" s="24">
        <v>3907</v>
      </c>
      <c r="B113" s="25" t="s">
        <v>3904</v>
      </c>
      <c r="C113" s="25" t="s">
        <v>8015</v>
      </c>
      <c r="D113" s="26">
        <v>1000</v>
      </c>
      <c r="E113" s="27">
        <v>153</v>
      </c>
      <c r="F113" s="24" t="s">
        <v>8220</v>
      </c>
      <c r="G113" s="24" t="s">
        <v>8223</v>
      </c>
      <c r="H113" s="24" t="s">
        <v>8245</v>
      </c>
      <c r="I113" s="24">
        <v>1414354080</v>
      </c>
      <c r="J113" s="24">
        <v>1411587606</v>
      </c>
      <c r="K113" s="24" t="b">
        <v>0</v>
      </c>
      <c r="L113" s="24">
        <v>4</v>
      </c>
      <c r="M113" s="24" t="b">
        <v>0</v>
      </c>
      <c r="N113" s="24" t="s">
        <v>8269</v>
      </c>
      <c r="O113" s="24">
        <v>15</v>
      </c>
      <c r="P113" s="24">
        <v>38.25</v>
      </c>
      <c r="Q113" s="28" t="s">
        <v>8323</v>
      </c>
      <c r="R113" s="24" t="s">
        <v>8326</v>
      </c>
      <c r="S113" s="29">
        <v>41906.819513888891</v>
      </c>
      <c r="T113" s="29">
        <v>41938.838888888888</v>
      </c>
    </row>
    <row r="114" spans="1:20" ht="30" x14ac:dyDescent="0.25">
      <c r="A114" s="24">
        <v>3737</v>
      </c>
      <c r="B114" s="25" t="s">
        <v>3734</v>
      </c>
      <c r="C114" s="25" t="s">
        <v>7847</v>
      </c>
      <c r="D114" s="26">
        <v>700</v>
      </c>
      <c r="E114" s="27">
        <v>150</v>
      </c>
      <c r="F114" s="24" t="s">
        <v>8220</v>
      </c>
      <c r="G114" s="24" t="s">
        <v>8223</v>
      </c>
      <c r="H114" s="24" t="s">
        <v>8245</v>
      </c>
      <c r="I114" s="24">
        <v>1447311540</v>
      </c>
      <c r="J114" s="24">
        <v>1445358903</v>
      </c>
      <c r="K114" s="24" t="b">
        <v>0</v>
      </c>
      <c r="L114" s="24">
        <v>4</v>
      </c>
      <c r="M114" s="24" t="b">
        <v>0</v>
      </c>
      <c r="N114" s="24" t="s">
        <v>8269</v>
      </c>
      <c r="O114" s="24">
        <v>21</v>
      </c>
      <c r="P114" s="24">
        <v>37.5</v>
      </c>
      <c r="Q114" s="28" t="s">
        <v>8323</v>
      </c>
      <c r="R114" s="24" t="s">
        <v>8326</v>
      </c>
      <c r="S114" s="29">
        <v>42297.691006944442</v>
      </c>
      <c r="T114" s="29">
        <v>42320.290972222225</v>
      </c>
    </row>
    <row r="115" spans="1:20" ht="45" x14ac:dyDescent="0.25">
      <c r="A115" s="24">
        <v>2856</v>
      </c>
      <c r="B115" s="25" t="s">
        <v>2856</v>
      </c>
      <c r="C115" s="25" t="s">
        <v>6966</v>
      </c>
      <c r="D115" s="26">
        <v>3000</v>
      </c>
      <c r="E115" s="27">
        <v>146</v>
      </c>
      <c r="F115" s="24" t="s">
        <v>8220</v>
      </c>
      <c r="G115" s="24" t="s">
        <v>8223</v>
      </c>
      <c r="H115" s="24" t="s">
        <v>8245</v>
      </c>
      <c r="I115" s="24">
        <v>1439069640</v>
      </c>
      <c r="J115" s="24">
        <v>1433897647</v>
      </c>
      <c r="K115" s="24" t="b">
        <v>0</v>
      </c>
      <c r="L115" s="24">
        <v>6</v>
      </c>
      <c r="M115" s="24" t="b">
        <v>0</v>
      </c>
      <c r="N115" s="24" t="s">
        <v>8269</v>
      </c>
      <c r="O115" s="24">
        <v>5</v>
      </c>
      <c r="P115" s="24">
        <v>24.33</v>
      </c>
      <c r="Q115" s="28" t="s">
        <v>8323</v>
      </c>
      <c r="R115" s="24" t="s">
        <v>8326</v>
      </c>
      <c r="S115" s="29">
        <v>42165.037581018521</v>
      </c>
      <c r="T115" s="29">
        <v>42224.898611111115</v>
      </c>
    </row>
    <row r="116" spans="1:20" ht="30" x14ac:dyDescent="0.25">
      <c r="A116" s="24">
        <v>4102</v>
      </c>
      <c r="B116" s="25" t="s">
        <v>4098</v>
      </c>
      <c r="C116" s="25" t="s">
        <v>8205</v>
      </c>
      <c r="D116" s="26">
        <v>500</v>
      </c>
      <c r="E116" s="27">
        <v>137</v>
      </c>
      <c r="F116" s="24" t="s">
        <v>8220</v>
      </c>
      <c r="G116" s="24" t="s">
        <v>8223</v>
      </c>
      <c r="H116" s="24" t="s">
        <v>8245</v>
      </c>
      <c r="I116" s="24">
        <v>1463343673</v>
      </c>
      <c r="J116" s="24">
        <v>1460751673</v>
      </c>
      <c r="K116" s="24" t="b">
        <v>0</v>
      </c>
      <c r="L116" s="24">
        <v>6</v>
      </c>
      <c r="M116" s="24" t="b">
        <v>0</v>
      </c>
      <c r="N116" s="24" t="s">
        <v>8269</v>
      </c>
      <c r="O116" s="24">
        <v>27</v>
      </c>
      <c r="P116" s="24">
        <v>22.83</v>
      </c>
      <c r="Q116" s="28" t="s">
        <v>8323</v>
      </c>
      <c r="R116" s="24" t="s">
        <v>8326</v>
      </c>
      <c r="S116" s="29">
        <v>42475.848067129627</v>
      </c>
      <c r="T116" s="29">
        <v>42505.848067129627</v>
      </c>
    </row>
    <row r="117" spans="1:20" ht="45" x14ac:dyDescent="0.25">
      <c r="A117" s="24">
        <v>3971</v>
      </c>
      <c r="B117" s="25" t="s">
        <v>3968</v>
      </c>
      <c r="C117" s="25" t="s">
        <v>8078</v>
      </c>
      <c r="D117" s="26">
        <v>14000</v>
      </c>
      <c r="E117" s="27">
        <v>136</v>
      </c>
      <c r="F117" s="24" t="s">
        <v>8220</v>
      </c>
      <c r="G117" s="24" t="s">
        <v>8223</v>
      </c>
      <c r="H117" s="24" t="s">
        <v>8245</v>
      </c>
      <c r="I117" s="24">
        <v>1405947126</v>
      </c>
      <c r="J117" s="24">
        <v>1403355126</v>
      </c>
      <c r="K117" s="24" t="b">
        <v>0</v>
      </c>
      <c r="L117" s="24">
        <v>6</v>
      </c>
      <c r="M117" s="24" t="b">
        <v>0</v>
      </c>
      <c r="N117" s="24" t="s">
        <v>8269</v>
      </c>
      <c r="O117" s="24">
        <v>1</v>
      </c>
      <c r="P117" s="24">
        <v>22.67</v>
      </c>
      <c r="Q117" s="28" t="s">
        <v>8323</v>
      </c>
      <c r="R117" s="24" t="s">
        <v>8326</v>
      </c>
      <c r="S117" s="29">
        <v>41811.536180555559</v>
      </c>
      <c r="T117" s="29">
        <v>41841.536180555559</v>
      </c>
    </row>
    <row r="118" spans="1:20" ht="30" x14ac:dyDescent="0.25">
      <c r="A118" s="24">
        <v>3900</v>
      </c>
      <c r="B118" s="25" t="s">
        <v>3897</v>
      </c>
      <c r="C118" s="25" t="s">
        <v>8008</v>
      </c>
      <c r="D118" s="26">
        <v>2500</v>
      </c>
      <c r="E118" s="27">
        <v>135</v>
      </c>
      <c r="F118" s="24" t="s">
        <v>8220</v>
      </c>
      <c r="G118" s="24" t="s">
        <v>8223</v>
      </c>
      <c r="H118" s="24" t="s">
        <v>8245</v>
      </c>
      <c r="I118" s="24">
        <v>1433988791</v>
      </c>
      <c r="J118" s="24">
        <v>1431396791</v>
      </c>
      <c r="K118" s="24" t="b">
        <v>0</v>
      </c>
      <c r="L118" s="24">
        <v>5</v>
      </c>
      <c r="M118" s="24" t="b">
        <v>0</v>
      </c>
      <c r="N118" s="24" t="s">
        <v>8269</v>
      </c>
      <c r="O118" s="24">
        <v>5</v>
      </c>
      <c r="P118" s="24">
        <v>27</v>
      </c>
      <c r="Q118" s="28" t="s">
        <v>8323</v>
      </c>
      <c r="R118" s="24" t="s">
        <v>8326</v>
      </c>
      <c r="S118" s="29">
        <v>42136.092488425929</v>
      </c>
      <c r="T118" s="29">
        <v>42166.092488425929</v>
      </c>
    </row>
    <row r="119" spans="1:20" ht="45" x14ac:dyDescent="0.25">
      <c r="A119" s="24">
        <v>3909</v>
      </c>
      <c r="B119" s="25" t="s">
        <v>3906</v>
      </c>
      <c r="C119" s="25" t="s">
        <v>8017</v>
      </c>
      <c r="D119" s="26">
        <v>60000</v>
      </c>
      <c r="E119" s="27">
        <v>135</v>
      </c>
      <c r="F119" s="24" t="s">
        <v>8220</v>
      </c>
      <c r="G119" s="24" t="s">
        <v>8223</v>
      </c>
      <c r="H119" s="24" t="s">
        <v>8245</v>
      </c>
      <c r="I119" s="24">
        <v>1410424642</v>
      </c>
      <c r="J119" s="24">
        <v>1407832642</v>
      </c>
      <c r="K119" s="24" t="b">
        <v>0</v>
      </c>
      <c r="L119" s="24">
        <v>4</v>
      </c>
      <c r="M119" s="24" t="b">
        <v>0</v>
      </c>
      <c r="N119" s="24" t="s">
        <v>8269</v>
      </c>
      <c r="O119" s="24">
        <v>0</v>
      </c>
      <c r="P119" s="24">
        <v>33.75</v>
      </c>
      <c r="Q119" s="28" t="s">
        <v>8323</v>
      </c>
      <c r="R119" s="24" t="s">
        <v>8326</v>
      </c>
      <c r="S119" s="29">
        <v>41863.359282407408</v>
      </c>
      <c r="T119" s="29">
        <v>41893.359282407408</v>
      </c>
    </row>
    <row r="120" spans="1:20" ht="30" x14ac:dyDescent="0.25">
      <c r="A120" s="24">
        <v>2885</v>
      </c>
      <c r="B120" s="25" t="s">
        <v>2885</v>
      </c>
      <c r="C120" s="25" t="s">
        <v>6995</v>
      </c>
      <c r="D120" s="26">
        <v>400</v>
      </c>
      <c r="E120" s="27">
        <v>130</v>
      </c>
      <c r="F120" s="24" t="s">
        <v>8220</v>
      </c>
      <c r="G120" s="24" t="s">
        <v>8223</v>
      </c>
      <c r="H120" s="24" t="s">
        <v>8245</v>
      </c>
      <c r="I120" s="24">
        <v>1426294201</v>
      </c>
      <c r="J120" s="24">
        <v>1423705801</v>
      </c>
      <c r="K120" s="24" t="b">
        <v>0</v>
      </c>
      <c r="L120" s="24">
        <v>5</v>
      </c>
      <c r="M120" s="24" t="b">
        <v>0</v>
      </c>
      <c r="N120" s="24" t="s">
        <v>8269</v>
      </c>
      <c r="O120" s="24">
        <v>33</v>
      </c>
      <c r="P120" s="24">
        <v>26</v>
      </c>
      <c r="Q120" s="28" t="s">
        <v>8323</v>
      </c>
      <c r="R120" s="24" t="s">
        <v>8326</v>
      </c>
      <c r="S120" s="29">
        <v>42047.07640046296</v>
      </c>
      <c r="T120" s="29">
        <v>42077.034733796296</v>
      </c>
    </row>
    <row r="121" spans="1:20" ht="30" x14ac:dyDescent="0.25">
      <c r="A121" s="24">
        <v>3964</v>
      </c>
      <c r="B121" s="25" t="s">
        <v>3961</v>
      </c>
      <c r="C121" s="25" t="s">
        <v>8071</v>
      </c>
      <c r="D121" s="26">
        <v>2000</v>
      </c>
      <c r="E121" s="27">
        <v>126</v>
      </c>
      <c r="F121" s="24" t="s">
        <v>8220</v>
      </c>
      <c r="G121" s="24" t="s">
        <v>8223</v>
      </c>
      <c r="H121" s="24" t="s">
        <v>8245</v>
      </c>
      <c r="I121" s="24">
        <v>1429460386</v>
      </c>
      <c r="J121" s="24">
        <v>1424279986</v>
      </c>
      <c r="K121" s="24" t="b">
        <v>0</v>
      </c>
      <c r="L121" s="24">
        <v>3</v>
      </c>
      <c r="M121" s="24" t="b">
        <v>0</v>
      </c>
      <c r="N121" s="24" t="s">
        <v>8269</v>
      </c>
      <c r="O121" s="24">
        <v>6</v>
      </c>
      <c r="P121" s="24">
        <v>42</v>
      </c>
      <c r="Q121" s="28" t="s">
        <v>8323</v>
      </c>
      <c r="R121" s="24" t="s">
        <v>8326</v>
      </c>
      <c r="S121" s="29">
        <v>42053.722060185188</v>
      </c>
      <c r="T121" s="29">
        <v>42113.680393518516</v>
      </c>
    </row>
    <row r="122" spans="1:20" ht="30" x14ac:dyDescent="0.25">
      <c r="A122" s="24">
        <v>3899</v>
      </c>
      <c r="B122" s="25" t="s">
        <v>3896</v>
      </c>
      <c r="C122" s="25" t="s">
        <v>8007</v>
      </c>
      <c r="D122" s="26">
        <v>10000</v>
      </c>
      <c r="E122" s="27">
        <v>125</v>
      </c>
      <c r="F122" s="24" t="s">
        <v>8220</v>
      </c>
      <c r="G122" s="24" t="s">
        <v>8223</v>
      </c>
      <c r="H122" s="24" t="s">
        <v>8245</v>
      </c>
      <c r="I122" s="24">
        <v>1407868561</v>
      </c>
      <c r="J122" s="24">
        <v>1406140561</v>
      </c>
      <c r="K122" s="24" t="b">
        <v>0</v>
      </c>
      <c r="L122" s="24">
        <v>2</v>
      </c>
      <c r="M122" s="24" t="b">
        <v>0</v>
      </c>
      <c r="N122" s="24" t="s">
        <v>8269</v>
      </c>
      <c r="O122" s="24">
        <v>1</v>
      </c>
      <c r="P122" s="24">
        <v>62.5</v>
      </c>
      <c r="Q122" s="28" t="s">
        <v>8323</v>
      </c>
      <c r="R122" s="24" t="s">
        <v>8326</v>
      </c>
      <c r="S122" s="29">
        <v>41843.775011574071</v>
      </c>
      <c r="T122" s="29">
        <v>41863.775011574071</v>
      </c>
    </row>
    <row r="123" spans="1:20" ht="30" x14ac:dyDescent="0.25">
      <c r="A123" s="24">
        <v>4021</v>
      </c>
      <c r="B123" s="25" t="s">
        <v>4017</v>
      </c>
      <c r="C123" s="25" t="s">
        <v>8126</v>
      </c>
      <c r="D123" s="26">
        <v>15000</v>
      </c>
      <c r="E123" s="27">
        <v>125</v>
      </c>
      <c r="F123" s="24" t="s">
        <v>8220</v>
      </c>
      <c r="G123" s="24" t="s">
        <v>8223</v>
      </c>
      <c r="H123" s="24" t="s">
        <v>8245</v>
      </c>
      <c r="I123" s="24">
        <v>1414360358</v>
      </c>
      <c r="J123" s="24">
        <v>1409176358</v>
      </c>
      <c r="K123" s="24" t="b">
        <v>0</v>
      </c>
      <c r="L123" s="24">
        <v>2</v>
      </c>
      <c r="M123" s="24" t="b">
        <v>0</v>
      </c>
      <c r="N123" s="24" t="s">
        <v>8269</v>
      </c>
      <c r="O123" s="24">
        <v>1</v>
      </c>
      <c r="P123" s="24">
        <v>62.5</v>
      </c>
      <c r="Q123" s="28" t="s">
        <v>8323</v>
      </c>
      <c r="R123" s="24" t="s">
        <v>8326</v>
      </c>
      <c r="S123" s="29">
        <v>41878.911550925928</v>
      </c>
      <c r="T123" s="29">
        <v>41938.911550925928</v>
      </c>
    </row>
    <row r="124" spans="1:20" ht="30" x14ac:dyDescent="0.25">
      <c r="A124" s="24">
        <v>3889</v>
      </c>
      <c r="B124" s="25" t="s">
        <v>3886</v>
      </c>
      <c r="C124" s="25" t="s">
        <v>7997</v>
      </c>
      <c r="D124" s="26">
        <v>8000</v>
      </c>
      <c r="E124" s="27">
        <v>118</v>
      </c>
      <c r="F124" s="24" t="s">
        <v>8220</v>
      </c>
      <c r="G124" s="24" t="s">
        <v>8223</v>
      </c>
      <c r="H124" s="24" t="s">
        <v>8245</v>
      </c>
      <c r="I124" s="24">
        <v>1420413960</v>
      </c>
      <c r="J124" s="24">
        <v>1417651630</v>
      </c>
      <c r="K124" s="24" t="b">
        <v>0</v>
      </c>
      <c r="L124" s="24">
        <v>9</v>
      </c>
      <c r="M124" s="24" t="b">
        <v>0</v>
      </c>
      <c r="N124" s="24" t="s">
        <v>8269</v>
      </c>
      <c r="O124" s="24">
        <v>1</v>
      </c>
      <c r="P124" s="24">
        <v>13.11</v>
      </c>
      <c r="Q124" s="28" t="s">
        <v>8323</v>
      </c>
      <c r="R124" s="24" t="s">
        <v>8326</v>
      </c>
      <c r="S124" s="29">
        <v>41977.004976851851</v>
      </c>
      <c r="T124" s="29">
        <v>42008.976388888885</v>
      </c>
    </row>
    <row r="125" spans="1:20" ht="45" x14ac:dyDescent="0.25">
      <c r="A125" s="24">
        <v>4047</v>
      </c>
      <c r="B125" s="25" t="s">
        <v>4043</v>
      </c>
      <c r="C125" s="25" t="s">
        <v>8151</v>
      </c>
      <c r="D125" s="26">
        <v>5000</v>
      </c>
      <c r="E125" s="27">
        <v>110</v>
      </c>
      <c r="F125" s="24" t="s">
        <v>8220</v>
      </c>
      <c r="G125" s="24" t="s">
        <v>8223</v>
      </c>
      <c r="H125" s="24" t="s">
        <v>8245</v>
      </c>
      <c r="I125" s="24">
        <v>1420938000</v>
      </c>
      <c r="J125" s="24">
        <v>1418862743</v>
      </c>
      <c r="K125" s="24" t="b">
        <v>0</v>
      </c>
      <c r="L125" s="24">
        <v>4</v>
      </c>
      <c r="M125" s="24" t="b">
        <v>0</v>
      </c>
      <c r="N125" s="24" t="s">
        <v>8269</v>
      </c>
      <c r="O125" s="24">
        <v>2</v>
      </c>
      <c r="P125" s="24">
        <v>27.5</v>
      </c>
      <c r="Q125" s="28" t="s">
        <v>8323</v>
      </c>
      <c r="R125" s="24" t="s">
        <v>8326</v>
      </c>
      <c r="S125" s="29">
        <v>41991.022488425922</v>
      </c>
      <c r="T125" s="29">
        <v>42015.041666666672</v>
      </c>
    </row>
    <row r="126" spans="1:20" ht="45" x14ac:dyDescent="0.25">
      <c r="A126" s="24">
        <v>4017</v>
      </c>
      <c r="B126" s="25" t="s">
        <v>4013</v>
      </c>
      <c r="C126" s="25" t="s">
        <v>8122</v>
      </c>
      <c r="D126" s="26">
        <v>10000</v>
      </c>
      <c r="E126" s="27">
        <v>105</v>
      </c>
      <c r="F126" s="24" t="s">
        <v>8220</v>
      </c>
      <c r="G126" s="24" t="s">
        <v>8223</v>
      </c>
      <c r="H126" s="24" t="s">
        <v>8245</v>
      </c>
      <c r="I126" s="24">
        <v>1409846874</v>
      </c>
      <c r="J126" s="24">
        <v>1407254874</v>
      </c>
      <c r="K126" s="24" t="b">
        <v>0</v>
      </c>
      <c r="L126" s="24">
        <v>2</v>
      </c>
      <c r="M126" s="24" t="b">
        <v>0</v>
      </c>
      <c r="N126" s="24" t="s">
        <v>8269</v>
      </c>
      <c r="O126" s="24">
        <v>1</v>
      </c>
      <c r="P126" s="24">
        <v>52.5</v>
      </c>
      <c r="Q126" s="28" t="s">
        <v>8323</v>
      </c>
      <c r="R126" s="24" t="s">
        <v>8326</v>
      </c>
      <c r="S126" s="29">
        <v>41856.672152777777</v>
      </c>
      <c r="T126" s="29">
        <v>41886.672152777777</v>
      </c>
    </row>
    <row r="127" spans="1:20" ht="45" x14ac:dyDescent="0.25">
      <c r="A127" s="24">
        <v>3947</v>
      </c>
      <c r="B127" s="25" t="s">
        <v>3944</v>
      </c>
      <c r="C127" s="25" t="s">
        <v>8055</v>
      </c>
      <c r="D127" s="26">
        <v>3000</v>
      </c>
      <c r="E127" s="27">
        <v>101</v>
      </c>
      <c r="F127" s="24" t="s">
        <v>8220</v>
      </c>
      <c r="G127" s="24" t="s">
        <v>8223</v>
      </c>
      <c r="H127" s="24" t="s">
        <v>8245</v>
      </c>
      <c r="I127" s="24">
        <v>1475378744</v>
      </c>
      <c r="J127" s="24">
        <v>1472786744</v>
      </c>
      <c r="K127" s="24" t="b">
        <v>0</v>
      </c>
      <c r="L127" s="24">
        <v>2</v>
      </c>
      <c r="M127" s="24" t="b">
        <v>0</v>
      </c>
      <c r="N127" s="24" t="s">
        <v>8269</v>
      </c>
      <c r="O127" s="24">
        <v>3</v>
      </c>
      <c r="P127" s="24">
        <v>50.5</v>
      </c>
      <c r="Q127" s="28" t="s">
        <v>8323</v>
      </c>
      <c r="R127" s="24" t="s">
        <v>8326</v>
      </c>
      <c r="S127" s="29">
        <v>42615.142870370371</v>
      </c>
      <c r="T127" s="29">
        <v>42645.142870370371</v>
      </c>
    </row>
    <row r="128" spans="1:20" ht="45" x14ac:dyDescent="0.25">
      <c r="A128" s="24">
        <v>3730</v>
      </c>
      <c r="B128" s="25" t="s">
        <v>3727</v>
      </c>
      <c r="C128" s="25" t="s">
        <v>7840</v>
      </c>
      <c r="D128" s="26">
        <v>1000</v>
      </c>
      <c r="E128" s="27">
        <v>100</v>
      </c>
      <c r="F128" s="24" t="s">
        <v>8220</v>
      </c>
      <c r="G128" s="24" t="s">
        <v>8223</v>
      </c>
      <c r="H128" s="24" t="s">
        <v>8245</v>
      </c>
      <c r="I128" s="24">
        <v>1439828159</v>
      </c>
      <c r="J128" s="24">
        <v>1437236159</v>
      </c>
      <c r="K128" s="24" t="b">
        <v>0</v>
      </c>
      <c r="L128" s="24">
        <v>1</v>
      </c>
      <c r="M128" s="24" t="b">
        <v>0</v>
      </c>
      <c r="N128" s="24" t="s">
        <v>8269</v>
      </c>
      <c r="O128" s="24">
        <v>10</v>
      </c>
      <c r="P128" s="24">
        <v>100</v>
      </c>
      <c r="Q128" s="28" t="s">
        <v>8323</v>
      </c>
      <c r="R128" s="24" t="s">
        <v>8326</v>
      </c>
      <c r="S128" s="29">
        <v>42203.677766203706</v>
      </c>
      <c r="T128" s="29">
        <v>42233.677766203706</v>
      </c>
    </row>
    <row r="129" spans="1:20" ht="45" x14ac:dyDescent="0.25">
      <c r="A129" s="24">
        <v>3742</v>
      </c>
      <c r="B129" s="25" t="s">
        <v>3739</v>
      </c>
      <c r="C129" s="25" t="s">
        <v>7852</v>
      </c>
      <c r="D129" s="26">
        <v>5000</v>
      </c>
      <c r="E129" s="27">
        <v>100</v>
      </c>
      <c r="F129" s="24" t="s">
        <v>8220</v>
      </c>
      <c r="G129" s="24" t="s">
        <v>8223</v>
      </c>
      <c r="H129" s="24" t="s">
        <v>8245</v>
      </c>
      <c r="I129" s="24">
        <v>1409980144</v>
      </c>
      <c r="J129" s="24">
        <v>1407388144</v>
      </c>
      <c r="K129" s="24" t="b">
        <v>0</v>
      </c>
      <c r="L129" s="24">
        <v>4</v>
      </c>
      <c r="M129" s="24" t="b">
        <v>0</v>
      </c>
      <c r="N129" s="24" t="s">
        <v>8269</v>
      </c>
      <c r="O129" s="24">
        <v>2</v>
      </c>
      <c r="P129" s="24">
        <v>25</v>
      </c>
      <c r="Q129" s="28" t="s">
        <v>8323</v>
      </c>
      <c r="R129" s="24" t="s">
        <v>8326</v>
      </c>
      <c r="S129" s="29">
        <v>41858.214629629627</v>
      </c>
      <c r="T129" s="29">
        <v>41888.214629629627</v>
      </c>
    </row>
    <row r="130" spans="1:20" x14ac:dyDescent="0.25">
      <c r="A130" s="24">
        <v>3861</v>
      </c>
      <c r="B130" s="25" t="s">
        <v>3858</v>
      </c>
      <c r="C130" s="25" t="s">
        <v>7970</v>
      </c>
      <c r="D130" s="26">
        <v>2000</v>
      </c>
      <c r="E130" s="27">
        <v>100</v>
      </c>
      <c r="F130" s="24" t="s">
        <v>8220</v>
      </c>
      <c r="G130" s="24" t="s">
        <v>8223</v>
      </c>
      <c r="H130" s="24" t="s">
        <v>8245</v>
      </c>
      <c r="I130" s="24">
        <v>1415828820</v>
      </c>
      <c r="J130" s="24">
        <v>1412258977</v>
      </c>
      <c r="K130" s="24" t="b">
        <v>0</v>
      </c>
      <c r="L130" s="24">
        <v>1</v>
      </c>
      <c r="M130" s="24" t="b">
        <v>0</v>
      </c>
      <c r="N130" s="24" t="s">
        <v>8269</v>
      </c>
      <c r="O130" s="24">
        <v>5</v>
      </c>
      <c r="P130" s="24">
        <v>100</v>
      </c>
      <c r="Q130" s="28" t="s">
        <v>8323</v>
      </c>
      <c r="R130" s="24" t="s">
        <v>8326</v>
      </c>
      <c r="S130" s="29">
        <v>41914.590011574073</v>
      </c>
      <c r="T130" s="29">
        <v>41955.907638888893</v>
      </c>
    </row>
    <row r="131" spans="1:20" ht="30" x14ac:dyDescent="0.25">
      <c r="A131" s="24">
        <v>3991</v>
      </c>
      <c r="B131" s="25" t="s">
        <v>3987</v>
      </c>
      <c r="C131" s="25" t="s">
        <v>8097</v>
      </c>
      <c r="D131" s="26">
        <v>500</v>
      </c>
      <c r="E131" s="27">
        <v>100</v>
      </c>
      <c r="F131" s="24" t="s">
        <v>8220</v>
      </c>
      <c r="G131" s="24" t="s">
        <v>8223</v>
      </c>
      <c r="H131" s="24" t="s">
        <v>8245</v>
      </c>
      <c r="I131" s="24">
        <v>1433086082</v>
      </c>
      <c r="J131" s="24">
        <v>1430494082</v>
      </c>
      <c r="K131" s="24" t="b">
        <v>0</v>
      </c>
      <c r="L131" s="24">
        <v>1</v>
      </c>
      <c r="M131" s="24" t="b">
        <v>0</v>
      </c>
      <c r="N131" s="24" t="s">
        <v>8269</v>
      </c>
      <c r="O131" s="24">
        <v>20</v>
      </c>
      <c r="P131" s="24">
        <v>100</v>
      </c>
      <c r="Q131" s="28" t="s">
        <v>8323</v>
      </c>
      <c r="R131" s="24" t="s">
        <v>8326</v>
      </c>
      <c r="S131" s="29">
        <v>42125.644467592589</v>
      </c>
      <c r="T131" s="29">
        <v>42155.644467592589</v>
      </c>
    </row>
    <row r="132" spans="1:20" ht="45" x14ac:dyDescent="0.25">
      <c r="A132" s="24">
        <v>4020</v>
      </c>
      <c r="B132" s="25" t="s">
        <v>4016</v>
      </c>
      <c r="C132" s="25" t="s">
        <v>8125</v>
      </c>
      <c r="D132" s="26">
        <v>600</v>
      </c>
      <c r="E132" s="27">
        <v>100</v>
      </c>
      <c r="F132" s="24" t="s">
        <v>8220</v>
      </c>
      <c r="G132" s="24" t="s">
        <v>8223</v>
      </c>
      <c r="H132" s="24" t="s">
        <v>8245</v>
      </c>
      <c r="I132" s="24">
        <v>1427168099</v>
      </c>
      <c r="J132" s="24">
        <v>1424579699</v>
      </c>
      <c r="K132" s="24" t="b">
        <v>0</v>
      </c>
      <c r="L132" s="24">
        <v>3</v>
      </c>
      <c r="M132" s="24" t="b">
        <v>0</v>
      </c>
      <c r="N132" s="24" t="s">
        <v>8269</v>
      </c>
      <c r="O132" s="24">
        <v>17</v>
      </c>
      <c r="P132" s="24">
        <v>33.33</v>
      </c>
      <c r="Q132" s="28" t="s">
        <v>8323</v>
      </c>
      <c r="R132" s="24" t="s">
        <v>8326</v>
      </c>
      <c r="S132" s="29">
        <v>42057.190960648149</v>
      </c>
      <c r="T132" s="29">
        <v>42087.149293981478</v>
      </c>
    </row>
    <row r="133" spans="1:20" ht="45" x14ac:dyDescent="0.25">
      <c r="A133" s="24">
        <v>4103</v>
      </c>
      <c r="B133" s="25" t="s">
        <v>4099</v>
      </c>
      <c r="C133" s="25" t="s">
        <v>8206</v>
      </c>
      <c r="D133" s="26">
        <v>1000</v>
      </c>
      <c r="E133" s="27">
        <v>100</v>
      </c>
      <c r="F133" s="24" t="s">
        <v>8220</v>
      </c>
      <c r="G133" s="24" t="s">
        <v>8223</v>
      </c>
      <c r="H133" s="24" t="s">
        <v>8245</v>
      </c>
      <c r="I133" s="24">
        <v>1440613920</v>
      </c>
      <c r="J133" s="24">
        <v>1435953566</v>
      </c>
      <c r="K133" s="24" t="b">
        <v>0</v>
      </c>
      <c r="L133" s="24">
        <v>6</v>
      </c>
      <c r="M133" s="24" t="b">
        <v>0</v>
      </c>
      <c r="N133" s="24" t="s">
        <v>8269</v>
      </c>
      <c r="O133" s="24">
        <v>10</v>
      </c>
      <c r="P133" s="24">
        <v>16.670000000000002</v>
      </c>
      <c r="Q133" s="28" t="s">
        <v>8323</v>
      </c>
      <c r="R133" s="24" t="s">
        <v>8326</v>
      </c>
      <c r="S133" s="29">
        <v>42188.83293981482</v>
      </c>
      <c r="T133" s="29">
        <v>42242.772222222222</v>
      </c>
    </row>
    <row r="134" spans="1:20" ht="30" x14ac:dyDescent="0.25">
      <c r="A134" s="24">
        <v>2852</v>
      </c>
      <c r="B134" s="25" t="s">
        <v>2852</v>
      </c>
      <c r="C134" s="25" t="s">
        <v>6962</v>
      </c>
      <c r="D134" s="26">
        <v>5000</v>
      </c>
      <c r="E134" s="27">
        <v>95</v>
      </c>
      <c r="F134" s="24" t="s">
        <v>8220</v>
      </c>
      <c r="G134" s="24" t="s">
        <v>8223</v>
      </c>
      <c r="H134" s="24" t="s">
        <v>8245</v>
      </c>
      <c r="I134" s="24">
        <v>1403312703</v>
      </c>
      <c r="J134" s="24">
        <v>1400720703</v>
      </c>
      <c r="K134" s="24" t="b">
        <v>0</v>
      </c>
      <c r="L134" s="24">
        <v>6</v>
      </c>
      <c r="M134" s="24" t="b">
        <v>0</v>
      </c>
      <c r="N134" s="24" t="s">
        <v>8269</v>
      </c>
      <c r="O134" s="24">
        <v>2</v>
      </c>
      <c r="P134" s="24">
        <v>15.83</v>
      </c>
      <c r="Q134" s="28" t="s">
        <v>8323</v>
      </c>
      <c r="R134" s="24" t="s">
        <v>8326</v>
      </c>
      <c r="S134" s="29">
        <v>41781.045173611114</v>
      </c>
      <c r="T134" s="29">
        <v>41811.045173611114</v>
      </c>
    </row>
    <row r="135" spans="1:20" ht="45" x14ac:dyDescent="0.25">
      <c r="A135" s="24">
        <v>4058</v>
      </c>
      <c r="B135" s="25" t="s">
        <v>4054</v>
      </c>
      <c r="C135" s="25" t="s">
        <v>8162</v>
      </c>
      <c r="D135" s="26">
        <v>3750</v>
      </c>
      <c r="E135" s="27">
        <v>95</v>
      </c>
      <c r="F135" s="24" t="s">
        <v>8220</v>
      </c>
      <c r="G135" s="24" t="s">
        <v>8223</v>
      </c>
      <c r="H135" s="24" t="s">
        <v>8245</v>
      </c>
      <c r="I135" s="24">
        <v>1459483140</v>
      </c>
      <c r="J135" s="24">
        <v>1458178044</v>
      </c>
      <c r="K135" s="24" t="b">
        <v>0</v>
      </c>
      <c r="L135" s="24">
        <v>4</v>
      </c>
      <c r="M135" s="24" t="b">
        <v>0</v>
      </c>
      <c r="N135" s="24" t="s">
        <v>8269</v>
      </c>
      <c r="O135" s="24">
        <v>3</v>
      </c>
      <c r="P135" s="24">
        <v>23.75</v>
      </c>
      <c r="Q135" s="28" t="s">
        <v>8323</v>
      </c>
      <c r="R135" s="24" t="s">
        <v>8326</v>
      </c>
      <c r="S135" s="29">
        <v>42446.060694444444</v>
      </c>
      <c r="T135" s="29">
        <v>42461.165972222225</v>
      </c>
    </row>
    <row r="136" spans="1:20" ht="45" x14ac:dyDescent="0.25">
      <c r="A136" s="24">
        <v>4111</v>
      </c>
      <c r="B136" s="25" t="s">
        <v>4107</v>
      </c>
      <c r="C136" s="25" t="s">
        <v>8214</v>
      </c>
      <c r="D136" s="26">
        <v>3000</v>
      </c>
      <c r="E136" s="27">
        <v>94</v>
      </c>
      <c r="F136" s="24" t="s">
        <v>8220</v>
      </c>
      <c r="G136" s="24" t="s">
        <v>8223</v>
      </c>
      <c r="H136" s="24" t="s">
        <v>8245</v>
      </c>
      <c r="I136" s="24">
        <v>1424747740</v>
      </c>
      <c r="J136" s="24">
        <v>1422155740</v>
      </c>
      <c r="K136" s="24" t="b">
        <v>0</v>
      </c>
      <c r="L136" s="24">
        <v>6</v>
      </c>
      <c r="M136" s="24" t="b">
        <v>0</v>
      </c>
      <c r="N136" s="24" t="s">
        <v>8269</v>
      </c>
      <c r="O136" s="24">
        <v>3</v>
      </c>
      <c r="P136" s="24">
        <v>15.67</v>
      </c>
      <c r="Q136" s="28" t="s">
        <v>8323</v>
      </c>
      <c r="R136" s="24" t="s">
        <v>8326</v>
      </c>
      <c r="S136" s="29">
        <v>42029.135879629626</v>
      </c>
      <c r="T136" s="29">
        <v>42059.135879629626</v>
      </c>
    </row>
    <row r="137" spans="1:20" ht="45" x14ac:dyDescent="0.25">
      <c r="A137" s="24">
        <v>4037</v>
      </c>
      <c r="B137" s="25" t="s">
        <v>4033</v>
      </c>
      <c r="C137" s="25" t="s">
        <v>8141</v>
      </c>
      <c r="D137" s="26">
        <v>700</v>
      </c>
      <c r="E137" s="27">
        <v>80</v>
      </c>
      <c r="F137" s="24" t="s">
        <v>8220</v>
      </c>
      <c r="G137" s="24" t="s">
        <v>8223</v>
      </c>
      <c r="H137" s="24" t="s">
        <v>8245</v>
      </c>
      <c r="I137" s="24">
        <v>1464099900</v>
      </c>
      <c r="J137" s="24">
        <v>1462585315</v>
      </c>
      <c r="K137" s="24" t="b">
        <v>0</v>
      </c>
      <c r="L137" s="24">
        <v>2</v>
      </c>
      <c r="M137" s="24" t="b">
        <v>0</v>
      </c>
      <c r="N137" s="24" t="s">
        <v>8269</v>
      </c>
      <c r="O137" s="24">
        <v>11</v>
      </c>
      <c r="P137" s="24">
        <v>40</v>
      </c>
      <c r="Q137" s="28" t="s">
        <v>8323</v>
      </c>
      <c r="R137" s="24" t="s">
        <v>8326</v>
      </c>
      <c r="S137" s="29">
        <v>42497.070775462969</v>
      </c>
      <c r="T137" s="29">
        <v>42514.600694444445</v>
      </c>
    </row>
    <row r="138" spans="1:20" ht="45" x14ac:dyDescent="0.25">
      <c r="A138" s="24">
        <v>2848</v>
      </c>
      <c r="B138" s="25" t="s">
        <v>2848</v>
      </c>
      <c r="C138" s="25" t="s">
        <v>6958</v>
      </c>
      <c r="D138" s="26">
        <v>35000</v>
      </c>
      <c r="E138" s="27">
        <v>70</v>
      </c>
      <c r="F138" s="24" t="s">
        <v>8220</v>
      </c>
      <c r="G138" s="24" t="s">
        <v>8223</v>
      </c>
      <c r="H138" s="24" t="s">
        <v>8245</v>
      </c>
      <c r="I138" s="24">
        <v>1432913659</v>
      </c>
      <c r="J138" s="24">
        <v>1430321659</v>
      </c>
      <c r="K138" s="24" t="b">
        <v>0</v>
      </c>
      <c r="L138" s="24">
        <v>3</v>
      </c>
      <c r="M138" s="24" t="b">
        <v>0</v>
      </c>
      <c r="N138" s="24" t="s">
        <v>8269</v>
      </c>
      <c r="O138" s="24">
        <v>0</v>
      </c>
      <c r="P138" s="24">
        <v>23.33</v>
      </c>
      <c r="Q138" s="28" t="s">
        <v>8323</v>
      </c>
      <c r="R138" s="24" t="s">
        <v>8326</v>
      </c>
      <c r="S138" s="29">
        <v>42123.648831018523</v>
      </c>
      <c r="T138" s="29">
        <v>42153.648831018523</v>
      </c>
    </row>
    <row r="139" spans="1:20" ht="45" x14ac:dyDescent="0.25">
      <c r="A139" s="24">
        <v>3908</v>
      </c>
      <c r="B139" s="25" t="s">
        <v>3905</v>
      </c>
      <c r="C139" s="25" t="s">
        <v>8016</v>
      </c>
      <c r="D139" s="26">
        <v>750</v>
      </c>
      <c r="E139" s="27">
        <v>65</v>
      </c>
      <c r="F139" s="24" t="s">
        <v>8220</v>
      </c>
      <c r="G139" s="24" t="s">
        <v>8223</v>
      </c>
      <c r="H139" s="24" t="s">
        <v>8245</v>
      </c>
      <c r="I139" s="24">
        <v>1406603696</v>
      </c>
      <c r="J139" s="24">
        <v>1405307696</v>
      </c>
      <c r="K139" s="24" t="b">
        <v>0</v>
      </c>
      <c r="L139" s="24">
        <v>4</v>
      </c>
      <c r="M139" s="24" t="b">
        <v>0</v>
      </c>
      <c r="N139" s="24" t="s">
        <v>8269</v>
      </c>
      <c r="O139" s="24">
        <v>9</v>
      </c>
      <c r="P139" s="24">
        <v>16.25</v>
      </c>
      <c r="Q139" s="28" t="s">
        <v>8323</v>
      </c>
      <c r="R139" s="24" t="s">
        <v>8326</v>
      </c>
      <c r="S139" s="29">
        <v>41834.135370370372</v>
      </c>
      <c r="T139" s="29">
        <v>41849.135370370372</v>
      </c>
    </row>
    <row r="140" spans="1:20" ht="45" x14ac:dyDescent="0.25">
      <c r="A140" s="24">
        <v>3922</v>
      </c>
      <c r="B140" s="25" t="s">
        <v>3919</v>
      </c>
      <c r="C140" s="25" t="s">
        <v>8030</v>
      </c>
      <c r="D140" s="26">
        <v>750</v>
      </c>
      <c r="E140" s="27">
        <v>61</v>
      </c>
      <c r="F140" s="24" t="s">
        <v>8220</v>
      </c>
      <c r="G140" s="24" t="s">
        <v>8223</v>
      </c>
      <c r="H140" s="24" t="s">
        <v>8245</v>
      </c>
      <c r="I140" s="24">
        <v>1425337200</v>
      </c>
      <c r="J140" s="24">
        <v>1421432810</v>
      </c>
      <c r="K140" s="24" t="b">
        <v>0</v>
      </c>
      <c r="L140" s="24">
        <v>6</v>
      </c>
      <c r="M140" s="24" t="b">
        <v>0</v>
      </c>
      <c r="N140" s="24" t="s">
        <v>8269</v>
      </c>
      <c r="O140" s="24">
        <v>8</v>
      </c>
      <c r="P140" s="24">
        <v>10.17</v>
      </c>
      <c r="Q140" s="28" t="s">
        <v>8323</v>
      </c>
      <c r="R140" s="24" t="s">
        <v>8326</v>
      </c>
      <c r="S140" s="29">
        <v>42020.768634259264</v>
      </c>
      <c r="T140" s="29">
        <v>42065.958333333328</v>
      </c>
    </row>
    <row r="141" spans="1:20" ht="45" x14ac:dyDescent="0.25">
      <c r="A141" s="24">
        <v>3864</v>
      </c>
      <c r="B141" s="25" t="s">
        <v>3861</v>
      </c>
      <c r="C141" s="25" t="s">
        <v>7973</v>
      </c>
      <c r="D141" s="26">
        <v>5000</v>
      </c>
      <c r="E141" s="27">
        <v>60</v>
      </c>
      <c r="F141" s="24" t="s">
        <v>8220</v>
      </c>
      <c r="G141" s="24" t="s">
        <v>8223</v>
      </c>
      <c r="H141" s="24" t="s">
        <v>8245</v>
      </c>
      <c r="I141" s="24">
        <v>1447799054</v>
      </c>
      <c r="J141" s="24">
        <v>1445203454</v>
      </c>
      <c r="K141" s="24" t="b">
        <v>0</v>
      </c>
      <c r="L141" s="24">
        <v>3</v>
      </c>
      <c r="M141" s="24" t="b">
        <v>0</v>
      </c>
      <c r="N141" s="24" t="s">
        <v>8269</v>
      </c>
      <c r="O141" s="24">
        <v>1</v>
      </c>
      <c r="P141" s="24">
        <v>20</v>
      </c>
      <c r="Q141" s="28" t="s">
        <v>8323</v>
      </c>
      <c r="R141" s="24" t="s">
        <v>8326</v>
      </c>
      <c r="S141" s="29">
        <v>42295.891828703709</v>
      </c>
      <c r="T141" s="29">
        <v>42325.933495370366</v>
      </c>
    </row>
    <row r="142" spans="1:20" ht="45" x14ac:dyDescent="0.25">
      <c r="A142" s="24">
        <v>4108</v>
      </c>
      <c r="B142" s="25" t="s">
        <v>4104</v>
      </c>
      <c r="C142" s="25" t="s">
        <v>8211</v>
      </c>
      <c r="D142" s="26">
        <v>3000</v>
      </c>
      <c r="E142" s="27">
        <v>59</v>
      </c>
      <c r="F142" s="24" t="s">
        <v>8220</v>
      </c>
      <c r="G142" s="24" t="s">
        <v>8223</v>
      </c>
      <c r="H142" s="24" t="s">
        <v>8245</v>
      </c>
      <c r="I142" s="24">
        <v>1488517200</v>
      </c>
      <c r="J142" s="24">
        <v>1485909937</v>
      </c>
      <c r="K142" s="24" t="b">
        <v>0</v>
      </c>
      <c r="L142" s="24">
        <v>1</v>
      </c>
      <c r="M142" s="24" t="b">
        <v>0</v>
      </c>
      <c r="N142" s="24" t="s">
        <v>8269</v>
      </c>
      <c r="O142" s="24">
        <v>2</v>
      </c>
      <c r="P142" s="24">
        <v>59</v>
      </c>
      <c r="Q142" s="28" t="s">
        <v>8323</v>
      </c>
      <c r="R142" s="24" t="s">
        <v>8326</v>
      </c>
      <c r="S142" s="29">
        <v>42767.031678240746</v>
      </c>
      <c r="T142" s="29">
        <v>42797.208333333328</v>
      </c>
    </row>
    <row r="143" spans="1:20" ht="45" x14ac:dyDescent="0.25">
      <c r="A143" s="24">
        <v>2862</v>
      </c>
      <c r="B143" s="25" t="s">
        <v>2862</v>
      </c>
      <c r="C143" s="25" t="s">
        <v>6972</v>
      </c>
      <c r="D143" s="26">
        <v>12700</v>
      </c>
      <c r="E143" s="27">
        <v>55</v>
      </c>
      <c r="F143" s="24" t="s">
        <v>8220</v>
      </c>
      <c r="G143" s="24" t="s">
        <v>8223</v>
      </c>
      <c r="H143" s="24" t="s">
        <v>8245</v>
      </c>
      <c r="I143" s="24">
        <v>1403636229</v>
      </c>
      <c r="J143" s="24">
        <v>1401044229</v>
      </c>
      <c r="K143" s="24" t="b">
        <v>0</v>
      </c>
      <c r="L143" s="24">
        <v>3</v>
      </c>
      <c r="M143" s="24" t="b">
        <v>0</v>
      </c>
      <c r="N143" s="24" t="s">
        <v>8269</v>
      </c>
      <c r="O143" s="24">
        <v>0</v>
      </c>
      <c r="P143" s="24">
        <v>18.329999999999998</v>
      </c>
      <c r="Q143" s="28" t="s">
        <v>8323</v>
      </c>
      <c r="R143" s="24" t="s">
        <v>8326</v>
      </c>
      <c r="S143" s="29">
        <v>41784.789687500001</v>
      </c>
      <c r="T143" s="29">
        <v>41814.789687500001</v>
      </c>
    </row>
    <row r="144" spans="1:20" ht="30" x14ac:dyDescent="0.25">
      <c r="A144" s="24">
        <v>2919</v>
      </c>
      <c r="B144" s="25" t="s">
        <v>2919</v>
      </c>
      <c r="C144" s="25" t="s">
        <v>7029</v>
      </c>
      <c r="D144" s="26">
        <v>600</v>
      </c>
      <c r="E144" s="27">
        <v>51</v>
      </c>
      <c r="F144" s="24" t="s">
        <v>8220</v>
      </c>
      <c r="G144" s="24" t="s">
        <v>8223</v>
      </c>
      <c r="H144" s="24" t="s">
        <v>8245</v>
      </c>
      <c r="I144" s="24">
        <v>1407250329</v>
      </c>
      <c r="J144" s="24">
        <v>1404658329</v>
      </c>
      <c r="K144" s="24" t="b">
        <v>0</v>
      </c>
      <c r="L144" s="24">
        <v>6</v>
      </c>
      <c r="M144" s="24" t="b">
        <v>0</v>
      </c>
      <c r="N144" s="24" t="s">
        <v>8269</v>
      </c>
      <c r="O144" s="24">
        <v>9</v>
      </c>
      <c r="P144" s="24">
        <v>8.5</v>
      </c>
      <c r="Q144" s="28" t="s">
        <v>8323</v>
      </c>
      <c r="R144" s="24" t="s">
        <v>8326</v>
      </c>
      <c r="S144" s="29">
        <v>41826.61954861111</v>
      </c>
      <c r="T144" s="29">
        <v>41856.61954861111</v>
      </c>
    </row>
    <row r="145" spans="1:20" ht="45" x14ac:dyDescent="0.25">
      <c r="A145" s="24">
        <v>3895</v>
      </c>
      <c r="B145" s="25" t="s">
        <v>3892</v>
      </c>
      <c r="C145" s="25" t="s">
        <v>8003</v>
      </c>
      <c r="D145" s="26">
        <v>1000</v>
      </c>
      <c r="E145" s="27">
        <v>50</v>
      </c>
      <c r="F145" s="24" t="s">
        <v>8220</v>
      </c>
      <c r="G145" s="24" t="s">
        <v>8223</v>
      </c>
      <c r="H145" s="24" t="s">
        <v>8245</v>
      </c>
      <c r="I145" s="24">
        <v>1425103218</v>
      </c>
      <c r="J145" s="24">
        <v>1422424818</v>
      </c>
      <c r="K145" s="24" t="b">
        <v>0</v>
      </c>
      <c r="L145" s="24">
        <v>1</v>
      </c>
      <c r="M145" s="24" t="b">
        <v>0</v>
      </c>
      <c r="N145" s="24" t="s">
        <v>8269</v>
      </c>
      <c r="O145" s="24">
        <v>5</v>
      </c>
      <c r="P145" s="24">
        <v>50</v>
      </c>
      <c r="Q145" s="28" t="s">
        <v>8323</v>
      </c>
      <c r="R145" s="24" t="s">
        <v>8326</v>
      </c>
      <c r="S145" s="29">
        <v>42032.250208333338</v>
      </c>
      <c r="T145" s="29">
        <v>42063.250208333338</v>
      </c>
    </row>
    <row r="146" spans="1:20" ht="45" x14ac:dyDescent="0.25">
      <c r="A146" s="24">
        <v>3941</v>
      </c>
      <c r="B146" s="25" t="s">
        <v>3938</v>
      </c>
      <c r="C146" s="25" t="s">
        <v>8049</v>
      </c>
      <c r="D146" s="26">
        <v>5500</v>
      </c>
      <c r="E146" s="27">
        <v>50</v>
      </c>
      <c r="F146" s="24" t="s">
        <v>8220</v>
      </c>
      <c r="G146" s="24" t="s">
        <v>8223</v>
      </c>
      <c r="H146" s="24" t="s">
        <v>8245</v>
      </c>
      <c r="I146" s="24">
        <v>1416877200</v>
      </c>
      <c r="J146" s="24">
        <v>1414505137</v>
      </c>
      <c r="K146" s="24" t="b">
        <v>0</v>
      </c>
      <c r="L146" s="24">
        <v>2</v>
      </c>
      <c r="M146" s="24" t="b">
        <v>0</v>
      </c>
      <c r="N146" s="24" t="s">
        <v>8269</v>
      </c>
      <c r="O146" s="24">
        <v>1</v>
      </c>
      <c r="P146" s="24">
        <v>25</v>
      </c>
      <c r="Q146" s="28" t="s">
        <v>8323</v>
      </c>
      <c r="R146" s="24" t="s">
        <v>8326</v>
      </c>
      <c r="S146" s="29">
        <v>41940.587233796294</v>
      </c>
      <c r="T146" s="29">
        <v>41968.041666666672</v>
      </c>
    </row>
    <row r="147" spans="1:20" ht="45" x14ac:dyDescent="0.25">
      <c r="A147" s="24">
        <v>4099</v>
      </c>
      <c r="B147" s="25" t="s">
        <v>4095</v>
      </c>
      <c r="C147" s="25" t="s">
        <v>8202</v>
      </c>
      <c r="D147" s="26">
        <v>4500</v>
      </c>
      <c r="E147" s="27">
        <v>50</v>
      </c>
      <c r="F147" s="24" t="s">
        <v>8220</v>
      </c>
      <c r="G147" s="24" t="s">
        <v>8223</v>
      </c>
      <c r="H147" s="24" t="s">
        <v>8245</v>
      </c>
      <c r="I147" s="24">
        <v>1472847873</v>
      </c>
      <c r="J147" s="24">
        <v>1468959873</v>
      </c>
      <c r="K147" s="24" t="b">
        <v>0</v>
      </c>
      <c r="L147" s="24">
        <v>1</v>
      </c>
      <c r="M147" s="24" t="b">
        <v>0</v>
      </c>
      <c r="N147" s="24" t="s">
        <v>8269</v>
      </c>
      <c r="O147" s="24">
        <v>1</v>
      </c>
      <c r="P147" s="24">
        <v>50</v>
      </c>
      <c r="Q147" s="28" t="s">
        <v>8323</v>
      </c>
      <c r="R147" s="24" t="s">
        <v>8326</v>
      </c>
      <c r="S147" s="29">
        <v>42570.850381944445</v>
      </c>
      <c r="T147" s="29">
        <v>42615.850381944445</v>
      </c>
    </row>
    <row r="148" spans="1:20" ht="45" x14ac:dyDescent="0.25">
      <c r="A148" s="24">
        <v>4086</v>
      </c>
      <c r="B148" s="25" t="s">
        <v>4082</v>
      </c>
      <c r="C148" s="25" t="s">
        <v>8189</v>
      </c>
      <c r="D148" s="26">
        <v>1000</v>
      </c>
      <c r="E148" s="27">
        <v>47</v>
      </c>
      <c r="F148" s="24" t="s">
        <v>8220</v>
      </c>
      <c r="G148" s="24" t="s">
        <v>8223</v>
      </c>
      <c r="H148" s="24" t="s">
        <v>8245</v>
      </c>
      <c r="I148" s="24">
        <v>1448078400</v>
      </c>
      <c r="J148" s="24">
        <v>1445985299</v>
      </c>
      <c r="K148" s="24" t="b">
        <v>0</v>
      </c>
      <c r="L148" s="24">
        <v>5</v>
      </c>
      <c r="M148" s="24" t="b">
        <v>0</v>
      </c>
      <c r="N148" s="24" t="s">
        <v>8269</v>
      </c>
      <c r="O148" s="24">
        <v>5</v>
      </c>
      <c r="P148" s="24">
        <v>9.4</v>
      </c>
      <c r="Q148" s="28" t="s">
        <v>8323</v>
      </c>
      <c r="R148" s="24" t="s">
        <v>8326</v>
      </c>
      <c r="S148" s="29">
        <v>42304.940960648149</v>
      </c>
      <c r="T148" s="29">
        <v>42329.166666666672</v>
      </c>
    </row>
    <row r="149" spans="1:20" ht="45" x14ac:dyDescent="0.25">
      <c r="A149" s="24">
        <v>2866</v>
      </c>
      <c r="B149" s="25" t="s">
        <v>2866</v>
      </c>
      <c r="C149" s="25" t="s">
        <v>6976</v>
      </c>
      <c r="D149" s="26">
        <v>5000</v>
      </c>
      <c r="E149" s="27">
        <v>45</v>
      </c>
      <c r="F149" s="24" t="s">
        <v>8220</v>
      </c>
      <c r="G149" s="24" t="s">
        <v>8223</v>
      </c>
      <c r="H149" s="24" t="s">
        <v>8245</v>
      </c>
      <c r="I149" s="24">
        <v>1476482400</v>
      </c>
      <c r="J149" s="24">
        <v>1473893721</v>
      </c>
      <c r="K149" s="24" t="b">
        <v>0</v>
      </c>
      <c r="L149" s="24">
        <v>2</v>
      </c>
      <c r="M149" s="24" t="b">
        <v>0</v>
      </c>
      <c r="N149" s="24" t="s">
        <v>8269</v>
      </c>
      <c r="O149" s="24">
        <v>1</v>
      </c>
      <c r="P149" s="24">
        <v>22.5</v>
      </c>
      <c r="Q149" s="28" t="s">
        <v>8323</v>
      </c>
      <c r="R149" s="24" t="s">
        <v>8326</v>
      </c>
      <c r="S149" s="29">
        <v>42627.955104166671</v>
      </c>
      <c r="T149" s="29">
        <v>42657.916666666672</v>
      </c>
    </row>
    <row r="150" spans="1:20" ht="45" x14ac:dyDescent="0.25">
      <c r="A150" s="24">
        <v>3960</v>
      </c>
      <c r="B150" s="25" t="s">
        <v>3957</v>
      </c>
      <c r="C150" s="25" t="s">
        <v>8067</v>
      </c>
      <c r="D150" s="26">
        <v>3000</v>
      </c>
      <c r="E150" s="27">
        <v>45</v>
      </c>
      <c r="F150" s="24" t="s">
        <v>8220</v>
      </c>
      <c r="G150" s="24" t="s">
        <v>8223</v>
      </c>
      <c r="H150" s="24" t="s">
        <v>8245</v>
      </c>
      <c r="I150" s="24">
        <v>1451852256</v>
      </c>
      <c r="J150" s="24">
        <v>1449260256</v>
      </c>
      <c r="K150" s="24" t="b">
        <v>0</v>
      </c>
      <c r="L150" s="24">
        <v>4</v>
      </c>
      <c r="M150" s="24" t="b">
        <v>0</v>
      </c>
      <c r="N150" s="24" t="s">
        <v>8269</v>
      </c>
      <c r="O150" s="24">
        <v>2</v>
      </c>
      <c r="P150" s="24">
        <v>11.25</v>
      </c>
      <c r="Q150" s="28" t="s">
        <v>8323</v>
      </c>
      <c r="R150" s="24" t="s">
        <v>8326</v>
      </c>
      <c r="S150" s="29">
        <v>42342.845555555556</v>
      </c>
      <c r="T150" s="29">
        <v>42372.845555555556</v>
      </c>
    </row>
    <row r="151" spans="1:20" ht="45" x14ac:dyDescent="0.25">
      <c r="A151" s="24">
        <v>3966</v>
      </c>
      <c r="B151" s="25" t="s">
        <v>3963</v>
      </c>
      <c r="C151" s="25" t="s">
        <v>8073</v>
      </c>
      <c r="D151" s="26">
        <v>7500</v>
      </c>
      <c r="E151" s="27">
        <v>45</v>
      </c>
      <c r="F151" s="24" t="s">
        <v>8220</v>
      </c>
      <c r="G151" s="24" t="s">
        <v>8223</v>
      </c>
      <c r="H151" s="24" t="s">
        <v>8245</v>
      </c>
      <c r="I151" s="24">
        <v>1406170740</v>
      </c>
      <c r="J151" s="24">
        <v>1402506278</v>
      </c>
      <c r="K151" s="24" t="b">
        <v>0</v>
      </c>
      <c r="L151" s="24">
        <v>2</v>
      </c>
      <c r="M151" s="24" t="b">
        <v>0</v>
      </c>
      <c r="N151" s="24" t="s">
        <v>8269</v>
      </c>
      <c r="O151" s="24">
        <v>1</v>
      </c>
      <c r="P151" s="24">
        <v>22.5</v>
      </c>
      <c r="Q151" s="28" t="s">
        <v>8323</v>
      </c>
      <c r="R151" s="24" t="s">
        <v>8326</v>
      </c>
      <c r="S151" s="29">
        <v>41801.711550925924</v>
      </c>
      <c r="T151" s="29">
        <v>41844.124305555553</v>
      </c>
    </row>
    <row r="152" spans="1:20" ht="45" x14ac:dyDescent="0.25">
      <c r="A152" s="24">
        <v>4107</v>
      </c>
      <c r="B152" s="25" t="s">
        <v>4103</v>
      </c>
      <c r="C152" s="25" t="s">
        <v>8210</v>
      </c>
      <c r="D152" s="26">
        <v>2000</v>
      </c>
      <c r="E152" s="27">
        <v>41</v>
      </c>
      <c r="F152" s="24" t="s">
        <v>8220</v>
      </c>
      <c r="G152" s="24" t="s">
        <v>8223</v>
      </c>
      <c r="H152" s="24" t="s">
        <v>8245</v>
      </c>
      <c r="I152" s="24">
        <v>1411596001</v>
      </c>
      <c r="J152" s="24">
        <v>1409608801</v>
      </c>
      <c r="K152" s="24" t="b">
        <v>0</v>
      </c>
      <c r="L152" s="24">
        <v>4</v>
      </c>
      <c r="M152" s="24" t="b">
        <v>0</v>
      </c>
      <c r="N152" s="24" t="s">
        <v>8269</v>
      </c>
      <c r="O152" s="24">
        <v>2</v>
      </c>
      <c r="P152" s="24">
        <v>10.25</v>
      </c>
      <c r="Q152" s="28" t="s">
        <v>8323</v>
      </c>
      <c r="R152" s="24" t="s">
        <v>8326</v>
      </c>
      <c r="S152" s="29">
        <v>41883.916678240741</v>
      </c>
      <c r="T152" s="29">
        <v>41906.916678240741</v>
      </c>
    </row>
    <row r="153" spans="1:20" ht="45" x14ac:dyDescent="0.25">
      <c r="A153" s="24">
        <v>4005</v>
      </c>
      <c r="B153" s="25" t="s">
        <v>4001</v>
      </c>
      <c r="C153" s="25" t="s">
        <v>8110</v>
      </c>
      <c r="D153" s="26">
        <v>3000</v>
      </c>
      <c r="E153" s="27">
        <v>40</v>
      </c>
      <c r="F153" s="24" t="s">
        <v>8220</v>
      </c>
      <c r="G153" s="24" t="s">
        <v>8223</v>
      </c>
      <c r="H153" s="24" t="s">
        <v>8245</v>
      </c>
      <c r="I153" s="24">
        <v>1413832985</v>
      </c>
      <c r="J153" s="24">
        <v>1408648985</v>
      </c>
      <c r="K153" s="24" t="b">
        <v>0</v>
      </c>
      <c r="L153" s="24">
        <v>2</v>
      </c>
      <c r="M153" s="24" t="b">
        <v>0</v>
      </c>
      <c r="N153" s="24" t="s">
        <v>8269</v>
      </c>
      <c r="O153" s="24">
        <v>1</v>
      </c>
      <c r="P153" s="24">
        <v>20</v>
      </c>
      <c r="Q153" s="28" t="s">
        <v>8323</v>
      </c>
      <c r="R153" s="24" t="s">
        <v>8326</v>
      </c>
      <c r="S153" s="29">
        <v>41872.807696759257</v>
      </c>
      <c r="T153" s="29">
        <v>41932.807696759257</v>
      </c>
    </row>
    <row r="154" spans="1:20" ht="45" x14ac:dyDescent="0.25">
      <c r="A154" s="24">
        <v>2903</v>
      </c>
      <c r="B154" s="25" t="s">
        <v>2903</v>
      </c>
      <c r="C154" s="25" t="s">
        <v>7013</v>
      </c>
      <c r="D154" s="26">
        <v>5000</v>
      </c>
      <c r="E154" s="27">
        <v>39</v>
      </c>
      <c r="F154" s="24" t="s">
        <v>8220</v>
      </c>
      <c r="G154" s="24" t="s">
        <v>8223</v>
      </c>
      <c r="H154" s="24" t="s">
        <v>8245</v>
      </c>
      <c r="I154" s="24">
        <v>1441771218</v>
      </c>
      <c r="J154" s="24">
        <v>1436587218</v>
      </c>
      <c r="K154" s="24" t="b">
        <v>0</v>
      </c>
      <c r="L154" s="24">
        <v>4</v>
      </c>
      <c r="M154" s="24" t="b">
        <v>0</v>
      </c>
      <c r="N154" s="24" t="s">
        <v>8269</v>
      </c>
      <c r="O154" s="24">
        <v>1</v>
      </c>
      <c r="P154" s="24">
        <v>9.75</v>
      </c>
      <c r="Q154" s="28" t="s">
        <v>8323</v>
      </c>
      <c r="R154" s="24" t="s">
        <v>8326</v>
      </c>
      <c r="S154" s="29">
        <v>42196.166874999995</v>
      </c>
      <c r="T154" s="29">
        <v>42256.166874999995</v>
      </c>
    </row>
    <row r="155" spans="1:20" ht="30" x14ac:dyDescent="0.25">
      <c r="A155" s="24">
        <v>3850</v>
      </c>
      <c r="B155" s="25" t="s">
        <v>3847</v>
      </c>
      <c r="C155" s="25" t="s">
        <v>7959</v>
      </c>
      <c r="D155" s="26">
        <v>1000</v>
      </c>
      <c r="E155" s="27">
        <v>38</v>
      </c>
      <c r="F155" s="24" t="s">
        <v>8220</v>
      </c>
      <c r="G155" s="24" t="s">
        <v>8223</v>
      </c>
      <c r="H155" s="24" t="s">
        <v>8245</v>
      </c>
      <c r="I155" s="24">
        <v>1420081143</v>
      </c>
      <c r="J155" s="24">
        <v>1417489143</v>
      </c>
      <c r="K155" s="24" t="b">
        <v>1</v>
      </c>
      <c r="L155" s="24">
        <v>4</v>
      </c>
      <c r="M155" s="24" t="b">
        <v>0</v>
      </c>
      <c r="N155" s="24" t="s">
        <v>8269</v>
      </c>
      <c r="O155" s="24">
        <v>4</v>
      </c>
      <c r="P155" s="24">
        <v>9.5</v>
      </c>
      <c r="Q155" s="28" t="s">
        <v>8323</v>
      </c>
      <c r="R155" s="24" t="s">
        <v>8326</v>
      </c>
      <c r="S155" s="29">
        <v>41975.124340277776</v>
      </c>
      <c r="T155" s="29">
        <v>42005.124340277776</v>
      </c>
    </row>
    <row r="156" spans="1:20" ht="45" x14ac:dyDescent="0.25">
      <c r="A156" s="24">
        <v>4073</v>
      </c>
      <c r="B156" s="25" t="s">
        <v>4069</v>
      </c>
      <c r="C156" s="25" t="s">
        <v>8176</v>
      </c>
      <c r="D156" s="26">
        <v>3500</v>
      </c>
      <c r="E156" s="27">
        <v>37</v>
      </c>
      <c r="F156" s="24" t="s">
        <v>8220</v>
      </c>
      <c r="G156" s="24" t="s">
        <v>8223</v>
      </c>
      <c r="H156" s="24" t="s">
        <v>8245</v>
      </c>
      <c r="I156" s="24">
        <v>1431144000</v>
      </c>
      <c r="J156" s="24">
        <v>1426407426</v>
      </c>
      <c r="K156" s="24" t="b">
        <v>0</v>
      </c>
      <c r="L156" s="24">
        <v>2</v>
      </c>
      <c r="M156" s="24" t="b">
        <v>0</v>
      </c>
      <c r="N156" s="24" t="s">
        <v>8269</v>
      </c>
      <c r="O156" s="24">
        <v>1</v>
      </c>
      <c r="P156" s="24">
        <v>18.5</v>
      </c>
      <c r="Q156" s="28" t="s">
        <v>8323</v>
      </c>
      <c r="R156" s="24" t="s">
        <v>8326</v>
      </c>
      <c r="S156" s="29">
        <v>42078.34520833334</v>
      </c>
      <c r="T156" s="29">
        <v>42133.166666666672</v>
      </c>
    </row>
    <row r="157" spans="1:20" ht="30" x14ac:dyDescent="0.25">
      <c r="A157" s="24">
        <v>4068</v>
      </c>
      <c r="B157" s="25" t="s">
        <v>4064</v>
      </c>
      <c r="C157" s="25" t="s">
        <v>8171</v>
      </c>
      <c r="D157" s="26">
        <v>3495</v>
      </c>
      <c r="E157" s="27">
        <v>34.950000000000003</v>
      </c>
      <c r="F157" s="24" t="s">
        <v>8220</v>
      </c>
      <c r="G157" s="24" t="s">
        <v>8223</v>
      </c>
      <c r="H157" s="24" t="s">
        <v>8245</v>
      </c>
      <c r="I157" s="24">
        <v>1484348700</v>
      </c>
      <c r="J157" s="24">
        <v>1481756855</v>
      </c>
      <c r="K157" s="24" t="b">
        <v>0</v>
      </c>
      <c r="L157" s="24">
        <v>1</v>
      </c>
      <c r="M157" s="24" t="b">
        <v>0</v>
      </c>
      <c r="N157" s="24" t="s">
        <v>8269</v>
      </c>
      <c r="O157" s="24">
        <v>1</v>
      </c>
      <c r="P157" s="24">
        <v>34.950000000000003</v>
      </c>
      <c r="Q157" s="28" t="s">
        <v>8323</v>
      </c>
      <c r="R157" s="24" t="s">
        <v>8326</v>
      </c>
      <c r="S157" s="29">
        <v>42718.963599537034</v>
      </c>
      <c r="T157" s="29">
        <v>42748.961805555555</v>
      </c>
    </row>
    <row r="158" spans="1:20" x14ac:dyDescent="0.25">
      <c r="A158" s="24">
        <v>3988</v>
      </c>
      <c r="B158" s="25" t="s">
        <v>3984</v>
      </c>
      <c r="C158" s="25" t="s">
        <v>8094</v>
      </c>
      <c r="D158" s="26">
        <v>1500</v>
      </c>
      <c r="E158" s="27">
        <v>32</v>
      </c>
      <c r="F158" s="24" t="s">
        <v>8220</v>
      </c>
      <c r="G158" s="24" t="s">
        <v>8223</v>
      </c>
      <c r="H158" s="24" t="s">
        <v>8245</v>
      </c>
      <c r="I158" s="24">
        <v>1440813413</v>
      </c>
      <c r="J158" s="24">
        <v>1439517413</v>
      </c>
      <c r="K158" s="24" t="b">
        <v>0</v>
      </c>
      <c r="L158" s="24">
        <v>4</v>
      </c>
      <c r="M158" s="24" t="b">
        <v>0</v>
      </c>
      <c r="N158" s="24" t="s">
        <v>8269</v>
      </c>
      <c r="O158" s="24">
        <v>2</v>
      </c>
      <c r="P158" s="24">
        <v>8</v>
      </c>
      <c r="Q158" s="28" t="s">
        <v>8323</v>
      </c>
      <c r="R158" s="24" t="s">
        <v>8326</v>
      </c>
      <c r="S158" s="29">
        <v>42230.08116898148</v>
      </c>
      <c r="T158" s="29">
        <v>42245.08116898148</v>
      </c>
    </row>
    <row r="159" spans="1:20" ht="30" x14ac:dyDescent="0.25">
      <c r="A159" s="24">
        <v>4090</v>
      </c>
      <c r="B159" s="25" t="s">
        <v>4086</v>
      </c>
      <c r="C159" s="25" t="s">
        <v>8193</v>
      </c>
      <c r="D159" s="26">
        <v>1000</v>
      </c>
      <c r="E159" s="27">
        <v>32</v>
      </c>
      <c r="F159" s="24" t="s">
        <v>8220</v>
      </c>
      <c r="G159" s="24" t="s">
        <v>8223</v>
      </c>
      <c r="H159" s="24" t="s">
        <v>8245</v>
      </c>
      <c r="I159" s="24">
        <v>1438959600</v>
      </c>
      <c r="J159" s="24">
        <v>1437754137</v>
      </c>
      <c r="K159" s="24" t="b">
        <v>0</v>
      </c>
      <c r="L159" s="24">
        <v>3</v>
      </c>
      <c r="M159" s="24" t="b">
        <v>0</v>
      </c>
      <c r="N159" s="24" t="s">
        <v>8269</v>
      </c>
      <c r="O159" s="24">
        <v>3</v>
      </c>
      <c r="P159" s="24">
        <v>10.67</v>
      </c>
      <c r="Q159" s="28" t="s">
        <v>8323</v>
      </c>
      <c r="R159" s="24" t="s">
        <v>8326</v>
      </c>
      <c r="S159" s="29">
        <v>42209.67288194444</v>
      </c>
      <c r="T159" s="29">
        <v>42223.625</v>
      </c>
    </row>
    <row r="160" spans="1:20" ht="30" x14ac:dyDescent="0.25">
      <c r="A160" s="24">
        <v>2879</v>
      </c>
      <c r="B160" s="25" t="s">
        <v>2879</v>
      </c>
      <c r="C160" s="25" t="s">
        <v>6989</v>
      </c>
      <c r="D160" s="26">
        <v>11200</v>
      </c>
      <c r="E160" s="27">
        <v>29</v>
      </c>
      <c r="F160" s="24" t="s">
        <v>8220</v>
      </c>
      <c r="G160" s="24" t="s">
        <v>8223</v>
      </c>
      <c r="H160" s="24" t="s">
        <v>8245</v>
      </c>
      <c r="I160" s="24">
        <v>1453310661</v>
      </c>
      <c r="J160" s="24">
        <v>1450718661</v>
      </c>
      <c r="K160" s="24" t="b">
        <v>0</v>
      </c>
      <c r="L160" s="24">
        <v>1</v>
      </c>
      <c r="M160" s="24" t="b">
        <v>0</v>
      </c>
      <c r="N160" s="24" t="s">
        <v>8269</v>
      </c>
      <c r="O160" s="24">
        <v>0</v>
      </c>
      <c r="P160" s="24">
        <v>29</v>
      </c>
      <c r="Q160" s="28" t="s">
        <v>8323</v>
      </c>
      <c r="R160" s="24" t="s">
        <v>8326</v>
      </c>
      <c r="S160" s="29">
        <v>42359.725243055553</v>
      </c>
      <c r="T160" s="29">
        <v>42389.725243055553</v>
      </c>
    </row>
    <row r="161" spans="1:20" ht="45" x14ac:dyDescent="0.25">
      <c r="A161" s="24">
        <v>4019</v>
      </c>
      <c r="B161" s="25" t="s">
        <v>4015</v>
      </c>
      <c r="C161" s="25" t="s">
        <v>8124</v>
      </c>
      <c r="D161" s="26">
        <v>3500</v>
      </c>
      <c r="E161" s="27">
        <v>29</v>
      </c>
      <c r="F161" s="24" t="s">
        <v>8220</v>
      </c>
      <c r="G161" s="24" t="s">
        <v>8223</v>
      </c>
      <c r="H161" s="24" t="s">
        <v>8245</v>
      </c>
      <c r="I161" s="24">
        <v>1460737680</v>
      </c>
      <c r="J161" s="24">
        <v>1455725596</v>
      </c>
      <c r="K161" s="24" t="b">
        <v>0</v>
      </c>
      <c r="L161" s="24">
        <v>4</v>
      </c>
      <c r="M161" s="24" t="b">
        <v>0</v>
      </c>
      <c r="N161" s="24" t="s">
        <v>8269</v>
      </c>
      <c r="O161" s="24">
        <v>1</v>
      </c>
      <c r="P161" s="24">
        <v>7.25</v>
      </c>
      <c r="Q161" s="28" t="s">
        <v>8323</v>
      </c>
      <c r="R161" s="24" t="s">
        <v>8326</v>
      </c>
      <c r="S161" s="29">
        <v>42417.675879629634</v>
      </c>
      <c r="T161" s="29">
        <v>42475.686111111107</v>
      </c>
    </row>
    <row r="162" spans="1:20" ht="30" x14ac:dyDescent="0.25">
      <c r="A162" s="24">
        <v>4065</v>
      </c>
      <c r="B162" s="25" t="s">
        <v>4061</v>
      </c>
      <c r="C162" s="25" t="s">
        <v>8169</v>
      </c>
      <c r="D162" s="26">
        <v>4000</v>
      </c>
      <c r="E162" s="27">
        <v>27</v>
      </c>
      <c r="F162" s="24" t="s">
        <v>8220</v>
      </c>
      <c r="G162" s="24" t="s">
        <v>8223</v>
      </c>
      <c r="H162" s="24" t="s">
        <v>8245</v>
      </c>
      <c r="I162" s="24">
        <v>1407883811</v>
      </c>
      <c r="J162" s="24">
        <v>1405291811</v>
      </c>
      <c r="K162" s="24" t="b">
        <v>0</v>
      </c>
      <c r="L162" s="24">
        <v>4</v>
      </c>
      <c r="M162" s="24" t="b">
        <v>0</v>
      </c>
      <c r="N162" s="24" t="s">
        <v>8269</v>
      </c>
      <c r="O162" s="24">
        <v>1</v>
      </c>
      <c r="P162" s="24">
        <v>6.75</v>
      </c>
      <c r="Q162" s="28" t="s">
        <v>8323</v>
      </c>
      <c r="R162" s="24" t="s">
        <v>8326</v>
      </c>
      <c r="S162" s="29">
        <v>41833.951516203706</v>
      </c>
      <c r="T162" s="29">
        <v>41863.951516203706</v>
      </c>
    </row>
    <row r="163" spans="1:20" ht="30" x14ac:dyDescent="0.25">
      <c r="A163" s="24">
        <v>3853</v>
      </c>
      <c r="B163" s="25" t="s">
        <v>3850</v>
      </c>
      <c r="C163" s="25" t="s">
        <v>7962</v>
      </c>
      <c r="D163" s="26">
        <v>100000</v>
      </c>
      <c r="E163" s="27">
        <v>26</v>
      </c>
      <c r="F163" s="24" t="s">
        <v>8220</v>
      </c>
      <c r="G163" s="24" t="s">
        <v>8223</v>
      </c>
      <c r="H163" s="24" t="s">
        <v>8245</v>
      </c>
      <c r="I163" s="24">
        <v>1409602178</v>
      </c>
      <c r="J163" s="24">
        <v>1406578178</v>
      </c>
      <c r="K163" s="24" t="b">
        <v>0</v>
      </c>
      <c r="L163" s="24">
        <v>2</v>
      </c>
      <c r="M163" s="24" t="b">
        <v>0</v>
      </c>
      <c r="N163" s="24" t="s">
        <v>8269</v>
      </c>
      <c r="O163" s="24">
        <v>0</v>
      </c>
      <c r="P163" s="24">
        <v>13</v>
      </c>
      <c r="Q163" s="28" t="s">
        <v>8323</v>
      </c>
      <c r="R163" s="24" t="s">
        <v>8326</v>
      </c>
      <c r="S163" s="29">
        <v>41848.84002314815</v>
      </c>
      <c r="T163" s="29">
        <v>41883.84002314815</v>
      </c>
    </row>
    <row r="164" spans="1:20" ht="45" x14ac:dyDescent="0.25">
      <c r="A164" s="24">
        <v>4013</v>
      </c>
      <c r="B164" s="25" t="s">
        <v>4009</v>
      </c>
      <c r="C164" s="25" t="s">
        <v>8118</v>
      </c>
      <c r="D164" s="26">
        <v>2000</v>
      </c>
      <c r="E164" s="27">
        <v>26</v>
      </c>
      <c r="F164" s="24" t="s">
        <v>8220</v>
      </c>
      <c r="G164" s="24" t="s">
        <v>8223</v>
      </c>
      <c r="H164" s="24" t="s">
        <v>8245</v>
      </c>
      <c r="I164" s="24">
        <v>1424070823</v>
      </c>
      <c r="J164" s="24">
        <v>1421478823</v>
      </c>
      <c r="K164" s="24" t="b">
        <v>0</v>
      </c>
      <c r="L164" s="24">
        <v>2</v>
      </c>
      <c r="M164" s="24" t="b">
        <v>0</v>
      </c>
      <c r="N164" s="24" t="s">
        <v>8269</v>
      </c>
      <c r="O164" s="24">
        <v>1</v>
      </c>
      <c r="P164" s="24">
        <v>13</v>
      </c>
      <c r="Q164" s="28" t="s">
        <v>8323</v>
      </c>
      <c r="R164" s="24" t="s">
        <v>8326</v>
      </c>
      <c r="S164" s="29">
        <v>42021.301192129627</v>
      </c>
      <c r="T164" s="29">
        <v>42051.301192129627</v>
      </c>
    </row>
    <row r="165" spans="1:20" x14ac:dyDescent="0.25">
      <c r="A165" s="24">
        <v>2893</v>
      </c>
      <c r="B165" s="25" t="s">
        <v>2893</v>
      </c>
      <c r="C165" s="25" t="s">
        <v>7003</v>
      </c>
      <c r="D165" s="26">
        <v>5000</v>
      </c>
      <c r="E165" s="27">
        <v>25</v>
      </c>
      <c r="F165" s="24" t="s">
        <v>8220</v>
      </c>
      <c r="G165" s="24" t="s">
        <v>8223</v>
      </c>
      <c r="H165" s="24" t="s">
        <v>8245</v>
      </c>
      <c r="I165" s="24">
        <v>1420768800</v>
      </c>
      <c r="J165" s="24">
        <v>1415644395</v>
      </c>
      <c r="K165" s="24" t="b">
        <v>0</v>
      </c>
      <c r="L165" s="24">
        <v>2</v>
      </c>
      <c r="M165" s="24" t="b">
        <v>0</v>
      </c>
      <c r="N165" s="24" t="s">
        <v>8269</v>
      </c>
      <c r="O165" s="24">
        <v>1</v>
      </c>
      <c r="P165" s="24">
        <v>12.5</v>
      </c>
      <c r="Q165" s="28" t="s">
        <v>8323</v>
      </c>
      <c r="R165" s="24" t="s">
        <v>8326</v>
      </c>
      <c r="S165" s="29">
        <v>41953.773090277777</v>
      </c>
      <c r="T165" s="29">
        <v>42013.083333333328</v>
      </c>
    </row>
    <row r="166" spans="1:20" ht="30" x14ac:dyDescent="0.25">
      <c r="A166" s="24">
        <v>2902</v>
      </c>
      <c r="B166" s="25" t="s">
        <v>2902</v>
      </c>
      <c r="C166" s="25" t="s">
        <v>7012</v>
      </c>
      <c r="D166" s="26">
        <v>150000</v>
      </c>
      <c r="E166" s="27">
        <v>25</v>
      </c>
      <c r="F166" s="24" t="s">
        <v>8220</v>
      </c>
      <c r="G166" s="24" t="s">
        <v>8223</v>
      </c>
      <c r="H166" s="24" t="s">
        <v>8245</v>
      </c>
      <c r="I166" s="24">
        <v>1440412396</v>
      </c>
      <c r="J166" s="24">
        <v>1437820396</v>
      </c>
      <c r="K166" s="24" t="b">
        <v>0</v>
      </c>
      <c r="L166" s="24">
        <v>1</v>
      </c>
      <c r="M166" s="24" t="b">
        <v>0</v>
      </c>
      <c r="N166" s="24" t="s">
        <v>8269</v>
      </c>
      <c r="O166" s="24">
        <v>0</v>
      </c>
      <c r="P166" s="24">
        <v>25</v>
      </c>
      <c r="Q166" s="28" t="s">
        <v>8323</v>
      </c>
      <c r="R166" s="24" t="s">
        <v>8326</v>
      </c>
      <c r="S166" s="29">
        <v>42210.439768518518</v>
      </c>
      <c r="T166" s="29">
        <v>42240.439768518518</v>
      </c>
    </row>
    <row r="167" spans="1:20" ht="45" x14ac:dyDescent="0.25">
      <c r="A167" s="24">
        <v>3855</v>
      </c>
      <c r="B167" s="25" t="s">
        <v>3852</v>
      </c>
      <c r="C167" s="25" t="s">
        <v>7964</v>
      </c>
      <c r="D167" s="26">
        <v>1000</v>
      </c>
      <c r="E167" s="27">
        <v>25</v>
      </c>
      <c r="F167" s="24" t="s">
        <v>8220</v>
      </c>
      <c r="G167" s="24" t="s">
        <v>8223</v>
      </c>
      <c r="H167" s="24" t="s">
        <v>8245</v>
      </c>
      <c r="I167" s="24">
        <v>1427408271</v>
      </c>
      <c r="J167" s="24">
        <v>1424819871</v>
      </c>
      <c r="K167" s="24" t="b">
        <v>0</v>
      </c>
      <c r="L167" s="24">
        <v>1</v>
      </c>
      <c r="M167" s="24" t="b">
        <v>0</v>
      </c>
      <c r="N167" s="24" t="s">
        <v>8269</v>
      </c>
      <c r="O167" s="24">
        <v>3</v>
      </c>
      <c r="P167" s="24">
        <v>25</v>
      </c>
      <c r="Q167" s="28" t="s">
        <v>8323</v>
      </c>
      <c r="R167" s="24" t="s">
        <v>8326</v>
      </c>
      <c r="S167" s="29">
        <v>42059.970729166671</v>
      </c>
      <c r="T167" s="29">
        <v>42089.929062499999</v>
      </c>
    </row>
    <row r="168" spans="1:20" ht="45" x14ac:dyDescent="0.25">
      <c r="A168" s="24">
        <v>3901</v>
      </c>
      <c r="B168" s="25" t="s">
        <v>3898</v>
      </c>
      <c r="C168" s="25" t="s">
        <v>8009</v>
      </c>
      <c r="D168" s="26">
        <v>3000</v>
      </c>
      <c r="E168" s="27">
        <v>25</v>
      </c>
      <c r="F168" s="24" t="s">
        <v>8220</v>
      </c>
      <c r="G168" s="24" t="s">
        <v>8223</v>
      </c>
      <c r="H168" s="24" t="s">
        <v>8245</v>
      </c>
      <c r="I168" s="24">
        <v>1450554599</v>
      </c>
      <c r="J168" s="24">
        <v>1447098599</v>
      </c>
      <c r="K168" s="24" t="b">
        <v>0</v>
      </c>
      <c r="L168" s="24">
        <v>1</v>
      </c>
      <c r="M168" s="24" t="b">
        <v>0</v>
      </c>
      <c r="N168" s="24" t="s">
        <v>8269</v>
      </c>
      <c r="O168" s="24">
        <v>1</v>
      </c>
      <c r="P168" s="24">
        <v>25</v>
      </c>
      <c r="Q168" s="28" t="s">
        <v>8323</v>
      </c>
      <c r="R168" s="24" t="s">
        <v>8326</v>
      </c>
      <c r="S168" s="29">
        <v>42317.826377314821</v>
      </c>
      <c r="T168" s="29">
        <v>42357.826377314821</v>
      </c>
    </row>
    <row r="169" spans="1:20" ht="45" x14ac:dyDescent="0.25">
      <c r="A169" s="24">
        <v>3950</v>
      </c>
      <c r="B169" s="25" t="s">
        <v>3947</v>
      </c>
      <c r="C169" s="25" t="s">
        <v>8058</v>
      </c>
      <c r="D169" s="26">
        <v>4000</v>
      </c>
      <c r="E169" s="27">
        <v>25</v>
      </c>
      <c r="F169" s="24" t="s">
        <v>8220</v>
      </c>
      <c r="G169" s="24" t="s">
        <v>8223</v>
      </c>
      <c r="H169" s="24" t="s">
        <v>8245</v>
      </c>
      <c r="I169" s="24">
        <v>1460140500</v>
      </c>
      <c r="J169" s="24">
        <v>1457628680</v>
      </c>
      <c r="K169" s="24" t="b">
        <v>0</v>
      </c>
      <c r="L169" s="24">
        <v>1</v>
      </c>
      <c r="M169" s="24" t="b">
        <v>0</v>
      </c>
      <c r="N169" s="24" t="s">
        <v>8269</v>
      </c>
      <c r="O169" s="24">
        <v>1</v>
      </c>
      <c r="P169" s="24">
        <v>25</v>
      </c>
      <c r="Q169" s="28" t="s">
        <v>8323</v>
      </c>
      <c r="R169" s="24" t="s">
        <v>8326</v>
      </c>
      <c r="S169" s="29">
        <v>42439.702314814815</v>
      </c>
      <c r="T169" s="29">
        <v>42468.774305555555</v>
      </c>
    </row>
    <row r="170" spans="1:20" ht="45" x14ac:dyDescent="0.25">
      <c r="A170" s="24">
        <v>3952</v>
      </c>
      <c r="B170" s="25" t="s">
        <v>3949</v>
      </c>
      <c r="C170" s="25" t="s">
        <v>8059</v>
      </c>
      <c r="D170" s="26">
        <v>26000</v>
      </c>
      <c r="E170" s="27">
        <v>25</v>
      </c>
      <c r="F170" s="24" t="s">
        <v>8220</v>
      </c>
      <c r="G170" s="24" t="s">
        <v>8223</v>
      </c>
      <c r="H170" s="24" t="s">
        <v>8245</v>
      </c>
      <c r="I170" s="24">
        <v>1445885890</v>
      </c>
      <c r="J170" s="24">
        <v>1440701890</v>
      </c>
      <c r="K170" s="24" t="b">
        <v>0</v>
      </c>
      <c r="L170" s="24">
        <v>1</v>
      </c>
      <c r="M170" s="24" t="b">
        <v>0</v>
      </c>
      <c r="N170" s="24" t="s">
        <v>8269</v>
      </c>
      <c r="O170" s="24">
        <v>0</v>
      </c>
      <c r="P170" s="24">
        <v>25</v>
      </c>
      <c r="Q170" s="28" t="s">
        <v>8323</v>
      </c>
      <c r="R170" s="24" t="s">
        <v>8326</v>
      </c>
      <c r="S170" s="29">
        <v>42243.790393518517</v>
      </c>
      <c r="T170" s="29">
        <v>42303.790393518517</v>
      </c>
    </row>
    <row r="171" spans="1:20" ht="45" x14ac:dyDescent="0.25">
      <c r="A171" s="24">
        <v>4066</v>
      </c>
      <c r="B171" s="25" t="s">
        <v>4062</v>
      </c>
      <c r="C171" s="25" t="s">
        <v>8170</v>
      </c>
      <c r="D171" s="26">
        <v>15000</v>
      </c>
      <c r="E171" s="27">
        <v>25</v>
      </c>
      <c r="F171" s="24" t="s">
        <v>8220</v>
      </c>
      <c r="G171" s="24" t="s">
        <v>8223</v>
      </c>
      <c r="H171" s="24" t="s">
        <v>8245</v>
      </c>
      <c r="I171" s="24">
        <v>1463619388</v>
      </c>
      <c r="J171" s="24">
        <v>1461027388</v>
      </c>
      <c r="K171" s="24" t="b">
        <v>0</v>
      </c>
      <c r="L171" s="24">
        <v>1</v>
      </c>
      <c r="M171" s="24" t="b">
        <v>0</v>
      </c>
      <c r="N171" s="24" t="s">
        <v>8269</v>
      </c>
      <c r="O171" s="24">
        <v>0</v>
      </c>
      <c r="P171" s="24">
        <v>25</v>
      </c>
      <c r="Q171" s="28" t="s">
        <v>8323</v>
      </c>
      <c r="R171" s="24" t="s">
        <v>8326</v>
      </c>
      <c r="S171" s="29">
        <v>42479.039212962962</v>
      </c>
      <c r="T171" s="29">
        <v>42509.039212962962</v>
      </c>
    </row>
    <row r="172" spans="1:20" ht="45" x14ac:dyDescent="0.25">
      <c r="A172" s="24">
        <v>2895</v>
      </c>
      <c r="B172" s="25" t="s">
        <v>2895</v>
      </c>
      <c r="C172" s="25" t="s">
        <v>7005</v>
      </c>
      <c r="D172" s="26">
        <v>500</v>
      </c>
      <c r="E172" s="27">
        <v>23</v>
      </c>
      <c r="F172" s="24" t="s">
        <v>8220</v>
      </c>
      <c r="G172" s="24" t="s">
        <v>8223</v>
      </c>
      <c r="H172" s="24" t="s">
        <v>8245</v>
      </c>
      <c r="I172" s="24">
        <v>1403470800</v>
      </c>
      <c r="J172" s="24">
        <v>1403356792</v>
      </c>
      <c r="K172" s="24" t="b">
        <v>0</v>
      </c>
      <c r="L172" s="24">
        <v>4</v>
      </c>
      <c r="M172" s="24" t="b">
        <v>0</v>
      </c>
      <c r="N172" s="24" t="s">
        <v>8269</v>
      </c>
      <c r="O172" s="24">
        <v>5</v>
      </c>
      <c r="P172" s="24">
        <v>5.75</v>
      </c>
      <c r="Q172" s="28" t="s">
        <v>8323</v>
      </c>
      <c r="R172" s="24" t="s">
        <v>8326</v>
      </c>
      <c r="S172" s="29">
        <v>41811.555462962962</v>
      </c>
      <c r="T172" s="29">
        <v>41812.875</v>
      </c>
    </row>
    <row r="173" spans="1:20" ht="45" x14ac:dyDescent="0.25">
      <c r="A173" s="24">
        <v>4002</v>
      </c>
      <c r="B173" s="25" t="s">
        <v>3998</v>
      </c>
      <c r="C173" s="25" t="s">
        <v>8108</v>
      </c>
      <c r="D173" s="26">
        <v>1250</v>
      </c>
      <c r="E173" s="27">
        <v>23</v>
      </c>
      <c r="F173" s="24" t="s">
        <v>8220</v>
      </c>
      <c r="G173" s="24" t="s">
        <v>8223</v>
      </c>
      <c r="H173" s="24" t="s">
        <v>8245</v>
      </c>
      <c r="I173" s="24">
        <v>1411779761</v>
      </c>
      <c r="J173" s="24">
        <v>1409187761</v>
      </c>
      <c r="K173" s="24" t="b">
        <v>0</v>
      </c>
      <c r="L173" s="24">
        <v>4</v>
      </c>
      <c r="M173" s="24" t="b">
        <v>0</v>
      </c>
      <c r="N173" s="24" t="s">
        <v>8269</v>
      </c>
      <c r="O173" s="24">
        <v>2</v>
      </c>
      <c r="P173" s="24">
        <v>5.75</v>
      </c>
      <c r="Q173" s="28" t="s">
        <v>8323</v>
      </c>
      <c r="R173" s="24" t="s">
        <v>8326</v>
      </c>
      <c r="S173" s="29">
        <v>41879.043530092589</v>
      </c>
      <c r="T173" s="29">
        <v>41909.043530092589</v>
      </c>
    </row>
    <row r="174" spans="1:20" ht="45" x14ac:dyDescent="0.25">
      <c r="A174" s="24">
        <v>2890</v>
      </c>
      <c r="B174" s="25" t="s">
        <v>2890</v>
      </c>
      <c r="C174" s="25" t="s">
        <v>7000</v>
      </c>
      <c r="D174" s="26">
        <v>2000</v>
      </c>
      <c r="E174" s="27">
        <v>21</v>
      </c>
      <c r="F174" s="24" t="s">
        <v>8220</v>
      </c>
      <c r="G174" s="24" t="s">
        <v>8223</v>
      </c>
      <c r="H174" s="24" t="s">
        <v>8245</v>
      </c>
      <c r="I174" s="24">
        <v>1407553200</v>
      </c>
      <c r="J174" s="24">
        <v>1405100992</v>
      </c>
      <c r="K174" s="24" t="b">
        <v>0</v>
      </c>
      <c r="L174" s="24">
        <v>3</v>
      </c>
      <c r="M174" s="24" t="b">
        <v>0</v>
      </c>
      <c r="N174" s="24" t="s">
        <v>8269</v>
      </c>
      <c r="O174" s="24">
        <v>1</v>
      </c>
      <c r="P174" s="24">
        <v>7</v>
      </c>
      <c r="Q174" s="28" t="s">
        <v>8323</v>
      </c>
      <c r="R174" s="24" t="s">
        <v>8326</v>
      </c>
      <c r="S174" s="29">
        <v>41831.742962962962</v>
      </c>
      <c r="T174" s="29">
        <v>41860.125</v>
      </c>
    </row>
    <row r="175" spans="1:20" ht="45" x14ac:dyDescent="0.25">
      <c r="A175" s="24">
        <v>4042</v>
      </c>
      <c r="B175" s="25" t="s">
        <v>4038</v>
      </c>
      <c r="C175" s="25" t="s">
        <v>8146</v>
      </c>
      <c r="D175" s="26">
        <v>10000</v>
      </c>
      <c r="E175" s="27">
        <v>21</v>
      </c>
      <c r="F175" s="24" t="s">
        <v>8220</v>
      </c>
      <c r="G175" s="24" t="s">
        <v>8223</v>
      </c>
      <c r="H175" s="24" t="s">
        <v>8245</v>
      </c>
      <c r="I175" s="24">
        <v>1421781360</v>
      </c>
      <c r="J175" s="24">
        <v>1419213664</v>
      </c>
      <c r="K175" s="24" t="b">
        <v>0</v>
      </c>
      <c r="L175" s="24">
        <v>3</v>
      </c>
      <c r="M175" s="24" t="b">
        <v>0</v>
      </c>
      <c r="N175" s="24" t="s">
        <v>8269</v>
      </c>
      <c r="O175" s="24">
        <v>0</v>
      </c>
      <c r="P175" s="24">
        <v>7</v>
      </c>
      <c r="Q175" s="28" t="s">
        <v>8323</v>
      </c>
      <c r="R175" s="24" t="s">
        <v>8326</v>
      </c>
      <c r="S175" s="29">
        <v>41995.084074074075</v>
      </c>
      <c r="T175" s="29">
        <v>42024.802777777775</v>
      </c>
    </row>
    <row r="176" spans="1:20" ht="45" x14ac:dyDescent="0.25">
      <c r="A176" s="24">
        <v>2863</v>
      </c>
      <c r="B176" s="25" t="s">
        <v>2863</v>
      </c>
      <c r="C176" s="25" t="s">
        <v>6973</v>
      </c>
      <c r="D176" s="26">
        <v>50000</v>
      </c>
      <c r="E176" s="27">
        <v>20</v>
      </c>
      <c r="F176" s="24" t="s">
        <v>8220</v>
      </c>
      <c r="G176" s="24" t="s">
        <v>8223</v>
      </c>
      <c r="H176" s="24" t="s">
        <v>8245</v>
      </c>
      <c r="I176" s="24">
        <v>1410279123</v>
      </c>
      <c r="J176" s="24">
        <v>1405095123</v>
      </c>
      <c r="K176" s="24" t="b">
        <v>0</v>
      </c>
      <c r="L176" s="24">
        <v>1</v>
      </c>
      <c r="M176" s="24" t="b">
        <v>0</v>
      </c>
      <c r="N176" s="24" t="s">
        <v>8269</v>
      </c>
      <c r="O176" s="24">
        <v>0</v>
      </c>
      <c r="P176" s="24">
        <v>20</v>
      </c>
      <c r="Q176" s="28" t="s">
        <v>8323</v>
      </c>
      <c r="R176" s="24" t="s">
        <v>8326</v>
      </c>
      <c r="S176" s="29">
        <v>41831.675034722226</v>
      </c>
      <c r="T176" s="29">
        <v>41891.675034722226</v>
      </c>
    </row>
    <row r="177" spans="1:20" ht="45" x14ac:dyDescent="0.25">
      <c r="A177" s="24">
        <v>2909</v>
      </c>
      <c r="B177" s="25" t="s">
        <v>2909</v>
      </c>
      <c r="C177" s="25" t="s">
        <v>7019</v>
      </c>
      <c r="D177" s="26">
        <v>180000</v>
      </c>
      <c r="E177" s="27">
        <v>20</v>
      </c>
      <c r="F177" s="24" t="s">
        <v>8220</v>
      </c>
      <c r="G177" s="24" t="s">
        <v>8223</v>
      </c>
      <c r="H177" s="24" t="s">
        <v>8245</v>
      </c>
      <c r="I177" s="24">
        <v>1416944760</v>
      </c>
      <c r="J177" s="24">
        <v>1413527001</v>
      </c>
      <c r="K177" s="24" t="b">
        <v>0</v>
      </c>
      <c r="L177" s="24">
        <v>1</v>
      </c>
      <c r="M177" s="24" t="b">
        <v>0</v>
      </c>
      <c r="N177" s="24" t="s">
        <v>8269</v>
      </c>
      <c r="O177" s="24">
        <v>0</v>
      </c>
      <c r="P177" s="24">
        <v>20</v>
      </c>
      <c r="Q177" s="28" t="s">
        <v>8323</v>
      </c>
      <c r="R177" s="24" t="s">
        <v>8326</v>
      </c>
      <c r="S177" s="29">
        <v>41929.266215277778</v>
      </c>
      <c r="T177" s="29">
        <v>41968.823611111111</v>
      </c>
    </row>
    <row r="178" spans="1:20" ht="45" x14ac:dyDescent="0.25">
      <c r="A178" s="24">
        <v>3852</v>
      </c>
      <c r="B178" s="25" t="s">
        <v>3849</v>
      </c>
      <c r="C178" s="25" t="s">
        <v>7961</v>
      </c>
      <c r="D178" s="26">
        <v>10000</v>
      </c>
      <c r="E178" s="27">
        <v>20</v>
      </c>
      <c r="F178" s="24" t="s">
        <v>8220</v>
      </c>
      <c r="G178" s="24" t="s">
        <v>8223</v>
      </c>
      <c r="H178" s="24" t="s">
        <v>8245</v>
      </c>
      <c r="I178" s="24">
        <v>1427427276</v>
      </c>
      <c r="J178" s="24">
        <v>1425270876</v>
      </c>
      <c r="K178" s="24" t="b">
        <v>0</v>
      </c>
      <c r="L178" s="24">
        <v>2</v>
      </c>
      <c r="M178" s="24" t="b">
        <v>0</v>
      </c>
      <c r="N178" s="24" t="s">
        <v>8269</v>
      </c>
      <c r="O178" s="24">
        <v>0</v>
      </c>
      <c r="P178" s="24">
        <v>10</v>
      </c>
      <c r="Q178" s="28" t="s">
        <v>8323</v>
      </c>
      <c r="R178" s="24" t="s">
        <v>8326</v>
      </c>
      <c r="S178" s="29">
        <v>42065.190694444449</v>
      </c>
      <c r="T178" s="29">
        <v>42090.149027777778</v>
      </c>
    </row>
    <row r="179" spans="1:20" ht="45" x14ac:dyDescent="0.25">
      <c r="A179" s="24">
        <v>4092</v>
      </c>
      <c r="B179" s="25" t="s">
        <v>4088</v>
      </c>
      <c r="C179" s="25" t="s">
        <v>8195</v>
      </c>
      <c r="D179" s="26">
        <v>110000</v>
      </c>
      <c r="E179" s="27">
        <v>20</v>
      </c>
      <c r="F179" s="24" t="s">
        <v>8220</v>
      </c>
      <c r="G179" s="24" t="s">
        <v>8223</v>
      </c>
      <c r="H179" s="24" t="s">
        <v>8245</v>
      </c>
      <c r="I179" s="24">
        <v>1428205247</v>
      </c>
      <c r="J179" s="24">
        <v>1423024847</v>
      </c>
      <c r="K179" s="24" t="b">
        <v>0</v>
      </c>
      <c r="L179" s="24">
        <v>1</v>
      </c>
      <c r="M179" s="24" t="b">
        <v>0</v>
      </c>
      <c r="N179" s="24" t="s">
        <v>8269</v>
      </c>
      <c r="O179" s="24">
        <v>0</v>
      </c>
      <c r="P179" s="24">
        <v>20</v>
      </c>
      <c r="Q179" s="28" t="s">
        <v>8323</v>
      </c>
      <c r="R179" s="24" t="s">
        <v>8326</v>
      </c>
      <c r="S179" s="29">
        <v>42039.194988425923</v>
      </c>
      <c r="T179" s="29">
        <v>42099.153321759266</v>
      </c>
    </row>
    <row r="180" spans="1:20" ht="45" x14ac:dyDescent="0.25">
      <c r="A180" s="24">
        <v>4049</v>
      </c>
      <c r="B180" s="25" t="s">
        <v>4045</v>
      </c>
      <c r="C180" s="25" t="s">
        <v>8153</v>
      </c>
      <c r="D180" s="26">
        <v>20000</v>
      </c>
      <c r="E180" s="27">
        <v>16</v>
      </c>
      <c r="F180" s="24" t="s">
        <v>8220</v>
      </c>
      <c r="G180" s="24" t="s">
        <v>8223</v>
      </c>
      <c r="H180" s="24" t="s">
        <v>8245</v>
      </c>
      <c r="I180" s="24">
        <v>1436914815</v>
      </c>
      <c r="J180" s="24">
        <v>1434322815</v>
      </c>
      <c r="K180" s="24" t="b">
        <v>0</v>
      </c>
      <c r="L180" s="24">
        <v>1</v>
      </c>
      <c r="M180" s="24" t="b">
        <v>0</v>
      </c>
      <c r="N180" s="24" t="s">
        <v>8269</v>
      </c>
      <c r="O180" s="24">
        <v>0</v>
      </c>
      <c r="P180" s="24">
        <v>16</v>
      </c>
      <c r="Q180" s="28" t="s">
        <v>8323</v>
      </c>
      <c r="R180" s="24" t="s">
        <v>8326</v>
      </c>
      <c r="S180" s="29">
        <v>42169.958506944444</v>
      </c>
      <c r="T180" s="29">
        <v>42199.958506944444</v>
      </c>
    </row>
    <row r="181" spans="1:20" ht="45" x14ac:dyDescent="0.25">
      <c r="A181" s="24">
        <v>3925</v>
      </c>
      <c r="B181" s="25" t="s">
        <v>3922</v>
      </c>
      <c r="C181" s="25" t="s">
        <v>8033</v>
      </c>
      <c r="D181" s="26">
        <v>150</v>
      </c>
      <c r="E181" s="27">
        <v>15</v>
      </c>
      <c r="F181" s="24" t="s">
        <v>8220</v>
      </c>
      <c r="G181" s="24" t="s">
        <v>8223</v>
      </c>
      <c r="H181" s="24" t="s">
        <v>8245</v>
      </c>
      <c r="I181" s="24">
        <v>1406753639</v>
      </c>
      <c r="J181" s="24">
        <v>1404161639</v>
      </c>
      <c r="K181" s="24" t="b">
        <v>0</v>
      </c>
      <c r="L181" s="24">
        <v>3</v>
      </c>
      <c r="M181" s="24" t="b">
        <v>0</v>
      </c>
      <c r="N181" s="24" t="s">
        <v>8269</v>
      </c>
      <c r="O181" s="24">
        <v>10</v>
      </c>
      <c r="P181" s="24">
        <v>5</v>
      </c>
      <c r="Q181" s="28" t="s">
        <v>8323</v>
      </c>
      <c r="R181" s="24" t="s">
        <v>8326</v>
      </c>
      <c r="S181" s="29">
        <v>41820.870821759258</v>
      </c>
      <c r="T181" s="29">
        <v>41850.870821759258</v>
      </c>
    </row>
    <row r="182" spans="1:20" ht="30" x14ac:dyDescent="0.25">
      <c r="A182" s="24">
        <v>3866</v>
      </c>
      <c r="B182" s="25" t="s">
        <v>3863</v>
      </c>
      <c r="C182" s="25" t="s">
        <v>7975</v>
      </c>
      <c r="D182" s="26">
        <v>2000</v>
      </c>
      <c r="E182" s="27">
        <v>11</v>
      </c>
      <c r="F182" s="24" t="s">
        <v>8220</v>
      </c>
      <c r="G182" s="24" t="s">
        <v>8223</v>
      </c>
      <c r="H182" s="24" t="s">
        <v>8245</v>
      </c>
      <c r="I182" s="24">
        <v>1458703740</v>
      </c>
      <c r="J182" s="24">
        <v>1454453021</v>
      </c>
      <c r="K182" s="24" t="b">
        <v>0</v>
      </c>
      <c r="L182" s="24">
        <v>2</v>
      </c>
      <c r="M182" s="24" t="b">
        <v>0</v>
      </c>
      <c r="N182" s="24" t="s">
        <v>8269</v>
      </c>
      <c r="O182" s="24">
        <v>1</v>
      </c>
      <c r="P182" s="24">
        <v>5.5</v>
      </c>
      <c r="Q182" s="28" t="s">
        <v>8323</v>
      </c>
      <c r="R182" s="24" t="s">
        <v>8326</v>
      </c>
      <c r="S182" s="29">
        <v>42402.947002314817</v>
      </c>
      <c r="T182" s="29">
        <v>42452.145138888889</v>
      </c>
    </row>
    <row r="183" spans="1:20" ht="45" x14ac:dyDescent="0.25">
      <c r="A183" s="24">
        <v>3940</v>
      </c>
      <c r="B183" s="25" t="s">
        <v>3937</v>
      </c>
      <c r="C183" s="25" t="s">
        <v>8048</v>
      </c>
      <c r="D183" s="26">
        <v>5000</v>
      </c>
      <c r="E183" s="27">
        <v>11</v>
      </c>
      <c r="F183" s="24" t="s">
        <v>8220</v>
      </c>
      <c r="G183" s="24" t="s">
        <v>8223</v>
      </c>
      <c r="H183" s="24" t="s">
        <v>8245</v>
      </c>
      <c r="I183" s="24">
        <v>1420199351</v>
      </c>
      <c r="J183" s="24">
        <v>1416311351</v>
      </c>
      <c r="K183" s="24" t="b">
        <v>0</v>
      </c>
      <c r="L183" s="24">
        <v>2</v>
      </c>
      <c r="M183" s="24" t="b">
        <v>0</v>
      </c>
      <c r="N183" s="24" t="s">
        <v>8269</v>
      </c>
      <c r="O183" s="24">
        <v>0</v>
      </c>
      <c r="P183" s="24">
        <v>5.5</v>
      </c>
      <c r="Q183" s="28" t="s">
        <v>8323</v>
      </c>
      <c r="R183" s="24" t="s">
        <v>8326</v>
      </c>
      <c r="S183" s="29">
        <v>41961.492488425924</v>
      </c>
      <c r="T183" s="29">
        <v>42006.492488425924</v>
      </c>
    </row>
    <row r="184" spans="1:20" ht="45" x14ac:dyDescent="0.25">
      <c r="A184" s="24">
        <v>3970</v>
      </c>
      <c r="B184" s="25" t="s">
        <v>3967</v>
      </c>
      <c r="C184" s="25" t="s">
        <v>8077</v>
      </c>
      <c r="D184" s="26">
        <v>15000</v>
      </c>
      <c r="E184" s="27">
        <v>11</v>
      </c>
      <c r="F184" s="24" t="s">
        <v>8220</v>
      </c>
      <c r="G184" s="24" t="s">
        <v>8223</v>
      </c>
      <c r="H184" s="24" t="s">
        <v>8245</v>
      </c>
      <c r="I184" s="24">
        <v>1460925811</v>
      </c>
      <c r="J184" s="24">
        <v>1458333811</v>
      </c>
      <c r="K184" s="24" t="b">
        <v>0</v>
      </c>
      <c r="L184" s="24">
        <v>2</v>
      </c>
      <c r="M184" s="24" t="b">
        <v>0</v>
      </c>
      <c r="N184" s="24" t="s">
        <v>8269</v>
      </c>
      <c r="O184" s="24">
        <v>0</v>
      </c>
      <c r="P184" s="24">
        <v>5.5</v>
      </c>
      <c r="Q184" s="28" t="s">
        <v>8323</v>
      </c>
      <c r="R184" s="24" t="s">
        <v>8326</v>
      </c>
      <c r="S184" s="29">
        <v>42447.863553240735</v>
      </c>
      <c r="T184" s="29">
        <v>42477.863553240735</v>
      </c>
    </row>
    <row r="185" spans="1:20" ht="45" x14ac:dyDescent="0.25">
      <c r="A185" s="24">
        <v>2886</v>
      </c>
      <c r="B185" s="25" t="s">
        <v>2886</v>
      </c>
      <c r="C185" s="25" t="s">
        <v>6996</v>
      </c>
      <c r="D185" s="26">
        <v>200</v>
      </c>
      <c r="E185" s="27">
        <v>10</v>
      </c>
      <c r="F185" s="24" t="s">
        <v>8220</v>
      </c>
      <c r="G185" s="24" t="s">
        <v>8223</v>
      </c>
      <c r="H185" s="24" t="s">
        <v>8245</v>
      </c>
      <c r="I185" s="24">
        <v>1442635140</v>
      </c>
      <c r="J185" s="24">
        <v>1442243484</v>
      </c>
      <c r="K185" s="24" t="b">
        <v>0</v>
      </c>
      <c r="L185" s="24">
        <v>1</v>
      </c>
      <c r="M185" s="24" t="b">
        <v>0</v>
      </c>
      <c r="N185" s="24" t="s">
        <v>8269</v>
      </c>
      <c r="O185" s="24">
        <v>5</v>
      </c>
      <c r="P185" s="24">
        <v>10</v>
      </c>
      <c r="Q185" s="28" t="s">
        <v>8323</v>
      </c>
      <c r="R185" s="24" t="s">
        <v>8326</v>
      </c>
      <c r="S185" s="29">
        <v>42261.632916666669</v>
      </c>
      <c r="T185" s="29">
        <v>42266.165972222225</v>
      </c>
    </row>
    <row r="186" spans="1:20" ht="30" x14ac:dyDescent="0.25">
      <c r="A186" s="24">
        <v>3745</v>
      </c>
      <c r="B186" s="25" t="s">
        <v>3742</v>
      </c>
      <c r="C186" s="25" t="s">
        <v>7855</v>
      </c>
      <c r="D186" s="26">
        <v>100</v>
      </c>
      <c r="E186" s="27">
        <v>10</v>
      </c>
      <c r="F186" s="24" t="s">
        <v>8220</v>
      </c>
      <c r="G186" s="24" t="s">
        <v>8223</v>
      </c>
      <c r="H186" s="24" t="s">
        <v>8245</v>
      </c>
      <c r="I186" s="24">
        <v>1407689102</v>
      </c>
      <c r="J186" s="24">
        <v>1405097102</v>
      </c>
      <c r="K186" s="24" t="b">
        <v>0</v>
      </c>
      <c r="L186" s="24">
        <v>1</v>
      </c>
      <c r="M186" s="24" t="b">
        <v>0</v>
      </c>
      <c r="N186" s="24" t="s">
        <v>8269</v>
      </c>
      <c r="O186" s="24">
        <v>10</v>
      </c>
      <c r="P186" s="24">
        <v>10</v>
      </c>
      <c r="Q186" s="28" t="s">
        <v>8323</v>
      </c>
      <c r="R186" s="24" t="s">
        <v>8326</v>
      </c>
      <c r="S186" s="29">
        <v>41831.697939814818</v>
      </c>
      <c r="T186" s="29">
        <v>41861.697939814818</v>
      </c>
    </row>
    <row r="187" spans="1:20" x14ac:dyDescent="0.25">
      <c r="A187" s="24">
        <v>4000</v>
      </c>
      <c r="B187" s="25" t="s">
        <v>3996</v>
      </c>
      <c r="C187" s="25" t="s">
        <v>8106</v>
      </c>
      <c r="D187" s="26">
        <v>8000</v>
      </c>
      <c r="E187" s="27">
        <v>10</v>
      </c>
      <c r="F187" s="24" t="s">
        <v>8220</v>
      </c>
      <c r="G187" s="24" t="s">
        <v>8223</v>
      </c>
      <c r="H187" s="24" t="s">
        <v>8245</v>
      </c>
      <c r="I187" s="24">
        <v>1462631358</v>
      </c>
      <c r="J187" s="24">
        <v>1457450958</v>
      </c>
      <c r="K187" s="24" t="b">
        <v>0</v>
      </c>
      <c r="L187" s="24">
        <v>1</v>
      </c>
      <c r="M187" s="24" t="b">
        <v>0</v>
      </c>
      <c r="N187" s="24" t="s">
        <v>8269</v>
      </c>
      <c r="O187" s="24">
        <v>0</v>
      </c>
      <c r="P187" s="24">
        <v>10</v>
      </c>
      <c r="Q187" s="28" t="s">
        <v>8323</v>
      </c>
      <c r="R187" s="24" t="s">
        <v>8326</v>
      </c>
      <c r="S187" s="29">
        <v>42437.64534722222</v>
      </c>
      <c r="T187" s="29">
        <v>42497.603680555556</v>
      </c>
    </row>
    <row r="188" spans="1:20" ht="45" x14ac:dyDescent="0.25">
      <c r="A188" s="24">
        <v>4024</v>
      </c>
      <c r="B188" s="25" t="s">
        <v>4020</v>
      </c>
      <c r="C188" s="25" t="s">
        <v>8129</v>
      </c>
      <c r="D188" s="26">
        <v>800</v>
      </c>
      <c r="E188" s="27">
        <v>10</v>
      </c>
      <c r="F188" s="24" t="s">
        <v>8220</v>
      </c>
      <c r="G188" s="24" t="s">
        <v>8223</v>
      </c>
      <c r="H188" s="24" t="s">
        <v>8245</v>
      </c>
      <c r="I188" s="24">
        <v>1441037097</v>
      </c>
      <c r="J188" s="24">
        <v>1438445097</v>
      </c>
      <c r="K188" s="24" t="b">
        <v>0</v>
      </c>
      <c r="L188" s="24">
        <v>1</v>
      </c>
      <c r="M188" s="24" t="b">
        <v>0</v>
      </c>
      <c r="N188" s="24" t="s">
        <v>8269</v>
      </c>
      <c r="O188" s="24">
        <v>1</v>
      </c>
      <c r="P188" s="24">
        <v>10</v>
      </c>
      <c r="Q188" s="28" t="s">
        <v>8323</v>
      </c>
      <c r="R188" s="24" t="s">
        <v>8326</v>
      </c>
      <c r="S188" s="29">
        <v>42217.670104166667</v>
      </c>
      <c r="T188" s="29">
        <v>42247.670104166667</v>
      </c>
    </row>
    <row r="189" spans="1:20" ht="45" x14ac:dyDescent="0.25">
      <c r="A189" s="24">
        <v>4085</v>
      </c>
      <c r="B189" s="25" t="s">
        <v>4081</v>
      </c>
      <c r="C189" s="25" t="s">
        <v>8188</v>
      </c>
      <c r="D189" s="26">
        <v>3500</v>
      </c>
      <c r="E189" s="27">
        <v>10</v>
      </c>
      <c r="F189" s="24" t="s">
        <v>8220</v>
      </c>
      <c r="G189" s="24" t="s">
        <v>8223</v>
      </c>
      <c r="H189" s="24" t="s">
        <v>8245</v>
      </c>
      <c r="I189" s="24">
        <v>1427169540</v>
      </c>
      <c r="J189" s="24">
        <v>1424701775</v>
      </c>
      <c r="K189" s="24" t="b">
        <v>0</v>
      </c>
      <c r="L189" s="24">
        <v>1</v>
      </c>
      <c r="M189" s="24" t="b">
        <v>0</v>
      </c>
      <c r="N189" s="24" t="s">
        <v>8269</v>
      </c>
      <c r="O189" s="24">
        <v>0</v>
      </c>
      <c r="P189" s="24">
        <v>10</v>
      </c>
      <c r="Q189" s="28" t="s">
        <v>8323</v>
      </c>
      <c r="R189" s="24" t="s">
        <v>8326</v>
      </c>
      <c r="S189" s="29">
        <v>42058.603877314818</v>
      </c>
      <c r="T189" s="29">
        <v>42087.165972222225</v>
      </c>
    </row>
    <row r="190" spans="1:20" ht="45" x14ac:dyDescent="0.25">
      <c r="A190" s="24">
        <v>2875</v>
      </c>
      <c r="B190" s="25" t="s">
        <v>2875</v>
      </c>
      <c r="C190" s="25" t="s">
        <v>6985</v>
      </c>
      <c r="D190" s="26">
        <v>20000</v>
      </c>
      <c r="E190" s="27">
        <v>7</v>
      </c>
      <c r="F190" s="24" t="s">
        <v>8220</v>
      </c>
      <c r="G190" s="24" t="s">
        <v>8223</v>
      </c>
      <c r="H190" s="24" t="s">
        <v>8245</v>
      </c>
      <c r="I190" s="24">
        <v>1462417493</v>
      </c>
      <c r="J190" s="24">
        <v>1459825493</v>
      </c>
      <c r="K190" s="24" t="b">
        <v>0</v>
      </c>
      <c r="L190" s="24">
        <v>3</v>
      </c>
      <c r="M190" s="24" t="b">
        <v>0</v>
      </c>
      <c r="N190" s="24" t="s">
        <v>8269</v>
      </c>
      <c r="O190" s="24">
        <v>0</v>
      </c>
      <c r="P190" s="24">
        <v>2.33</v>
      </c>
      <c r="Q190" s="28" t="s">
        <v>8323</v>
      </c>
      <c r="R190" s="24" t="s">
        <v>8326</v>
      </c>
      <c r="S190" s="29">
        <v>42465.128391203703</v>
      </c>
      <c r="T190" s="29">
        <v>42495.128391203703</v>
      </c>
    </row>
    <row r="191" spans="1:20" ht="30" x14ac:dyDescent="0.25">
      <c r="A191" s="24">
        <v>3957</v>
      </c>
      <c r="B191" s="25" t="s">
        <v>3954</v>
      </c>
      <c r="C191" s="25" t="s">
        <v>8064</v>
      </c>
      <c r="D191" s="26">
        <v>28000</v>
      </c>
      <c r="E191" s="27">
        <v>7</v>
      </c>
      <c r="F191" s="24" t="s">
        <v>8220</v>
      </c>
      <c r="G191" s="24" t="s">
        <v>8223</v>
      </c>
      <c r="H191" s="24" t="s">
        <v>8245</v>
      </c>
      <c r="I191" s="24">
        <v>1468020354</v>
      </c>
      <c r="J191" s="24">
        <v>1464045954</v>
      </c>
      <c r="K191" s="24" t="b">
        <v>0</v>
      </c>
      <c r="L191" s="24">
        <v>1</v>
      </c>
      <c r="M191" s="24" t="b">
        <v>0</v>
      </c>
      <c r="N191" s="24" t="s">
        <v>8269</v>
      </c>
      <c r="O191" s="24">
        <v>0</v>
      </c>
      <c r="P191" s="24">
        <v>7</v>
      </c>
      <c r="Q191" s="28" t="s">
        <v>8323</v>
      </c>
      <c r="R191" s="24" t="s">
        <v>8326</v>
      </c>
      <c r="S191" s="29">
        <v>42513.976319444439</v>
      </c>
      <c r="T191" s="29">
        <v>42559.976319444439</v>
      </c>
    </row>
    <row r="192" spans="1:20" ht="45" x14ac:dyDescent="0.25">
      <c r="A192" s="24">
        <v>2901</v>
      </c>
      <c r="B192" s="25" t="s">
        <v>2901</v>
      </c>
      <c r="C192" s="25" t="s">
        <v>7011</v>
      </c>
      <c r="D192" s="26">
        <v>750</v>
      </c>
      <c r="E192" s="27">
        <v>6</v>
      </c>
      <c r="F192" s="24" t="s">
        <v>8220</v>
      </c>
      <c r="G192" s="24" t="s">
        <v>8223</v>
      </c>
      <c r="H192" s="24" t="s">
        <v>8245</v>
      </c>
      <c r="I192" s="24">
        <v>1423345339</v>
      </c>
      <c r="J192" s="24">
        <v>1418161339</v>
      </c>
      <c r="K192" s="24" t="b">
        <v>0</v>
      </c>
      <c r="L192" s="24">
        <v>2</v>
      </c>
      <c r="M192" s="24" t="b">
        <v>0</v>
      </c>
      <c r="N192" s="24" t="s">
        <v>8269</v>
      </c>
      <c r="O192" s="24">
        <v>1</v>
      </c>
      <c r="P192" s="24">
        <v>3</v>
      </c>
      <c r="Q192" s="28" t="s">
        <v>8323</v>
      </c>
      <c r="R192" s="24" t="s">
        <v>8326</v>
      </c>
      <c r="S192" s="29">
        <v>41982.904386574075</v>
      </c>
      <c r="T192" s="29">
        <v>42042.904386574075</v>
      </c>
    </row>
    <row r="193" spans="1:20" ht="45" x14ac:dyDescent="0.25">
      <c r="A193" s="24">
        <v>2887</v>
      </c>
      <c r="B193" s="25" t="s">
        <v>2887</v>
      </c>
      <c r="C193" s="25" t="s">
        <v>6997</v>
      </c>
      <c r="D193" s="26">
        <v>3000</v>
      </c>
      <c r="E193" s="27">
        <v>5</v>
      </c>
      <c r="F193" s="24" t="s">
        <v>8220</v>
      </c>
      <c r="G193" s="24" t="s">
        <v>8223</v>
      </c>
      <c r="H193" s="24" t="s">
        <v>8245</v>
      </c>
      <c r="I193" s="24">
        <v>1420971324</v>
      </c>
      <c r="J193" s="24">
        <v>1418379324</v>
      </c>
      <c r="K193" s="24" t="b">
        <v>0</v>
      </c>
      <c r="L193" s="24">
        <v>1</v>
      </c>
      <c r="M193" s="24" t="b">
        <v>0</v>
      </c>
      <c r="N193" s="24" t="s">
        <v>8269</v>
      </c>
      <c r="O193" s="24">
        <v>0</v>
      </c>
      <c r="P193" s="24">
        <v>5</v>
      </c>
      <c r="Q193" s="28" t="s">
        <v>8323</v>
      </c>
      <c r="R193" s="24" t="s">
        <v>8326</v>
      </c>
      <c r="S193" s="29">
        <v>41985.427361111113</v>
      </c>
      <c r="T193" s="29">
        <v>42015.427361111113</v>
      </c>
    </row>
    <row r="194" spans="1:20" ht="45" x14ac:dyDescent="0.25">
      <c r="A194" s="24">
        <v>3945</v>
      </c>
      <c r="B194" s="25" t="s">
        <v>3942</v>
      </c>
      <c r="C194" s="25" t="s">
        <v>8053</v>
      </c>
      <c r="D194" s="26">
        <v>2000</v>
      </c>
      <c r="E194" s="27">
        <v>5</v>
      </c>
      <c r="F194" s="24" t="s">
        <v>8220</v>
      </c>
      <c r="G194" s="24" t="s">
        <v>8223</v>
      </c>
      <c r="H194" s="24" t="s">
        <v>8245</v>
      </c>
      <c r="I194" s="24">
        <v>1431717268</v>
      </c>
      <c r="J194" s="24">
        <v>1429125268</v>
      </c>
      <c r="K194" s="24" t="b">
        <v>0</v>
      </c>
      <c r="L194" s="24">
        <v>1</v>
      </c>
      <c r="M194" s="24" t="b">
        <v>0</v>
      </c>
      <c r="N194" s="24" t="s">
        <v>8269</v>
      </c>
      <c r="O194" s="24">
        <v>0</v>
      </c>
      <c r="P194" s="24">
        <v>5</v>
      </c>
      <c r="Q194" s="28" t="s">
        <v>8323</v>
      </c>
      <c r="R194" s="24" t="s">
        <v>8326</v>
      </c>
      <c r="S194" s="29">
        <v>42109.801712962959</v>
      </c>
      <c r="T194" s="29">
        <v>42139.801712962959</v>
      </c>
    </row>
    <row r="195" spans="1:20" ht="30" x14ac:dyDescent="0.25">
      <c r="A195" s="24">
        <v>3994</v>
      </c>
      <c r="B195" s="25" t="s">
        <v>3990</v>
      </c>
      <c r="C195" s="25" t="s">
        <v>8100</v>
      </c>
      <c r="D195" s="26">
        <v>2000</v>
      </c>
      <c r="E195" s="27">
        <v>5</v>
      </c>
      <c r="F195" s="24" t="s">
        <v>8220</v>
      </c>
      <c r="G195" s="24" t="s">
        <v>8223</v>
      </c>
      <c r="H195" s="24" t="s">
        <v>8245</v>
      </c>
      <c r="I195" s="24">
        <v>1405761690</v>
      </c>
      <c r="J195" s="24">
        <v>1403169690</v>
      </c>
      <c r="K195" s="24" t="b">
        <v>0</v>
      </c>
      <c r="L195" s="24">
        <v>1</v>
      </c>
      <c r="M195" s="24" t="b">
        <v>0</v>
      </c>
      <c r="N195" s="24" t="s">
        <v>8269</v>
      </c>
      <c r="O195" s="24">
        <v>0</v>
      </c>
      <c r="P195" s="24">
        <v>5</v>
      </c>
      <c r="Q195" s="28" t="s">
        <v>8323</v>
      </c>
      <c r="R195" s="24" t="s">
        <v>8326</v>
      </c>
      <c r="S195" s="29">
        <v>41809.389930555553</v>
      </c>
      <c r="T195" s="29">
        <v>41839.389930555553</v>
      </c>
    </row>
    <row r="196" spans="1:20" ht="45" x14ac:dyDescent="0.25">
      <c r="A196" s="24">
        <v>4007</v>
      </c>
      <c r="B196" s="25" t="s">
        <v>4003</v>
      </c>
      <c r="C196" s="25" t="s">
        <v>8112</v>
      </c>
      <c r="D196" s="26">
        <v>2000</v>
      </c>
      <c r="E196" s="27">
        <v>5</v>
      </c>
      <c r="F196" s="24" t="s">
        <v>8220</v>
      </c>
      <c r="G196" s="24" t="s">
        <v>8223</v>
      </c>
      <c r="H196" s="24" t="s">
        <v>8245</v>
      </c>
      <c r="I196" s="24">
        <v>1409070480</v>
      </c>
      <c r="J196" s="24">
        <v>1406572381</v>
      </c>
      <c r="K196" s="24" t="b">
        <v>0</v>
      </c>
      <c r="L196" s="24">
        <v>1</v>
      </c>
      <c r="M196" s="24" t="b">
        <v>0</v>
      </c>
      <c r="N196" s="24" t="s">
        <v>8269</v>
      </c>
      <c r="O196" s="24">
        <v>0</v>
      </c>
      <c r="P196" s="24">
        <v>5</v>
      </c>
      <c r="Q196" s="28" t="s">
        <v>8323</v>
      </c>
      <c r="R196" s="24" t="s">
        <v>8326</v>
      </c>
      <c r="S196" s="29">
        <v>41848.772928240738</v>
      </c>
      <c r="T196" s="29">
        <v>41877.686111111114</v>
      </c>
    </row>
    <row r="197" spans="1:20" ht="45" x14ac:dyDescent="0.25">
      <c r="A197" s="24">
        <v>4079</v>
      </c>
      <c r="B197" s="25" t="s">
        <v>4075</v>
      </c>
      <c r="C197" s="25" t="s">
        <v>8182</v>
      </c>
      <c r="D197" s="26">
        <v>3000</v>
      </c>
      <c r="E197" s="27">
        <v>5</v>
      </c>
      <c r="F197" s="24" t="s">
        <v>8220</v>
      </c>
      <c r="G197" s="24" t="s">
        <v>8223</v>
      </c>
      <c r="H197" s="24" t="s">
        <v>8245</v>
      </c>
      <c r="I197" s="24">
        <v>1466375521</v>
      </c>
      <c r="J197" s="24">
        <v>1463783521</v>
      </c>
      <c r="K197" s="24" t="b">
        <v>0</v>
      </c>
      <c r="L197" s="24">
        <v>1</v>
      </c>
      <c r="M197" s="24" t="b">
        <v>0</v>
      </c>
      <c r="N197" s="24" t="s">
        <v>8269</v>
      </c>
      <c r="O197" s="24">
        <v>0</v>
      </c>
      <c r="P197" s="24">
        <v>5</v>
      </c>
      <c r="Q197" s="28" t="s">
        <v>8323</v>
      </c>
      <c r="R197" s="24" t="s">
        <v>8326</v>
      </c>
      <c r="S197" s="29">
        <v>42510.938900462963</v>
      </c>
      <c r="T197" s="29">
        <v>42540.938900462963</v>
      </c>
    </row>
    <row r="198" spans="1:20" x14ac:dyDescent="0.25">
      <c r="A198" s="24">
        <v>3904</v>
      </c>
      <c r="B198" s="25" t="s">
        <v>3901</v>
      </c>
      <c r="C198" s="25" t="s">
        <v>8012</v>
      </c>
      <c r="D198" s="26">
        <v>10000</v>
      </c>
      <c r="E198" s="27">
        <v>3</v>
      </c>
      <c r="F198" s="24" t="s">
        <v>8220</v>
      </c>
      <c r="G198" s="24" t="s">
        <v>8223</v>
      </c>
      <c r="H198" s="24" t="s">
        <v>8245</v>
      </c>
      <c r="I198" s="24">
        <v>1429074240</v>
      </c>
      <c r="J198" s="24">
        <v>1427866200</v>
      </c>
      <c r="K198" s="24" t="b">
        <v>0</v>
      </c>
      <c r="L198" s="24">
        <v>2</v>
      </c>
      <c r="M198" s="24" t="b">
        <v>0</v>
      </c>
      <c r="N198" s="24" t="s">
        <v>8269</v>
      </c>
      <c r="O198" s="24">
        <v>0</v>
      </c>
      <c r="P198" s="24">
        <v>1.5</v>
      </c>
      <c r="Q198" s="28" t="s">
        <v>8323</v>
      </c>
      <c r="R198" s="24" t="s">
        <v>8326</v>
      </c>
      <c r="S198" s="29">
        <v>42095.229166666672</v>
      </c>
      <c r="T198" s="29">
        <v>42109.211111111115</v>
      </c>
    </row>
    <row r="199" spans="1:20" ht="30" x14ac:dyDescent="0.25">
      <c r="A199" s="24">
        <v>3993</v>
      </c>
      <c r="B199" s="25" t="s">
        <v>3989</v>
      </c>
      <c r="C199" s="25" t="s">
        <v>8099</v>
      </c>
      <c r="D199" s="26">
        <v>50000</v>
      </c>
      <c r="E199" s="27">
        <v>3</v>
      </c>
      <c r="F199" s="24" t="s">
        <v>8220</v>
      </c>
      <c r="G199" s="24" t="s">
        <v>8223</v>
      </c>
      <c r="H199" s="24" t="s">
        <v>8245</v>
      </c>
      <c r="I199" s="24">
        <v>1431549912</v>
      </c>
      <c r="J199" s="24">
        <v>1428957912</v>
      </c>
      <c r="K199" s="24" t="b">
        <v>0</v>
      </c>
      <c r="L199" s="24">
        <v>1</v>
      </c>
      <c r="M199" s="24" t="b">
        <v>0</v>
      </c>
      <c r="N199" s="24" t="s">
        <v>8269</v>
      </c>
      <c r="O199" s="24">
        <v>0</v>
      </c>
      <c r="P199" s="24">
        <v>3</v>
      </c>
      <c r="Q199" s="28" t="s">
        <v>8323</v>
      </c>
      <c r="R199" s="24" t="s">
        <v>8326</v>
      </c>
      <c r="S199" s="29">
        <v>42107.864722222221</v>
      </c>
      <c r="T199" s="29">
        <v>42137.864722222221</v>
      </c>
    </row>
    <row r="200" spans="1:20" ht="45" x14ac:dyDescent="0.25">
      <c r="A200" s="24">
        <v>4082</v>
      </c>
      <c r="B200" s="25" t="s">
        <v>4078</v>
      </c>
      <c r="C200" s="25" t="s">
        <v>8185</v>
      </c>
      <c r="D200" s="26">
        <v>150</v>
      </c>
      <c r="E200" s="27">
        <v>3</v>
      </c>
      <c r="F200" s="24" t="s">
        <v>8220</v>
      </c>
      <c r="G200" s="24" t="s">
        <v>8223</v>
      </c>
      <c r="H200" s="24" t="s">
        <v>8245</v>
      </c>
      <c r="I200" s="24">
        <v>1447542000</v>
      </c>
      <c r="J200" s="24">
        <v>1446179553</v>
      </c>
      <c r="K200" s="24" t="b">
        <v>0</v>
      </c>
      <c r="L200" s="24">
        <v>2</v>
      </c>
      <c r="M200" s="24" t="b">
        <v>0</v>
      </c>
      <c r="N200" s="24" t="s">
        <v>8269</v>
      </c>
      <c r="O200" s="24">
        <v>2</v>
      </c>
      <c r="P200" s="24">
        <v>1.5</v>
      </c>
      <c r="Q200" s="28" t="s">
        <v>8323</v>
      </c>
      <c r="R200" s="24" t="s">
        <v>8326</v>
      </c>
      <c r="S200" s="29">
        <v>42307.189270833333</v>
      </c>
      <c r="T200" s="29">
        <v>42322.958333333328</v>
      </c>
    </row>
    <row r="201" spans="1:20" ht="45" x14ac:dyDescent="0.25">
      <c r="A201" s="24">
        <v>4113</v>
      </c>
      <c r="B201" s="25" t="s">
        <v>4109</v>
      </c>
      <c r="C201" s="25" t="s">
        <v>8215</v>
      </c>
      <c r="D201" s="26">
        <v>1500</v>
      </c>
      <c r="E201" s="27">
        <v>3</v>
      </c>
      <c r="F201" s="24" t="s">
        <v>8220</v>
      </c>
      <c r="G201" s="24" t="s">
        <v>8223</v>
      </c>
      <c r="H201" s="24" t="s">
        <v>8245</v>
      </c>
      <c r="I201" s="24">
        <v>1452234840</v>
      </c>
      <c r="J201" s="24">
        <v>1450619123</v>
      </c>
      <c r="K201" s="24" t="b">
        <v>0</v>
      </c>
      <c r="L201" s="24">
        <v>3</v>
      </c>
      <c r="M201" s="24" t="b">
        <v>0</v>
      </c>
      <c r="N201" s="24" t="s">
        <v>8269</v>
      </c>
      <c r="O201" s="24">
        <v>0</v>
      </c>
      <c r="P201" s="24">
        <v>1</v>
      </c>
      <c r="Q201" s="28" t="s">
        <v>8323</v>
      </c>
      <c r="R201" s="24" t="s">
        <v>8326</v>
      </c>
      <c r="S201" s="29">
        <v>42358.573182870372</v>
      </c>
      <c r="T201" s="29">
        <v>42377.273611111115</v>
      </c>
    </row>
    <row r="202" spans="1:20" ht="45" x14ac:dyDescent="0.25">
      <c r="A202" s="24">
        <v>2907</v>
      </c>
      <c r="B202" s="25" t="s">
        <v>2907</v>
      </c>
      <c r="C202" s="25" t="s">
        <v>7017</v>
      </c>
      <c r="D202" s="26">
        <v>2500</v>
      </c>
      <c r="E202" s="27">
        <v>2</v>
      </c>
      <c r="F202" s="24" t="s">
        <v>8220</v>
      </c>
      <c r="G202" s="24" t="s">
        <v>8223</v>
      </c>
      <c r="H202" s="24" t="s">
        <v>8245</v>
      </c>
      <c r="I202" s="24">
        <v>1463259837</v>
      </c>
      <c r="J202" s="24">
        <v>1458075837</v>
      </c>
      <c r="K202" s="24" t="b">
        <v>0</v>
      </c>
      <c r="L202" s="24">
        <v>2</v>
      </c>
      <c r="M202" s="24" t="b">
        <v>0</v>
      </c>
      <c r="N202" s="24" t="s">
        <v>8269</v>
      </c>
      <c r="O202" s="24">
        <v>0</v>
      </c>
      <c r="P202" s="24">
        <v>1</v>
      </c>
      <c r="Q202" s="28" t="s">
        <v>8323</v>
      </c>
      <c r="R202" s="24" t="s">
        <v>8326</v>
      </c>
      <c r="S202" s="29">
        <v>42444.877743055549</v>
      </c>
      <c r="T202" s="29">
        <v>42504.877743055549</v>
      </c>
    </row>
    <row r="203" spans="1:20" ht="45" x14ac:dyDescent="0.25">
      <c r="A203" s="24">
        <v>2913</v>
      </c>
      <c r="B203" s="25" t="s">
        <v>2913</v>
      </c>
      <c r="C203" s="25" t="s">
        <v>7023</v>
      </c>
      <c r="D203" s="26">
        <v>10000</v>
      </c>
      <c r="E203" s="27">
        <v>2</v>
      </c>
      <c r="F203" s="24" t="s">
        <v>8220</v>
      </c>
      <c r="G203" s="24" t="s">
        <v>8223</v>
      </c>
      <c r="H203" s="24" t="s">
        <v>8245</v>
      </c>
      <c r="I203" s="24">
        <v>1410041339</v>
      </c>
      <c r="J203" s="24">
        <v>1404857339</v>
      </c>
      <c r="K203" s="24" t="b">
        <v>0</v>
      </c>
      <c r="L203" s="24">
        <v>2</v>
      </c>
      <c r="M203" s="24" t="b">
        <v>0</v>
      </c>
      <c r="N203" s="24" t="s">
        <v>8269</v>
      </c>
      <c r="O203" s="24">
        <v>0</v>
      </c>
      <c r="P203" s="24">
        <v>1</v>
      </c>
      <c r="Q203" s="28" t="s">
        <v>8323</v>
      </c>
      <c r="R203" s="24" t="s">
        <v>8326</v>
      </c>
      <c r="S203" s="29">
        <v>41828.922905092593</v>
      </c>
      <c r="T203" s="29">
        <v>41888.922905092593</v>
      </c>
    </row>
    <row r="204" spans="1:20" ht="45" x14ac:dyDescent="0.25">
      <c r="A204" s="24">
        <v>4006</v>
      </c>
      <c r="B204" s="25" t="s">
        <v>4002</v>
      </c>
      <c r="C204" s="25" t="s">
        <v>8111</v>
      </c>
      <c r="D204" s="26">
        <v>30000</v>
      </c>
      <c r="E204" s="27">
        <v>2</v>
      </c>
      <c r="F204" s="24" t="s">
        <v>8220</v>
      </c>
      <c r="G204" s="24" t="s">
        <v>8223</v>
      </c>
      <c r="H204" s="24" t="s">
        <v>8245</v>
      </c>
      <c r="I204" s="24">
        <v>1455647587</v>
      </c>
      <c r="J204" s="24">
        <v>1453487587</v>
      </c>
      <c r="K204" s="24" t="b">
        <v>0</v>
      </c>
      <c r="L204" s="24">
        <v>1</v>
      </c>
      <c r="M204" s="24" t="b">
        <v>0</v>
      </c>
      <c r="N204" s="24" t="s">
        <v>8269</v>
      </c>
      <c r="O204" s="24">
        <v>0</v>
      </c>
      <c r="P204" s="24">
        <v>2</v>
      </c>
      <c r="Q204" s="28" t="s">
        <v>8323</v>
      </c>
      <c r="R204" s="24" t="s">
        <v>8326</v>
      </c>
      <c r="S204" s="29">
        <v>42391.772997685184</v>
      </c>
      <c r="T204" s="29">
        <v>42416.772997685184</v>
      </c>
    </row>
    <row r="205" spans="1:20" ht="45" x14ac:dyDescent="0.25">
      <c r="A205" s="24">
        <v>3856</v>
      </c>
      <c r="B205" s="25" t="s">
        <v>3853</v>
      </c>
      <c r="C205" s="25" t="s">
        <v>7965</v>
      </c>
      <c r="D205" s="26">
        <v>5000</v>
      </c>
      <c r="E205" s="27">
        <v>1</v>
      </c>
      <c r="F205" s="24" t="s">
        <v>8220</v>
      </c>
      <c r="G205" s="24" t="s">
        <v>8223</v>
      </c>
      <c r="H205" s="24" t="s">
        <v>8245</v>
      </c>
      <c r="I205" s="24">
        <v>1425833403</v>
      </c>
      <c r="J205" s="24">
        <v>1423245003</v>
      </c>
      <c r="K205" s="24" t="b">
        <v>0</v>
      </c>
      <c r="L205" s="24">
        <v>1</v>
      </c>
      <c r="M205" s="24" t="b">
        <v>0</v>
      </c>
      <c r="N205" s="24" t="s">
        <v>8269</v>
      </c>
      <c r="O205" s="24">
        <v>0</v>
      </c>
      <c r="P205" s="24">
        <v>1</v>
      </c>
      <c r="Q205" s="28" t="s">
        <v>8323</v>
      </c>
      <c r="R205" s="24" t="s">
        <v>8326</v>
      </c>
      <c r="S205" s="29">
        <v>42041.743090277778</v>
      </c>
      <c r="T205" s="29">
        <v>42071.701423611114</v>
      </c>
    </row>
    <row r="206" spans="1:20" ht="45" x14ac:dyDescent="0.25">
      <c r="A206" s="24">
        <v>3859</v>
      </c>
      <c r="B206" s="25" t="s">
        <v>3856</v>
      </c>
      <c r="C206" s="25" t="s">
        <v>7968</v>
      </c>
      <c r="D206" s="26">
        <v>2500</v>
      </c>
      <c r="E206" s="27">
        <v>1</v>
      </c>
      <c r="F206" s="24" t="s">
        <v>8220</v>
      </c>
      <c r="G206" s="24" t="s">
        <v>8223</v>
      </c>
      <c r="H206" s="24" t="s">
        <v>8245</v>
      </c>
      <c r="I206" s="24">
        <v>1403730000</v>
      </c>
      <c r="J206" s="24">
        <v>1401485207</v>
      </c>
      <c r="K206" s="24" t="b">
        <v>0</v>
      </c>
      <c r="L206" s="24">
        <v>1</v>
      </c>
      <c r="M206" s="24" t="b">
        <v>0</v>
      </c>
      <c r="N206" s="24" t="s">
        <v>8269</v>
      </c>
      <c r="O206" s="24">
        <v>0</v>
      </c>
      <c r="P206" s="24">
        <v>1</v>
      </c>
      <c r="Q206" s="28" t="s">
        <v>8323</v>
      </c>
      <c r="R206" s="24" t="s">
        <v>8326</v>
      </c>
      <c r="S206" s="29">
        <v>41789.893599537041</v>
      </c>
      <c r="T206" s="29">
        <v>41815.875</v>
      </c>
    </row>
    <row r="207" spans="1:20" ht="30" x14ac:dyDescent="0.25">
      <c r="A207" s="24">
        <v>3862</v>
      </c>
      <c r="B207" s="25" t="s">
        <v>3859</v>
      </c>
      <c r="C207" s="25" t="s">
        <v>7971</v>
      </c>
      <c r="D207" s="26">
        <v>7500</v>
      </c>
      <c r="E207" s="27">
        <v>1</v>
      </c>
      <c r="F207" s="24" t="s">
        <v>8220</v>
      </c>
      <c r="G207" s="24" t="s">
        <v>8223</v>
      </c>
      <c r="H207" s="24" t="s">
        <v>8245</v>
      </c>
      <c r="I207" s="24">
        <v>1473699540</v>
      </c>
      <c r="J207" s="24">
        <v>1472451356</v>
      </c>
      <c r="K207" s="24" t="b">
        <v>0</v>
      </c>
      <c r="L207" s="24">
        <v>1</v>
      </c>
      <c r="M207" s="24" t="b">
        <v>0</v>
      </c>
      <c r="N207" s="24" t="s">
        <v>8269</v>
      </c>
      <c r="O207" s="24">
        <v>0</v>
      </c>
      <c r="P207" s="24">
        <v>1</v>
      </c>
      <c r="Q207" s="28" t="s">
        <v>8323</v>
      </c>
      <c r="R207" s="24" t="s">
        <v>8326</v>
      </c>
      <c r="S207" s="29">
        <v>42611.261064814811</v>
      </c>
      <c r="T207" s="29">
        <v>42625.707638888889</v>
      </c>
    </row>
    <row r="208" spans="1:20" ht="30" x14ac:dyDescent="0.25">
      <c r="A208" s="24">
        <v>3912</v>
      </c>
      <c r="B208" s="25" t="s">
        <v>3909</v>
      </c>
      <c r="C208" s="25" t="s">
        <v>8020</v>
      </c>
      <c r="D208" s="26">
        <v>15000</v>
      </c>
      <c r="E208" s="27">
        <v>1</v>
      </c>
      <c r="F208" s="24" t="s">
        <v>8220</v>
      </c>
      <c r="G208" s="24" t="s">
        <v>8223</v>
      </c>
      <c r="H208" s="24" t="s">
        <v>8245</v>
      </c>
      <c r="I208" s="24">
        <v>1429936500</v>
      </c>
      <c r="J208" s="24">
        <v>1424759330</v>
      </c>
      <c r="K208" s="24" t="b">
        <v>0</v>
      </c>
      <c r="L208" s="24">
        <v>1</v>
      </c>
      <c r="M208" s="24" t="b">
        <v>0</v>
      </c>
      <c r="N208" s="24" t="s">
        <v>8269</v>
      </c>
      <c r="O208" s="24">
        <v>0</v>
      </c>
      <c r="P208" s="24">
        <v>1</v>
      </c>
      <c r="Q208" s="28" t="s">
        <v>8323</v>
      </c>
      <c r="R208" s="24" t="s">
        <v>8326</v>
      </c>
      <c r="S208" s="29">
        <v>42059.270023148143</v>
      </c>
      <c r="T208" s="29">
        <v>42119.190972222219</v>
      </c>
    </row>
    <row r="209" spans="1:20" ht="45" x14ac:dyDescent="0.25">
      <c r="A209" s="24">
        <v>3932</v>
      </c>
      <c r="B209" s="25" t="s">
        <v>3929</v>
      </c>
      <c r="C209" s="25" t="s">
        <v>8040</v>
      </c>
      <c r="D209" s="26">
        <v>12000</v>
      </c>
      <c r="E209" s="27">
        <v>1</v>
      </c>
      <c r="F209" s="24" t="s">
        <v>8220</v>
      </c>
      <c r="G209" s="24" t="s">
        <v>8223</v>
      </c>
      <c r="H209" s="24" t="s">
        <v>8245</v>
      </c>
      <c r="I209" s="24">
        <v>1458097364</v>
      </c>
      <c r="J209" s="24">
        <v>1455508964</v>
      </c>
      <c r="K209" s="24" t="b">
        <v>0</v>
      </c>
      <c r="L209" s="24">
        <v>1</v>
      </c>
      <c r="M209" s="24" t="b">
        <v>0</v>
      </c>
      <c r="N209" s="24" t="s">
        <v>8269</v>
      </c>
      <c r="O209" s="24">
        <v>0</v>
      </c>
      <c r="P209" s="24">
        <v>1</v>
      </c>
      <c r="Q209" s="28" t="s">
        <v>8323</v>
      </c>
      <c r="R209" s="24" t="s">
        <v>8326</v>
      </c>
      <c r="S209" s="29">
        <v>42415.168564814812</v>
      </c>
      <c r="T209" s="29">
        <v>42445.126898148148</v>
      </c>
    </row>
    <row r="210" spans="1:20" x14ac:dyDescent="0.25">
      <c r="A210" s="24">
        <v>4004</v>
      </c>
      <c r="B210" s="25" t="s">
        <v>4000</v>
      </c>
      <c r="C210" s="25" t="s">
        <v>8109</v>
      </c>
      <c r="D210" s="26">
        <v>500</v>
      </c>
      <c r="E210" s="27">
        <v>1</v>
      </c>
      <c r="F210" s="24" t="s">
        <v>8220</v>
      </c>
      <c r="G210" s="24" t="s">
        <v>8223</v>
      </c>
      <c r="H210" s="24" t="s">
        <v>8245</v>
      </c>
      <c r="I210" s="24">
        <v>1412740457</v>
      </c>
      <c r="J210" s="24">
        <v>1410148457</v>
      </c>
      <c r="K210" s="24" t="b">
        <v>0</v>
      </c>
      <c r="L210" s="24">
        <v>1</v>
      </c>
      <c r="M210" s="24" t="b">
        <v>0</v>
      </c>
      <c r="N210" s="24" t="s">
        <v>8269</v>
      </c>
      <c r="O210" s="24">
        <v>0</v>
      </c>
      <c r="P210" s="24">
        <v>1</v>
      </c>
      <c r="Q210" s="28" t="s">
        <v>8323</v>
      </c>
      <c r="R210" s="24" t="s">
        <v>8326</v>
      </c>
      <c r="S210" s="29">
        <v>41890.16269675926</v>
      </c>
      <c r="T210" s="29">
        <v>41920.16269675926</v>
      </c>
    </row>
    <row r="211" spans="1:20" ht="45" x14ac:dyDescent="0.25">
      <c r="A211" s="24">
        <v>4015</v>
      </c>
      <c r="B211" s="25" t="s">
        <v>4011</v>
      </c>
      <c r="C211" s="25" t="s">
        <v>8120</v>
      </c>
      <c r="D211" s="26">
        <v>7000</v>
      </c>
      <c r="E211" s="27">
        <v>1</v>
      </c>
      <c r="F211" s="24" t="s">
        <v>8220</v>
      </c>
      <c r="G211" s="24" t="s">
        <v>8223</v>
      </c>
      <c r="H211" s="24" t="s">
        <v>8245</v>
      </c>
      <c r="I211" s="24">
        <v>1437331463</v>
      </c>
      <c r="J211" s="24">
        <v>1434739463</v>
      </c>
      <c r="K211" s="24" t="b">
        <v>0</v>
      </c>
      <c r="L211" s="24">
        <v>1</v>
      </c>
      <c r="M211" s="24" t="b">
        <v>0</v>
      </c>
      <c r="N211" s="24" t="s">
        <v>8269</v>
      </c>
      <c r="O211" s="24">
        <v>0</v>
      </c>
      <c r="P211" s="24">
        <v>1</v>
      </c>
      <c r="Q211" s="28" t="s">
        <v>8323</v>
      </c>
      <c r="R211" s="24" t="s">
        <v>8326</v>
      </c>
      <c r="S211" s="29">
        <v>42174.780821759254</v>
      </c>
      <c r="T211" s="29">
        <v>42204.780821759254</v>
      </c>
    </row>
    <row r="212" spans="1:20" ht="45" x14ac:dyDescent="0.25">
      <c r="A212" s="24">
        <v>4050</v>
      </c>
      <c r="B212" s="25" t="s">
        <v>4046</v>
      </c>
      <c r="C212" s="25" t="s">
        <v>8154</v>
      </c>
      <c r="D212" s="26">
        <v>1500</v>
      </c>
      <c r="E212" s="27">
        <v>1</v>
      </c>
      <c r="F212" s="24" t="s">
        <v>8220</v>
      </c>
      <c r="G212" s="24" t="s">
        <v>8223</v>
      </c>
      <c r="H212" s="24" t="s">
        <v>8245</v>
      </c>
      <c r="I212" s="24">
        <v>1414077391</v>
      </c>
      <c r="J212" s="24">
        <v>1411485391</v>
      </c>
      <c r="K212" s="24" t="b">
        <v>0</v>
      </c>
      <c r="L212" s="24">
        <v>1</v>
      </c>
      <c r="M212" s="24" t="b">
        <v>0</v>
      </c>
      <c r="N212" s="24" t="s">
        <v>8269</v>
      </c>
      <c r="O212" s="24">
        <v>0</v>
      </c>
      <c r="P212" s="24">
        <v>1</v>
      </c>
      <c r="Q212" s="28" t="s">
        <v>8323</v>
      </c>
      <c r="R212" s="24" t="s">
        <v>8326</v>
      </c>
      <c r="S212" s="29">
        <v>41905.636469907404</v>
      </c>
      <c r="T212" s="29">
        <v>41935.636469907404</v>
      </c>
    </row>
    <row r="213" spans="1:20" ht="45" x14ac:dyDescent="0.25">
      <c r="A213" s="24">
        <v>2843</v>
      </c>
      <c r="B213" s="25" t="s">
        <v>2843</v>
      </c>
      <c r="C213" s="25" t="s">
        <v>6953</v>
      </c>
      <c r="D213" s="26">
        <v>1200</v>
      </c>
      <c r="E213" s="27">
        <v>0</v>
      </c>
      <c r="F213" s="24" t="s">
        <v>8220</v>
      </c>
      <c r="G213" s="24" t="s">
        <v>8223</v>
      </c>
      <c r="H213" s="24" t="s">
        <v>8245</v>
      </c>
      <c r="I213" s="24">
        <v>1465790400</v>
      </c>
      <c r="J213" s="24">
        <v>1462210950</v>
      </c>
      <c r="K213" s="24" t="b">
        <v>0</v>
      </c>
      <c r="L213" s="24">
        <v>0</v>
      </c>
      <c r="M213" s="24" t="b">
        <v>0</v>
      </c>
      <c r="N213" s="24" t="s">
        <v>8269</v>
      </c>
      <c r="O213" s="24">
        <v>0</v>
      </c>
      <c r="P213" s="24" t="e">
        <v>#DIV/0!</v>
      </c>
      <c r="Q213" s="28" t="s">
        <v>8323</v>
      </c>
      <c r="R213" s="24" t="s">
        <v>8326</v>
      </c>
      <c r="S213" s="29">
        <v>42492.737847222219</v>
      </c>
      <c r="T213" s="29">
        <v>42534.166666666672</v>
      </c>
    </row>
    <row r="214" spans="1:20" ht="45" x14ac:dyDescent="0.25">
      <c r="A214" s="24">
        <v>2846</v>
      </c>
      <c r="B214" s="25" t="s">
        <v>2846</v>
      </c>
      <c r="C214" s="25" t="s">
        <v>6956</v>
      </c>
      <c r="D214" s="26">
        <v>8000</v>
      </c>
      <c r="E214" s="27">
        <v>0</v>
      </c>
      <c r="F214" s="24" t="s">
        <v>8220</v>
      </c>
      <c r="G214" s="24" t="s">
        <v>8223</v>
      </c>
      <c r="H214" s="24" t="s">
        <v>8245</v>
      </c>
      <c r="I214" s="24">
        <v>1432917394</v>
      </c>
      <c r="J214" s="24">
        <v>1429029394</v>
      </c>
      <c r="K214" s="24" t="b">
        <v>0</v>
      </c>
      <c r="L214" s="24">
        <v>0</v>
      </c>
      <c r="M214" s="24" t="b">
        <v>0</v>
      </c>
      <c r="N214" s="24" t="s">
        <v>8269</v>
      </c>
      <c r="O214" s="24">
        <v>0</v>
      </c>
      <c r="P214" s="24" t="e">
        <v>#DIV/0!</v>
      </c>
      <c r="Q214" s="28" t="s">
        <v>8323</v>
      </c>
      <c r="R214" s="24" t="s">
        <v>8326</v>
      </c>
      <c r="S214" s="29">
        <v>42108.692060185189</v>
      </c>
      <c r="T214" s="29">
        <v>42153.692060185189</v>
      </c>
    </row>
    <row r="215" spans="1:20" ht="45" x14ac:dyDescent="0.25">
      <c r="A215" s="24">
        <v>2847</v>
      </c>
      <c r="B215" s="25" t="s">
        <v>2847</v>
      </c>
      <c r="C215" s="25" t="s">
        <v>6957</v>
      </c>
      <c r="D215" s="26">
        <v>2000</v>
      </c>
      <c r="E215" s="27">
        <v>0</v>
      </c>
      <c r="F215" s="24" t="s">
        <v>8220</v>
      </c>
      <c r="G215" s="24" t="s">
        <v>8223</v>
      </c>
      <c r="H215" s="24" t="s">
        <v>8245</v>
      </c>
      <c r="I215" s="24">
        <v>1464031265</v>
      </c>
      <c r="J215" s="24">
        <v>1458847265</v>
      </c>
      <c r="K215" s="24" t="b">
        <v>0</v>
      </c>
      <c r="L215" s="24">
        <v>0</v>
      </c>
      <c r="M215" s="24" t="b">
        <v>0</v>
      </c>
      <c r="N215" s="24" t="s">
        <v>8269</v>
      </c>
      <c r="O215" s="24">
        <v>0</v>
      </c>
      <c r="P215" s="24" t="e">
        <v>#DIV/0!</v>
      </c>
      <c r="Q215" s="28" t="s">
        <v>8323</v>
      </c>
      <c r="R215" s="24" t="s">
        <v>8326</v>
      </c>
      <c r="S215" s="29">
        <v>42453.806307870371</v>
      </c>
      <c r="T215" s="29">
        <v>42513.806307870371</v>
      </c>
    </row>
    <row r="216" spans="1:20" ht="45" x14ac:dyDescent="0.25">
      <c r="A216" s="24">
        <v>2865</v>
      </c>
      <c r="B216" s="25" t="s">
        <v>2865</v>
      </c>
      <c r="C216" s="25" t="s">
        <v>6975</v>
      </c>
      <c r="D216" s="26">
        <v>2888</v>
      </c>
      <c r="E216" s="27">
        <v>0</v>
      </c>
      <c r="F216" s="24" t="s">
        <v>8220</v>
      </c>
      <c r="G216" s="24" t="s">
        <v>8223</v>
      </c>
      <c r="H216" s="24" t="s">
        <v>8245</v>
      </c>
      <c r="I216" s="24">
        <v>1420512259</v>
      </c>
      <c r="J216" s="24">
        <v>1415328259</v>
      </c>
      <c r="K216" s="24" t="b">
        <v>0</v>
      </c>
      <c r="L216" s="24">
        <v>0</v>
      </c>
      <c r="M216" s="24" t="b">
        <v>0</v>
      </c>
      <c r="N216" s="24" t="s">
        <v>8269</v>
      </c>
      <c r="O216" s="24">
        <v>0</v>
      </c>
      <c r="P216" s="24" t="e">
        <v>#DIV/0!</v>
      </c>
      <c r="Q216" s="28" t="s">
        <v>8323</v>
      </c>
      <c r="R216" s="24" t="s">
        <v>8326</v>
      </c>
      <c r="S216" s="29">
        <v>41950.114108796297</v>
      </c>
      <c r="T216" s="29">
        <v>42010.114108796297</v>
      </c>
    </row>
    <row r="217" spans="1:20" ht="30" x14ac:dyDescent="0.25">
      <c r="A217" s="24">
        <v>2872</v>
      </c>
      <c r="B217" s="25" t="s">
        <v>2872</v>
      </c>
      <c r="C217" s="25" t="s">
        <v>6982</v>
      </c>
      <c r="D217" s="26">
        <v>3000</v>
      </c>
      <c r="E217" s="27">
        <v>0</v>
      </c>
      <c r="F217" s="24" t="s">
        <v>8220</v>
      </c>
      <c r="G217" s="24" t="s">
        <v>8223</v>
      </c>
      <c r="H217" s="24" t="s">
        <v>8245</v>
      </c>
      <c r="I217" s="24">
        <v>1434768438</v>
      </c>
      <c r="J217" s="24">
        <v>1429584438</v>
      </c>
      <c r="K217" s="24" t="b">
        <v>0</v>
      </c>
      <c r="L217" s="24">
        <v>0</v>
      </c>
      <c r="M217" s="24" t="b">
        <v>0</v>
      </c>
      <c r="N217" s="24" t="s">
        <v>8269</v>
      </c>
      <c r="O217" s="24">
        <v>0</v>
      </c>
      <c r="P217" s="24" t="e">
        <v>#DIV/0!</v>
      </c>
      <c r="Q217" s="28" t="s">
        <v>8323</v>
      </c>
      <c r="R217" s="24" t="s">
        <v>8326</v>
      </c>
      <c r="S217" s="29">
        <v>42115.11618055556</v>
      </c>
      <c r="T217" s="29">
        <v>42175.11618055556</v>
      </c>
    </row>
    <row r="218" spans="1:20" ht="45" x14ac:dyDescent="0.25">
      <c r="A218" s="24">
        <v>2876</v>
      </c>
      <c r="B218" s="25" t="s">
        <v>2876</v>
      </c>
      <c r="C218" s="25" t="s">
        <v>6986</v>
      </c>
      <c r="D218" s="26">
        <v>150000</v>
      </c>
      <c r="E218" s="27">
        <v>0</v>
      </c>
      <c r="F218" s="24" t="s">
        <v>8220</v>
      </c>
      <c r="G218" s="24" t="s">
        <v>8223</v>
      </c>
      <c r="H218" s="24" t="s">
        <v>8245</v>
      </c>
      <c r="I218" s="24">
        <v>1437069079</v>
      </c>
      <c r="J218" s="24">
        <v>1434477079</v>
      </c>
      <c r="K218" s="24" t="b">
        <v>0</v>
      </c>
      <c r="L218" s="24">
        <v>0</v>
      </c>
      <c r="M218" s="24" t="b">
        <v>0</v>
      </c>
      <c r="N218" s="24" t="s">
        <v>8269</v>
      </c>
      <c r="O218" s="24">
        <v>0</v>
      </c>
      <c r="P218" s="24" t="e">
        <v>#DIV/0!</v>
      </c>
      <c r="Q218" s="28" t="s">
        <v>8323</v>
      </c>
      <c r="R218" s="24" t="s">
        <v>8326</v>
      </c>
      <c r="S218" s="29">
        <v>42171.743969907402</v>
      </c>
      <c r="T218" s="29">
        <v>42201.743969907402</v>
      </c>
    </row>
    <row r="219" spans="1:20" ht="45" x14ac:dyDescent="0.25">
      <c r="A219" s="24">
        <v>2881</v>
      </c>
      <c r="B219" s="25" t="s">
        <v>2881</v>
      </c>
      <c r="C219" s="25" t="s">
        <v>6991</v>
      </c>
      <c r="D219" s="26">
        <v>5500</v>
      </c>
      <c r="E219" s="27">
        <v>0</v>
      </c>
      <c r="F219" s="24" t="s">
        <v>8220</v>
      </c>
      <c r="G219" s="24" t="s">
        <v>8223</v>
      </c>
      <c r="H219" s="24" t="s">
        <v>8245</v>
      </c>
      <c r="I219" s="24">
        <v>1417620036</v>
      </c>
      <c r="J219" s="24">
        <v>1412432436</v>
      </c>
      <c r="K219" s="24" t="b">
        <v>0</v>
      </c>
      <c r="L219" s="24">
        <v>0</v>
      </c>
      <c r="M219" s="24" t="b">
        <v>0</v>
      </c>
      <c r="N219" s="24" t="s">
        <v>8269</v>
      </c>
      <c r="O219" s="24">
        <v>0</v>
      </c>
      <c r="P219" s="24" t="e">
        <v>#DIV/0!</v>
      </c>
      <c r="Q219" s="28" t="s">
        <v>8323</v>
      </c>
      <c r="R219" s="24" t="s">
        <v>8326</v>
      </c>
      <c r="S219" s="29">
        <v>41916.597638888888</v>
      </c>
      <c r="T219" s="29">
        <v>41976.639305555553</v>
      </c>
    </row>
    <row r="220" spans="1:20" ht="45" x14ac:dyDescent="0.25">
      <c r="A220" s="24">
        <v>2888</v>
      </c>
      <c r="B220" s="25" t="s">
        <v>2888</v>
      </c>
      <c r="C220" s="25" t="s">
        <v>6998</v>
      </c>
      <c r="D220" s="26">
        <v>30000</v>
      </c>
      <c r="E220" s="27">
        <v>0</v>
      </c>
      <c r="F220" s="24" t="s">
        <v>8220</v>
      </c>
      <c r="G220" s="24" t="s">
        <v>8223</v>
      </c>
      <c r="H220" s="24" t="s">
        <v>8245</v>
      </c>
      <c r="I220" s="24">
        <v>1413608340</v>
      </c>
      <c r="J220" s="24">
        <v>1412945440</v>
      </c>
      <c r="K220" s="24" t="b">
        <v>0</v>
      </c>
      <c r="L220" s="24">
        <v>0</v>
      </c>
      <c r="M220" s="24" t="b">
        <v>0</v>
      </c>
      <c r="N220" s="24" t="s">
        <v>8269</v>
      </c>
      <c r="O220" s="24">
        <v>0</v>
      </c>
      <c r="P220" s="24" t="e">
        <v>#DIV/0!</v>
      </c>
      <c r="Q220" s="28" t="s">
        <v>8323</v>
      </c>
      <c r="R220" s="24" t="s">
        <v>8326</v>
      </c>
      <c r="S220" s="29">
        <v>41922.535185185188</v>
      </c>
      <c r="T220" s="29">
        <v>41930.207638888889</v>
      </c>
    </row>
    <row r="221" spans="1:20" x14ac:dyDescent="0.25">
      <c r="A221" s="24">
        <v>2894</v>
      </c>
      <c r="B221" s="25" t="s">
        <v>2894</v>
      </c>
      <c r="C221" s="25" t="s">
        <v>7004</v>
      </c>
      <c r="D221" s="26">
        <v>50000</v>
      </c>
      <c r="E221" s="27">
        <v>0</v>
      </c>
      <c r="F221" s="24" t="s">
        <v>8220</v>
      </c>
      <c r="G221" s="24" t="s">
        <v>8223</v>
      </c>
      <c r="H221" s="24" t="s">
        <v>8245</v>
      </c>
      <c r="I221" s="24">
        <v>1428100815</v>
      </c>
      <c r="J221" s="24">
        <v>1422920415</v>
      </c>
      <c r="K221" s="24" t="b">
        <v>0</v>
      </c>
      <c r="L221" s="24">
        <v>0</v>
      </c>
      <c r="M221" s="24" t="b">
        <v>0</v>
      </c>
      <c r="N221" s="24" t="s">
        <v>8269</v>
      </c>
      <c r="O221" s="24">
        <v>0</v>
      </c>
      <c r="P221" s="24" t="e">
        <v>#DIV/0!</v>
      </c>
      <c r="Q221" s="28" t="s">
        <v>8323</v>
      </c>
      <c r="R221" s="24" t="s">
        <v>8326</v>
      </c>
      <c r="S221" s="29">
        <v>42037.986284722225</v>
      </c>
      <c r="T221" s="29">
        <v>42097.944618055553</v>
      </c>
    </row>
    <row r="222" spans="1:20" ht="45" x14ac:dyDescent="0.25">
      <c r="A222" s="24">
        <v>2899</v>
      </c>
      <c r="B222" s="25" t="s">
        <v>2899</v>
      </c>
      <c r="C222" s="25" t="s">
        <v>7009</v>
      </c>
      <c r="D222" s="26">
        <v>10000</v>
      </c>
      <c r="E222" s="27">
        <v>0</v>
      </c>
      <c r="F222" s="24" t="s">
        <v>8220</v>
      </c>
      <c r="G222" s="24" t="s">
        <v>8223</v>
      </c>
      <c r="H222" s="24" t="s">
        <v>8245</v>
      </c>
      <c r="I222" s="24">
        <v>1469325158</v>
      </c>
      <c r="J222" s="24">
        <v>1464141158</v>
      </c>
      <c r="K222" s="24" t="b">
        <v>0</v>
      </c>
      <c r="L222" s="24">
        <v>0</v>
      </c>
      <c r="M222" s="24" t="b">
        <v>0</v>
      </c>
      <c r="N222" s="24" t="s">
        <v>8269</v>
      </c>
      <c r="O222" s="24">
        <v>0</v>
      </c>
      <c r="P222" s="24" t="e">
        <v>#DIV/0!</v>
      </c>
      <c r="Q222" s="28" t="s">
        <v>8323</v>
      </c>
      <c r="R222" s="24" t="s">
        <v>8326</v>
      </c>
      <c r="S222" s="29">
        <v>42515.078217592592</v>
      </c>
      <c r="T222" s="29">
        <v>42575.078217592592</v>
      </c>
    </row>
    <row r="223" spans="1:20" ht="30" x14ac:dyDescent="0.25">
      <c r="A223" s="24">
        <v>3733</v>
      </c>
      <c r="B223" s="25" t="s">
        <v>3730</v>
      </c>
      <c r="C223" s="25" t="s">
        <v>7843</v>
      </c>
      <c r="D223" s="26">
        <v>1500</v>
      </c>
      <c r="E223" s="27">
        <v>0</v>
      </c>
      <c r="F223" s="24" t="s">
        <v>8220</v>
      </c>
      <c r="G223" s="24" t="s">
        <v>8223</v>
      </c>
      <c r="H223" s="24" t="s">
        <v>8245</v>
      </c>
      <c r="I223" s="24">
        <v>1429396200</v>
      </c>
      <c r="J223" s="24">
        <v>1428539708</v>
      </c>
      <c r="K223" s="24" t="b">
        <v>0</v>
      </c>
      <c r="L223" s="24">
        <v>0</v>
      </c>
      <c r="M223" s="24" t="b">
        <v>0</v>
      </c>
      <c r="N223" s="24" t="s">
        <v>8269</v>
      </c>
      <c r="O223" s="24">
        <v>0</v>
      </c>
      <c r="P223" s="24" t="e">
        <v>#DIV/0!</v>
      </c>
      <c r="Q223" s="28" t="s">
        <v>8323</v>
      </c>
      <c r="R223" s="24" t="s">
        <v>8326</v>
      </c>
      <c r="S223" s="29">
        <v>42103.024398148147</v>
      </c>
      <c r="T223" s="29">
        <v>42112.9375</v>
      </c>
    </row>
    <row r="224" spans="1:20" ht="30" x14ac:dyDescent="0.25">
      <c r="A224" s="24">
        <v>3741</v>
      </c>
      <c r="B224" s="25" t="s">
        <v>3738</v>
      </c>
      <c r="C224" s="25" t="s">
        <v>7851</v>
      </c>
      <c r="D224" s="26">
        <v>20000</v>
      </c>
      <c r="E224" s="27">
        <v>0</v>
      </c>
      <c r="F224" s="24" t="s">
        <v>8220</v>
      </c>
      <c r="G224" s="24" t="s">
        <v>8223</v>
      </c>
      <c r="H224" s="24" t="s">
        <v>8245</v>
      </c>
      <c r="I224" s="24">
        <v>1450389950</v>
      </c>
      <c r="J224" s="24">
        <v>1447797950</v>
      </c>
      <c r="K224" s="24" t="b">
        <v>0</v>
      </c>
      <c r="L224" s="24">
        <v>0</v>
      </c>
      <c r="M224" s="24" t="b">
        <v>0</v>
      </c>
      <c r="N224" s="24" t="s">
        <v>8269</v>
      </c>
      <c r="O224" s="24">
        <v>0</v>
      </c>
      <c r="P224" s="24" t="e">
        <v>#DIV/0!</v>
      </c>
      <c r="Q224" s="28" t="s">
        <v>8323</v>
      </c>
      <c r="R224" s="24" t="s">
        <v>8326</v>
      </c>
      <c r="S224" s="29">
        <v>42325.920717592591</v>
      </c>
      <c r="T224" s="29">
        <v>42355.920717592591</v>
      </c>
    </row>
    <row r="225" spans="1:20" ht="30" x14ac:dyDescent="0.25">
      <c r="A225" s="24">
        <v>3743</v>
      </c>
      <c r="B225" s="25" t="s">
        <v>3740</v>
      </c>
      <c r="C225" s="25" t="s">
        <v>7853</v>
      </c>
      <c r="D225" s="26">
        <v>2200</v>
      </c>
      <c r="E225" s="27">
        <v>0</v>
      </c>
      <c r="F225" s="24" t="s">
        <v>8220</v>
      </c>
      <c r="G225" s="24" t="s">
        <v>8223</v>
      </c>
      <c r="H225" s="24" t="s">
        <v>8245</v>
      </c>
      <c r="I225" s="24">
        <v>1404406964</v>
      </c>
      <c r="J225" s="24">
        <v>1401814964</v>
      </c>
      <c r="K225" s="24" t="b">
        <v>0</v>
      </c>
      <c r="L225" s="24">
        <v>0</v>
      </c>
      <c r="M225" s="24" t="b">
        <v>0</v>
      </c>
      <c r="N225" s="24" t="s">
        <v>8269</v>
      </c>
      <c r="O225" s="24">
        <v>0</v>
      </c>
      <c r="P225" s="24" t="e">
        <v>#DIV/0!</v>
      </c>
      <c r="Q225" s="28" t="s">
        <v>8323</v>
      </c>
      <c r="R225" s="24" t="s">
        <v>8326</v>
      </c>
      <c r="S225" s="29">
        <v>41793.710231481484</v>
      </c>
      <c r="T225" s="29">
        <v>41823.710231481484</v>
      </c>
    </row>
    <row r="226" spans="1:20" ht="45" x14ac:dyDescent="0.25">
      <c r="A226" s="24">
        <v>3744</v>
      </c>
      <c r="B226" s="25" t="s">
        <v>3741</v>
      </c>
      <c r="C226" s="25" t="s">
        <v>7854</v>
      </c>
      <c r="D226" s="26">
        <v>1200</v>
      </c>
      <c r="E226" s="27">
        <v>0</v>
      </c>
      <c r="F226" s="24" t="s">
        <v>8220</v>
      </c>
      <c r="G226" s="24" t="s">
        <v>8223</v>
      </c>
      <c r="H226" s="24" t="s">
        <v>8245</v>
      </c>
      <c r="I226" s="24">
        <v>1404532740</v>
      </c>
      <c r="J226" s="24">
        <v>1401823952</v>
      </c>
      <c r="K226" s="24" t="b">
        <v>0</v>
      </c>
      <c r="L226" s="24">
        <v>0</v>
      </c>
      <c r="M226" s="24" t="b">
        <v>0</v>
      </c>
      <c r="N226" s="24" t="s">
        <v>8269</v>
      </c>
      <c r="O226" s="24">
        <v>0</v>
      </c>
      <c r="P226" s="24" t="e">
        <v>#DIV/0!</v>
      </c>
      <c r="Q226" s="28" t="s">
        <v>8323</v>
      </c>
      <c r="R226" s="24" t="s">
        <v>8326</v>
      </c>
      <c r="S226" s="29">
        <v>41793.814259259263</v>
      </c>
      <c r="T226" s="29">
        <v>41825.165972222225</v>
      </c>
    </row>
    <row r="227" spans="1:20" ht="45" x14ac:dyDescent="0.25">
      <c r="A227" s="24">
        <v>3863</v>
      </c>
      <c r="B227" s="25" t="s">
        <v>3860</v>
      </c>
      <c r="C227" s="25" t="s">
        <v>7972</v>
      </c>
      <c r="D227" s="26">
        <v>6000</v>
      </c>
      <c r="E227" s="27">
        <v>0</v>
      </c>
      <c r="F227" s="24" t="s">
        <v>8220</v>
      </c>
      <c r="G227" s="24" t="s">
        <v>8223</v>
      </c>
      <c r="H227" s="24" t="s">
        <v>8245</v>
      </c>
      <c r="I227" s="24">
        <v>1446739905</v>
      </c>
      <c r="J227" s="24">
        <v>1441552305</v>
      </c>
      <c r="K227" s="24" t="b">
        <v>0</v>
      </c>
      <c r="L227" s="24">
        <v>0</v>
      </c>
      <c r="M227" s="24" t="b">
        <v>0</v>
      </c>
      <c r="N227" s="24" t="s">
        <v>8269</v>
      </c>
      <c r="O227" s="24">
        <v>0</v>
      </c>
      <c r="P227" s="24" t="e">
        <v>#DIV/0!</v>
      </c>
      <c r="Q227" s="28" t="s">
        <v>8323</v>
      </c>
      <c r="R227" s="24" t="s">
        <v>8326</v>
      </c>
      <c r="S227" s="29">
        <v>42253.633159722223</v>
      </c>
      <c r="T227" s="29">
        <v>42313.674826388888</v>
      </c>
    </row>
    <row r="228" spans="1:20" ht="45" x14ac:dyDescent="0.25">
      <c r="A228" s="24">
        <v>3892</v>
      </c>
      <c r="B228" s="25" t="s">
        <v>3889</v>
      </c>
      <c r="C228" s="25" t="s">
        <v>8000</v>
      </c>
      <c r="D228" s="26">
        <v>1000</v>
      </c>
      <c r="E228" s="27">
        <v>0</v>
      </c>
      <c r="F228" s="24" t="s">
        <v>8220</v>
      </c>
      <c r="G228" s="24" t="s">
        <v>8223</v>
      </c>
      <c r="H228" s="24" t="s">
        <v>8245</v>
      </c>
      <c r="I228" s="24">
        <v>1408863600</v>
      </c>
      <c r="J228" s="24">
        <v>1408203557</v>
      </c>
      <c r="K228" s="24" t="b">
        <v>0</v>
      </c>
      <c r="L228" s="24">
        <v>0</v>
      </c>
      <c r="M228" s="24" t="b">
        <v>0</v>
      </c>
      <c r="N228" s="24" t="s">
        <v>8269</v>
      </c>
      <c r="O228" s="24">
        <v>0</v>
      </c>
      <c r="P228" s="24" t="e">
        <v>#DIV/0!</v>
      </c>
      <c r="Q228" s="28" t="s">
        <v>8323</v>
      </c>
      <c r="R228" s="24" t="s">
        <v>8326</v>
      </c>
      <c r="S228" s="29">
        <v>41867.652280092596</v>
      </c>
      <c r="T228" s="29">
        <v>41875.291666666664</v>
      </c>
    </row>
    <row r="229" spans="1:20" ht="45" x14ac:dyDescent="0.25">
      <c r="A229" s="24">
        <v>3903</v>
      </c>
      <c r="B229" s="25" t="s">
        <v>3900</v>
      </c>
      <c r="C229" s="25" t="s">
        <v>8011</v>
      </c>
      <c r="D229" s="26">
        <v>1500</v>
      </c>
      <c r="E229" s="27">
        <v>0</v>
      </c>
      <c r="F229" s="24" t="s">
        <v>8220</v>
      </c>
      <c r="G229" s="24" t="s">
        <v>8223</v>
      </c>
      <c r="H229" s="24" t="s">
        <v>8245</v>
      </c>
      <c r="I229" s="24">
        <v>1439581080</v>
      </c>
      <c r="J229" s="24">
        <v>1435709765</v>
      </c>
      <c r="K229" s="24" t="b">
        <v>0</v>
      </c>
      <c r="L229" s="24">
        <v>0</v>
      </c>
      <c r="M229" s="24" t="b">
        <v>0</v>
      </c>
      <c r="N229" s="24" t="s">
        <v>8269</v>
      </c>
      <c r="O229" s="24">
        <v>0</v>
      </c>
      <c r="P229" s="24" t="e">
        <v>#DIV/0!</v>
      </c>
      <c r="Q229" s="28" t="s">
        <v>8323</v>
      </c>
      <c r="R229" s="24" t="s">
        <v>8326</v>
      </c>
      <c r="S229" s="29">
        <v>42186.01116898148</v>
      </c>
      <c r="T229" s="29">
        <v>42230.818055555559</v>
      </c>
    </row>
    <row r="230" spans="1:20" ht="45" x14ac:dyDescent="0.25">
      <c r="A230" s="24">
        <v>3931</v>
      </c>
      <c r="B230" s="25" t="s">
        <v>3928</v>
      </c>
      <c r="C230" s="25" t="s">
        <v>8039</v>
      </c>
      <c r="D230" s="26">
        <v>8000</v>
      </c>
      <c r="E230" s="27">
        <v>0</v>
      </c>
      <c r="F230" s="24" t="s">
        <v>8220</v>
      </c>
      <c r="G230" s="24" t="s">
        <v>8223</v>
      </c>
      <c r="H230" s="24" t="s">
        <v>8245</v>
      </c>
      <c r="I230" s="24">
        <v>1441510707</v>
      </c>
      <c r="J230" s="24">
        <v>1439350707</v>
      </c>
      <c r="K230" s="24" t="b">
        <v>0</v>
      </c>
      <c r="L230" s="24">
        <v>0</v>
      </c>
      <c r="M230" s="24" t="b">
        <v>0</v>
      </c>
      <c r="N230" s="24" t="s">
        <v>8269</v>
      </c>
      <c r="O230" s="24">
        <v>0</v>
      </c>
      <c r="P230" s="24" t="e">
        <v>#DIV/0!</v>
      </c>
      <c r="Q230" s="28" t="s">
        <v>8323</v>
      </c>
      <c r="R230" s="24" t="s">
        <v>8326</v>
      </c>
      <c r="S230" s="29">
        <v>42228.151701388888</v>
      </c>
      <c r="T230" s="29">
        <v>42253.151701388888</v>
      </c>
    </row>
    <row r="231" spans="1:20" ht="45" x14ac:dyDescent="0.25">
      <c r="A231" s="24">
        <v>3936</v>
      </c>
      <c r="B231" s="25" t="s">
        <v>3933</v>
      </c>
      <c r="C231" s="25" t="s">
        <v>8044</v>
      </c>
      <c r="D231" s="26">
        <v>20000</v>
      </c>
      <c r="E231" s="27">
        <v>0</v>
      </c>
      <c r="F231" s="24" t="s">
        <v>8220</v>
      </c>
      <c r="G231" s="24" t="s">
        <v>8223</v>
      </c>
      <c r="H231" s="24" t="s">
        <v>8245</v>
      </c>
      <c r="I231" s="24">
        <v>1480576720</v>
      </c>
      <c r="J231" s="24">
        <v>1477981120</v>
      </c>
      <c r="K231" s="24" t="b">
        <v>0</v>
      </c>
      <c r="L231" s="24">
        <v>0</v>
      </c>
      <c r="M231" s="24" t="b">
        <v>0</v>
      </c>
      <c r="N231" s="24" t="s">
        <v>8269</v>
      </c>
      <c r="O231" s="24">
        <v>0</v>
      </c>
      <c r="P231" s="24" t="e">
        <v>#DIV/0!</v>
      </c>
      <c r="Q231" s="28" t="s">
        <v>8323</v>
      </c>
      <c r="R231" s="24" t="s">
        <v>8326</v>
      </c>
      <c r="S231" s="29">
        <v>42675.262962962966</v>
      </c>
      <c r="T231" s="29">
        <v>42705.304629629631</v>
      </c>
    </row>
    <row r="232" spans="1:20" ht="45" x14ac:dyDescent="0.25">
      <c r="A232" s="24">
        <v>3942</v>
      </c>
      <c r="B232" s="25" t="s">
        <v>3939</v>
      </c>
      <c r="C232" s="25" t="s">
        <v>8050</v>
      </c>
      <c r="D232" s="26">
        <v>1200</v>
      </c>
      <c r="E232" s="27">
        <v>0</v>
      </c>
      <c r="F232" s="24" t="s">
        <v>8220</v>
      </c>
      <c r="G232" s="24" t="s">
        <v>8223</v>
      </c>
      <c r="H232" s="24" t="s">
        <v>8245</v>
      </c>
      <c r="I232" s="24">
        <v>1434490914</v>
      </c>
      <c r="J232" s="24">
        <v>1429306914</v>
      </c>
      <c r="K232" s="24" t="b">
        <v>0</v>
      </c>
      <c r="L232" s="24">
        <v>0</v>
      </c>
      <c r="M232" s="24" t="b">
        <v>0</v>
      </c>
      <c r="N232" s="24" t="s">
        <v>8269</v>
      </c>
      <c r="O232" s="24">
        <v>0</v>
      </c>
      <c r="P232" s="24" t="e">
        <v>#DIV/0!</v>
      </c>
      <c r="Q232" s="28" t="s">
        <v>8323</v>
      </c>
      <c r="R232" s="24" t="s">
        <v>8326</v>
      </c>
      <c r="S232" s="29">
        <v>42111.904097222221</v>
      </c>
      <c r="T232" s="29">
        <v>42171.904097222221</v>
      </c>
    </row>
    <row r="233" spans="1:20" ht="45" x14ac:dyDescent="0.25">
      <c r="A233" s="24">
        <v>3944</v>
      </c>
      <c r="B233" s="25" t="s">
        <v>3941</v>
      </c>
      <c r="C233" s="25" t="s">
        <v>8052</v>
      </c>
      <c r="D233" s="26">
        <v>5000</v>
      </c>
      <c r="E233" s="27">
        <v>0</v>
      </c>
      <c r="F233" s="24" t="s">
        <v>8220</v>
      </c>
      <c r="G233" s="24" t="s">
        <v>8223</v>
      </c>
      <c r="H233" s="24" t="s">
        <v>8245</v>
      </c>
      <c r="I233" s="24">
        <v>1440690875</v>
      </c>
      <c r="J233" s="24">
        <v>1438098875</v>
      </c>
      <c r="K233" s="24" t="b">
        <v>0</v>
      </c>
      <c r="L233" s="24">
        <v>0</v>
      </c>
      <c r="M233" s="24" t="b">
        <v>0</v>
      </c>
      <c r="N233" s="24" t="s">
        <v>8269</v>
      </c>
      <c r="O233" s="24">
        <v>0</v>
      </c>
      <c r="P233" s="24" t="e">
        <v>#DIV/0!</v>
      </c>
      <c r="Q233" s="28" t="s">
        <v>8323</v>
      </c>
      <c r="R233" s="24" t="s">
        <v>8326</v>
      </c>
      <c r="S233" s="29">
        <v>42213.662905092591</v>
      </c>
      <c r="T233" s="29">
        <v>42243.662905092591</v>
      </c>
    </row>
    <row r="234" spans="1:20" ht="45" x14ac:dyDescent="0.25">
      <c r="A234" s="24">
        <v>3953</v>
      </c>
      <c r="B234" s="25" t="s">
        <v>3950</v>
      </c>
      <c r="C234" s="25" t="s">
        <v>8060</v>
      </c>
      <c r="D234" s="26">
        <v>17600</v>
      </c>
      <c r="E234" s="27">
        <v>0</v>
      </c>
      <c r="F234" s="24" t="s">
        <v>8220</v>
      </c>
      <c r="G234" s="24" t="s">
        <v>8223</v>
      </c>
      <c r="H234" s="24" t="s">
        <v>8245</v>
      </c>
      <c r="I234" s="24">
        <v>1469834940</v>
      </c>
      <c r="J234" s="24">
        <v>1467162586</v>
      </c>
      <c r="K234" s="24" t="b">
        <v>0</v>
      </c>
      <c r="L234" s="24">
        <v>0</v>
      </c>
      <c r="M234" s="24" t="b">
        <v>0</v>
      </c>
      <c r="N234" s="24" t="s">
        <v>8269</v>
      </c>
      <c r="O234" s="24">
        <v>0</v>
      </c>
      <c r="P234" s="24" t="e">
        <v>#DIV/0!</v>
      </c>
      <c r="Q234" s="28" t="s">
        <v>8323</v>
      </c>
      <c r="R234" s="24" t="s">
        <v>8326</v>
      </c>
      <c r="S234" s="29">
        <v>42550.048449074078</v>
      </c>
      <c r="T234" s="29">
        <v>42580.978472222225</v>
      </c>
    </row>
    <row r="235" spans="1:20" ht="45" x14ac:dyDescent="0.25">
      <c r="A235" s="24">
        <v>3956</v>
      </c>
      <c r="B235" s="25" t="s">
        <v>3953</v>
      </c>
      <c r="C235" s="25" t="s">
        <v>8063</v>
      </c>
      <c r="D235" s="26">
        <v>5500</v>
      </c>
      <c r="E235" s="27">
        <v>0</v>
      </c>
      <c r="F235" s="24" t="s">
        <v>8220</v>
      </c>
      <c r="G235" s="24" t="s">
        <v>8223</v>
      </c>
      <c r="H235" s="24" t="s">
        <v>8245</v>
      </c>
      <c r="I235" s="24">
        <v>1461543600</v>
      </c>
      <c r="J235" s="24">
        <v>1459203727</v>
      </c>
      <c r="K235" s="24" t="b">
        <v>0</v>
      </c>
      <c r="L235" s="24">
        <v>0</v>
      </c>
      <c r="M235" s="24" t="b">
        <v>0</v>
      </c>
      <c r="N235" s="24" t="s">
        <v>8269</v>
      </c>
      <c r="O235" s="24">
        <v>0</v>
      </c>
      <c r="P235" s="24" t="e">
        <v>#DIV/0!</v>
      </c>
      <c r="Q235" s="28" t="s">
        <v>8323</v>
      </c>
      <c r="R235" s="24" t="s">
        <v>8326</v>
      </c>
      <c r="S235" s="29">
        <v>42457.932025462964</v>
      </c>
      <c r="T235" s="29">
        <v>42485.013888888891</v>
      </c>
    </row>
    <row r="236" spans="1:20" ht="45" x14ac:dyDescent="0.25">
      <c r="A236" s="24">
        <v>3975</v>
      </c>
      <c r="B236" s="25" t="s">
        <v>3972</v>
      </c>
      <c r="C236" s="25" t="s">
        <v>8082</v>
      </c>
      <c r="D236" s="26">
        <v>678</v>
      </c>
      <c r="E236" s="27">
        <v>0</v>
      </c>
      <c r="F236" s="24" t="s">
        <v>8220</v>
      </c>
      <c r="G236" s="24" t="s">
        <v>8223</v>
      </c>
      <c r="H236" s="24" t="s">
        <v>8245</v>
      </c>
      <c r="I236" s="24">
        <v>1468442898</v>
      </c>
      <c r="J236" s="24">
        <v>1465850898</v>
      </c>
      <c r="K236" s="24" t="b">
        <v>0</v>
      </c>
      <c r="L236" s="24">
        <v>0</v>
      </c>
      <c r="M236" s="24" t="b">
        <v>0</v>
      </c>
      <c r="N236" s="24" t="s">
        <v>8269</v>
      </c>
      <c r="O236" s="24">
        <v>0</v>
      </c>
      <c r="P236" s="24" t="e">
        <v>#DIV/0!</v>
      </c>
      <c r="Q236" s="28" t="s">
        <v>8323</v>
      </c>
      <c r="R236" s="24" t="s">
        <v>8326</v>
      </c>
      <c r="S236" s="29">
        <v>42534.866875</v>
      </c>
      <c r="T236" s="29">
        <v>42564.866875</v>
      </c>
    </row>
    <row r="237" spans="1:20" ht="45" x14ac:dyDescent="0.25">
      <c r="A237" s="24">
        <v>3989</v>
      </c>
      <c r="B237" s="25" t="s">
        <v>3985</v>
      </c>
      <c r="C237" s="25" t="s">
        <v>8095</v>
      </c>
      <c r="D237" s="26">
        <v>3000</v>
      </c>
      <c r="E237" s="27">
        <v>0</v>
      </c>
      <c r="F237" s="24" t="s">
        <v>8220</v>
      </c>
      <c r="G237" s="24" t="s">
        <v>8223</v>
      </c>
      <c r="H237" s="24" t="s">
        <v>8245</v>
      </c>
      <c r="I237" s="24">
        <v>1447009181</v>
      </c>
      <c r="J237" s="24">
        <v>1444413581</v>
      </c>
      <c r="K237" s="24" t="b">
        <v>0</v>
      </c>
      <c r="L237" s="24">
        <v>0</v>
      </c>
      <c r="M237" s="24" t="b">
        <v>0</v>
      </c>
      <c r="N237" s="24" t="s">
        <v>8269</v>
      </c>
      <c r="O237" s="24">
        <v>0</v>
      </c>
      <c r="P237" s="24" t="e">
        <v>#DIV/0!</v>
      </c>
      <c r="Q237" s="28" t="s">
        <v>8323</v>
      </c>
      <c r="R237" s="24" t="s">
        <v>8326</v>
      </c>
      <c r="S237" s="29">
        <v>42286.749780092592</v>
      </c>
      <c r="T237" s="29">
        <v>42316.791446759264</v>
      </c>
    </row>
    <row r="238" spans="1:20" ht="45" x14ac:dyDescent="0.25">
      <c r="A238" s="24">
        <v>4014</v>
      </c>
      <c r="B238" s="25" t="s">
        <v>4010</v>
      </c>
      <c r="C238" s="25" t="s">
        <v>8119</v>
      </c>
      <c r="D238" s="26">
        <v>9000</v>
      </c>
      <c r="E238" s="27">
        <v>0</v>
      </c>
      <c r="F238" s="24" t="s">
        <v>8220</v>
      </c>
      <c r="G238" s="24" t="s">
        <v>8223</v>
      </c>
      <c r="H238" s="24" t="s">
        <v>8245</v>
      </c>
      <c r="I238" s="24">
        <v>1457157269</v>
      </c>
      <c r="J238" s="24">
        <v>1455861269</v>
      </c>
      <c r="K238" s="24" t="b">
        <v>0</v>
      </c>
      <c r="L238" s="24">
        <v>0</v>
      </c>
      <c r="M238" s="24" t="b">
        <v>0</v>
      </c>
      <c r="N238" s="24" t="s">
        <v>8269</v>
      </c>
      <c r="O238" s="24">
        <v>0</v>
      </c>
      <c r="P238" s="24" t="e">
        <v>#DIV/0!</v>
      </c>
      <c r="Q238" s="28" t="s">
        <v>8323</v>
      </c>
      <c r="R238" s="24" t="s">
        <v>8326</v>
      </c>
      <c r="S238" s="29">
        <v>42419.246168981481</v>
      </c>
      <c r="T238" s="29">
        <v>42434.246168981481</v>
      </c>
    </row>
    <row r="239" spans="1:20" ht="30" x14ac:dyDescent="0.25">
      <c r="A239" s="24">
        <v>4023</v>
      </c>
      <c r="B239" s="25" t="s">
        <v>4019</v>
      </c>
      <c r="C239" s="25" t="s">
        <v>8128</v>
      </c>
      <c r="D239" s="26">
        <v>7000</v>
      </c>
      <c r="E239" s="27">
        <v>0</v>
      </c>
      <c r="F239" s="24" t="s">
        <v>8220</v>
      </c>
      <c r="G239" s="24" t="s">
        <v>8223</v>
      </c>
      <c r="H239" s="24" t="s">
        <v>8245</v>
      </c>
      <c r="I239" s="24">
        <v>1458860363</v>
      </c>
      <c r="J239" s="24">
        <v>1454975963</v>
      </c>
      <c r="K239" s="24" t="b">
        <v>0</v>
      </c>
      <c r="L239" s="24">
        <v>0</v>
      </c>
      <c r="M239" s="24" t="b">
        <v>0</v>
      </c>
      <c r="N239" s="24" t="s">
        <v>8269</v>
      </c>
      <c r="O239" s="24">
        <v>0</v>
      </c>
      <c r="P239" s="24" t="e">
        <v>#DIV/0!</v>
      </c>
      <c r="Q239" s="28" t="s">
        <v>8323</v>
      </c>
      <c r="R239" s="24" t="s">
        <v>8326</v>
      </c>
      <c r="S239" s="29">
        <v>42408.999571759254</v>
      </c>
      <c r="T239" s="29">
        <v>42453.957905092597</v>
      </c>
    </row>
    <row r="240" spans="1:20" ht="30" x14ac:dyDescent="0.25">
      <c r="A240" s="24">
        <v>4026</v>
      </c>
      <c r="B240" s="25" t="s">
        <v>4022</v>
      </c>
      <c r="C240" s="25" t="s">
        <v>8131</v>
      </c>
      <c r="D240" s="26">
        <v>4000</v>
      </c>
      <c r="E240" s="27">
        <v>0</v>
      </c>
      <c r="F240" s="24" t="s">
        <v>8220</v>
      </c>
      <c r="G240" s="24" t="s">
        <v>8223</v>
      </c>
      <c r="H240" s="24" t="s">
        <v>8245</v>
      </c>
      <c r="I240" s="24">
        <v>1449247439</v>
      </c>
      <c r="J240" s="24">
        <v>1444059839</v>
      </c>
      <c r="K240" s="24" t="b">
        <v>0</v>
      </c>
      <c r="L240" s="24">
        <v>0</v>
      </c>
      <c r="M240" s="24" t="b">
        <v>0</v>
      </c>
      <c r="N240" s="24" t="s">
        <v>8269</v>
      </c>
      <c r="O240" s="24">
        <v>0</v>
      </c>
      <c r="P240" s="24" t="e">
        <v>#DIV/0!</v>
      </c>
      <c r="Q240" s="28" t="s">
        <v>8323</v>
      </c>
      <c r="R240" s="24" t="s">
        <v>8326</v>
      </c>
      <c r="S240" s="29">
        <v>42282.655543981484</v>
      </c>
      <c r="T240" s="29">
        <v>42342.697210648148</v>
      </c>
    </row>
    <row r="241" spans="1:20" ht="45" x14ac:dyDescent="0.25">
      <c r="A241" s="24">
        <v>4029</v>
      </c>
      <c r="B241" s="25" t="s">
        <v>4025</v>
      </c>
      <c r="C241" s="25" t="s">
        <v>8134</v>
      </c>
      <c r="D241" s="26">
        <v>20000</v>
      </c>
      <c r="E241" s="27">
        <v>0</v>
      </c>
      <c r="F241" s="24" t="s">
        <v>8220</v>
      </c>
      <c r="G241" s="24" t="s">
        <v>8223</v>
      </c>
      <c r="H241" s="24" t="s">
        <v>8245</v>
      </c>
      <c r="I241" s="24">
        <v>1450053370</v>
      </c>
      <c r="J241" s="24">
        <v>1447461370</v>
      </c>
      <c r="K241" s="24" t="b">
        <v>0</v>
      </c>
      <c r="L241" s="24">
        <v>0</v>
      </c>
      <c r="M241" s="24" t="b">
        <v>0</v>
      </c>
      <c r="N241" s="24" t="s">
        <v>8269</v>
      </c>
      <c r="O241" s="24">
        <v>0</v>
      </c>
      <c r="P241" s="24" t="e">
        <v>#DIV/0!</v>
      </c>
      <c r="Q241" s="28" t="s">
        <v>8323</v>
      </c>
      <c r="R241" s="24" t="s">
        <v>8326</v>
      </c>
      <c r="S241" s="29">
        <v>42322.025115740747</v>
      </c>
      <c r="T241" s="29">
        <v>42352.025115740747</v>
      </c>
    </row>
    <row r="242" spans="1:20" ht="45" x14ac:dyDescent="0.25">
      <c r="A242" s="24">
        <v>4031</v>
      </c>
      <c r="B242" s="25" t="s">
        <v>4027</v>
      </c>
      <c r="C242" s="25" t="s">
        <v>8136</v>
      </c>
      <c r="D242" s="26">
        <v>5000</v>
      </c>
      <c r="E242" s="27">
        <v>0</v>
      </c>
      <c r="F242" s="24" t="s">
        <v>8220</v>
      </c>
      <c r="G242" s="24" t="s">
        <v>8223</v>
      </c>
      <c r="H242" s="24" t="s">
        <v>8245</v>
      </c>
      <c r="I242" s="24">
        <v>1418914964</v>
      </c>
      <c r="J242" s="24">
        <v>1414591364</v>
      </c>
      <c r="K242" s="24" t="b">
        <v>0</v>
      </c>
      <c r="L242" s="24">
        <v>0</v>
      </c>
      <c r="M242" s="24" t="b">
        <v>0</v>
      </c>
      <c r="N242" s="24" t="s">
        <v>8269</v>
      </c>
      <c r="O242" s="24">
        <v>0</v>
      </c>
      <c r="P242" s="24" t="e">
        <v>#DIV/0!</v>
      </c>
      <c r="Q242" s="28" t="s">
        <v>8323</v>
      </c>
      <c r="R242" s="24" t="s">
        <v>8326</v>
      </c>
      <c r="S242" s="29">
        <v>41941.585231481484</v>
      </c>
      <c r="T242" s="29">
        <v>41991.626898148148</v>
      </c>
    </row>
    <row r="243" spans="1:20" ht="45" x14ac:dyDescent="0.25">
      <c r="A243" s="24">
        <v>4051</v>
      </c>
      <c r="B243" s="25" t="s">
        <v>4047</v>
      </c>
      <c r="C243" s="25" t="s">
        <v>8155</v>
      </c>
      <c r="D243" s="26">
        <v>500</v>
      </c>
      <c r="E243" s="27">
        <v>0</v>
      </c>
      <c r="F243" s="24" t="s">
        <v>8220</v>
      </c>
      <c r="G243" s="24" t="s">
        <v>8223</v>
      </c>
      <c r="H243" s="24" t="s">
        <v>8245</v>
      </c>
      <c r="I243" s="24">
        <v>1399618380</v>
      </c>
      <c r="J243" s="24">
        <v>1399058797</v>
      </c>
      <c r="K243" s="24" t="b">
        <v>0</v>
      </c>
      <c r="L243" s="24">
        <v>0</v>
      </c>
      <c r="M243" s="24" t="b">
        <v>0</v>
      </c>
      <c r="N243" s="24" t="s">
        <v>8269</v>
      </c>
      <c r="O243" s="24">
        <v>0</v>
      </c>
      <c r="P243" s="24" t="e">
        <v>#DIV/0!</v>
      </c>
      <c r="Q243" s="28" t="s">
        <v>8323</v>
      </c>
      <c r="R243" s="24" t="s">
        <v>8326</v>
      </c>
      <c r="S243" s="29">
        <v>41761.810150462967</v>
      </c>
      <c r="T243" s="29">
        <v>41768.286805555559</v>
      </c>
    </row>
    <row r="244" spans="1:20" ht="45" x14ac:dyDescent="0.25">
      <c r="A244" s="24">
        <v>4054</v>
      </c>
      <c r="B244" s="25" t="s">
        <v>4050</v>
      </c>
      <c r="C244" s="25" t="s">
        <v>8158</v>
      </c>
      <c r="D244" s="26">
        <v>8880</v>
      </c>
      <c r="E244" s="27">
        <v>0</v>
      </c>
      <c r="F244" s="24" t="s">
        <v>8220</v>
      </c>
      <c r="G244" s="24" t="s">
        <v>8223</v>
      </c>
      <c r="H244" s="24" t="s">
        <v>8245</v>
      </c>
      <c r="I244" s="24">
        <v>1475294400</v>
      </c>
      <c r="J244" s="24">
        <v>1472674285</v>
      </c>
      <c r="K244" s="24" t="b">
        <v>0</v>
      </c>
      <c r="L244" s="24">
        <v>0</v>
      </c>
      <c r="M244" s="24" t="b">
        <v>0</v>
      </c>
      <c r="N244" s="24" t="s">
        <v>8269</v>
      </c>
      <c r="O244" s="24">
        <v>0</v>
      </c>
      <c r="P244" s="24" t="e">
        <v>#DIV/0!</v>
      </c>
      <c r="Q244" s="28" t="s">
        <v>8323</v>
      </c>
      <c r="R244" s="24" t="s">
        <v>8326</v>
      </c>
      <c r="S244" s="29">
        <v>42613.841261574074</v>
      </c>
      <c r="T244" s="29">
        <v>42644.166666666672</v>
      </c>
    </row>
    <row r="245" spans="1:20" ht="30" x14ac:dyDescent="0.25">
      <c r="A245" s="24">
        <v>4061</v>
      </c>
      <c r="B245" s="25" t="s">
        <v>4057</v>
      </c>
      <c r="C245" s="25" t="s">
        <v>8165</v>
      </c>
      <c r="D245" s="26">
        <v>525</v>
      </c>
      <c r="E245" s="27">
        <v>0</v>
      </c>
      <c r="F245" s="24" t="s">
        <v>8220</v>
      </c>
      <c r="G245" s="24" t="s">
        <v>8223</v>
      </c>
      <c r="H245" s="24" t="s">
        <v>8245</v>
      </c>
      <c r="I245" s="24">
        <v>1461205423</v>
      </c>
      <c r="J245" s="24">
        <v>1456025023</v>
      </c>
      <c r="K245" s="24" t="b">
        <v>0</v>
      </c>
      <c r="L245" s="24">
        <v>0</v>
      </c>
      <c r="M245" s="24" t="b">
        <v>0</v>
      </c>
      <c r="N245" s="24" t="s">
        <v>8269</v>
      </c>
      <c r="O245" s="24">
        <v>0</v>
      </c>
      <c r="P245" s="24" t="e">
        <v>#DIV/0!</v>
      </c>
      <c r="Q245" s="28" t="s">
        <v>8323</v>
      </c>
      <c r="R245" s="24" t="s">
        <v>8326</v>
      </c>
      <c r="S245" s="29">
        <v>42421.141469907408</v>
      </c>
      <c r="T245" s="29">
        <v>42481.099803240737</v>
      </c>
    </row>
    <row r="246" spans="1:20" ht="30" x14ac:dyDescent="0.25">
      <c r="A246" s="24">
        <v>4076</v>
      </c>
      <c r="B246" s="25" t="s">
        <v>4072</v>
      </c>
      <c r="C246" s="25" t="s">
        <v>8179</v>
      </c>
      <c r="D246" s="26">
        <v>700</v>
      </c>
      <c r="E246" s="27">
        <v>0</v>
      </c>
      <c r="F246" s="24" t="s">
        <v>8220</v>
      </c>
      <c r="G246" s="24" t="s">
        <v>8223</v>
      </c>
      <c r="H246" s="24" t="s">
        <v>8245</v>
      </c>
      <c r="I246" s="24">
        <v>1413921060</v>
      </c>
      <c r="J246" s="24">
        <v>1411499149</v>
      </c>
      <c r="K246" s="24" t="b">
        <v>0</v>
      </c>
      <c r="L246" s="24">
        <v>0</v>
      </c>
      <c r="M246" s="24" t="b">
        <v>0</v>
      </c>
      <c r="N246" s="24" t="s">
        <v>8269</v>
      </c>
      <c r="O246" s="24">
        <v>0</v>
      </c>
      <c r="P246" s="24" t="e">
        <v>#DIV/0!</v>
      </c>
      <c r="Q246" s="28" t="s">
        <v>8323</v>
      </c>
      <c r="R246" s="24" t="s">
        <v>8326</v>
      </c>
      <c r="S246" s="29">
        <v>41905.795706018522</v>
      </c>
      <c r="T246" s="29">
        <v>41933.82708333333</v>
      </c>
    </row>
    <row r="247" spans="1:20" ht="45" x14ac:dyDescent="0.25">
      <c r="A247" s="24">
        <v>4080</v>
      </c>
      <c r="B247" s="25" t="s">
        <v>4076</v>
      </c>
      <c r="C247" s="25" t="s">
        <v>8183</v>
      </c>
      <c r="D247" s="26">
        <v>3000</v>
      </c>
      <c r="E247" s="27">
        <v>0</v>
      </c>
      <c r="F247" s="24" t="s">
        <v>8220</v>
      </c>
      <c r="G247" s="24" t="s">
        <v>8223</v>
      </c>
      <c r="H247" s="24" t="s">
        <v>8245</v>
      </c>
      <c r="I247" s="24">
        <v>1465930440</v>
      </c>
      <c r="J247" s="24">
        <v>1463849116</v>
      </c>
      <c r="K247" s="24" t="b">
        <v>0</v>
      </c>
      <c r="L247" s="24">
        <v>0</v>
      </c>
      <c r="M247" s="24" t="b">
        <v>0</v>
      </c>
      <c r="N247" s="24" t="s">
        <v>8269</v>
      </c>
      <c r="O247" s="24">
        <v>0</v>
      </c>
      <c r="P247" s="24" t="e">
        <v>#DIV/0!</v>
      </c>
      <c r="Q247" s="28" t="s">
        <v>8323</v>
      </c>
      <c r="R247" s="24" t="s">
        <v>8326</v>
      </c>
      <c r="S247" s="29">
        <v>42511.698101851856</v>
      </c>
      <c r="T247" s="29">
        <v>42535.787500000006</v>
      </c>
    </row>
    <row r="248" spans="1:20" x14ac:dyDescent="0.25">
      <c r="A248" s="24">
        <v>4087</v>
      </c>
      <c r="B248" s="25" t="s">
        <v>4083</v>
      </c>
      <c r="C248" s="25" t="s">
        <v>8190</v>
      </c>
      <c r="D248" s="26">
        <v>9600</v>
      </c>
      <c r="E248" s="27">
        <v>0</v>
      </c>
      <c r="F248" s="24" t="s">
        <v>8220</v>
      </c>
      <c r="G248" s="24" t="s">
        <v>8223</v>
      </c>
      <c r="H248" s="24" t="s">
        <v>8245</v>
      </c>
      <c r="I248" s="24">
        <v>1468777786</v>
      </c>
      <c r="J248" s="24">
        <v>1466185786</v>
      </c>
      <c r="K248" s="24" t="b">
        <v>0</v>
      </c>
      <c r="L248" s="24">
        <v>0</v>
      </c>
      <c r="M248" s="24" t="b">
        <v>0</v>
      </c>
      <c r="N248" s="24" t="s">
        <v>8269</v>
      </c>
      <c r="O248" s="24">
        <v>0</v>
      </c>
      <c r="P248" s="24" t="e">
        <v>#DIV/0!</v>
      </c>
      <c r="Q248" s="28" t="s">
        <v>8323</v>
      </c>
      <c r="R248" s="24" t="s">
        <v>8326</v>
      </c>
      <c r="S248" s="29">
        <v>42538.742893518516</v>
      </c>
      <c r="T248" s="29">
        <v>42568.742893518516</v>
      </c>
    </row>
    <row r="249" spans="1:20" ht="30" x14ac:dyDescent="0.25">
      <c r="A249" s="24">
        <v>4098</v>
      </c>
      <c r="B249" s="25" t="s">
        <v>4094</v>
      </c>
      <c r="C249" s="25" t="s">
        <v>8201</v>
      </c>
      <c r="D249" s="26">
        <v>75000</v>
      </c>
      <c r="E249" s="27">
        <v>0</v>
      </c>
      <c r="F249" s="24" t="s">
        <v>8220</v>
      </c>
      <c r="G249" s="24" t="s">
        <v>8223</v>
      </c>
      <c r="H249" s="24" t="s">
        <v>8245</v>
      </c>
      <c r="I249" s="24">
        <v>1465060797</v>
      </c>
      <c r="J249" s="24">
        <v>1462468797</v>
      </c>
      <c r="K249" s="24" t="b">
        <v>0</v>
      </c>
      <c r="L249" s="24">
        <v>0</v>
      </c>
      <c r="M249" s="24" t="b">
        <v>0</v>
      </c>
      <c r="N249" s="24" t="s">
        <v>8269</v>
      </c>
      <c r="O249" s="24">
        <v>0</v>
      </c>
      <c r="P249" s="24" t="e">
        <v>#DIV/0!</v>
      </c>
      <c r="Q249" s="28" t="s">
        <v>8323</v>
      </c>
      <c r="R249" s="24" t="s">
        <v>8326</v>
      </c>
      <c r="S249" s="29">
        <v>42495.722187499996</v>
      </c>
      <c r="T249" s="29">
        <v>42525.722187499996</v>
      </c>
    </row>
    <row r="250" spans="1:20" ht="30" x14ac:dyDescent="0.25">
      <c r="A250" s="24">
        <v>4100</v>
      </c>
      <c r="B250" s="25" t="s">
        <v>4096</v>
      </c>
      <c r="C250" s="25" t="s">
        <v>8203</v>
      </c>
      <c r="D250" s="26">
        <v>270</v>
      </c>
      <c r="E250" s="27">
        <v>0</v>
      </c>
      <c r="F250" s="24" t="s">
        <v>8220</v>
      </c>
      <c r="G250" s="24" t="s">
        <v>8223</v>
      </c>
      <c r="H250" s="24" t="s">
        <v>8245</v>
      </c>
      <c r="I250" s="24">
        <v>1414205990</v>
      </c>
      <c r="J250" s="24">
        <v>1413341990</v>
      </c>
      <c r="K250" s="24" t="b">
        <v>0</v>
      </c>
      <c r="L250" s="24">
        <v>0</v>
      </c>
      <c r="M250" s="24" t="b">
        <v>0</v>
      </c>
      <c r="N250" s="24" t="s">
        <v>8269</v>
      </c>
      <c r="O250" s="24">
        <v>0</v>
      </c>
      <c r="P250" s="24" t="e">
        <v>#DIV/0!</v>
      </c>
      <c r="Q250" s="28" t="s">
        <v>8323</v>
      </c>
      <c r="R250" s="24" t="s">
        <v>8326</v>
      </c>
      <c r="S250" s="29">
        <v>41927.124884259261</v>
      </c>
      <c r="T250" s="29">
        <v>41937.124884259261</v>
      </c>
    </row>
    <row r="251" spans="1:20" ht="45" x14ac:dyDescent="0.25">
      <c r="A251" s="24">
        <v>4101</v>
      </c>
      <c r="B251" s="25" t="s">
        <v>4097</v>
      </c>
      <c r="C251" s="25" t="s">
        <v>8204</v>
      </c>
      <c r="D251" s="26">
        <v>600</v>
      </c>
      <c r="E251" s="27">
        <v>0</v>
      </c>
      <c r="F251" s="24" t="s">
        <v>8220</v>
      </c>
      <c r="G251" s="24" t="s">
        <v>8223</v>
      </c>
      <c r="H251" s="24" t="s">
        <v>8245</v>
      </c>
      <c r="I251" s="24">
        <v>1485380482</v>
      </c>
      <c r="J251" s="24">
        <v>1482788482</v>
      </c>
      <c r="K251" s="24" t="b">
        <v>0</v>
      </c>
      <c r="L251" s="24">
        <v>0</v>
      </c>
      <c r="M251" s="24" t="b">
        <v>0</v>
      </c>
      <c r="N251" s="24" t="s">
        <v>8269</v>
      </c>
      <c r="O251" s="24">
        <v>0</v>
      </c>
      <c r="P251" s="24" t="e">
        <v>#DIV/0!</v>
      </c>
      <c r="Q251" s="28" t="s">
        <v>8323</v>
      </c>
      <c r="R251" s="24" t="s">
        <v>8326</v>
      </c>
      <c r="S251" s="29">
        <v>42730.903726851851</v>
      </c>
      <c r="T251" s="29">
        <v>42760.903726851851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C4805-2835-48C1-BB23-D8A56F8DBDD9}">
  <dimension ref="A1:C14"/>
  <sheetViews>
    <sheetView workbookViewId="0">
      <selection activeCell="E14" sqref="E14"/>
    </sheetView>
  </sheetViews>
  <sheetFormatPr defaultRowHeight="15" x14ac:dyDescent="0.25"/>
  <cols>
    <col min="1" max="1" width="18.140625" bestFit="1" customWidth="1"/>
    <col min="2" max="2" width="10.5703125" bestFit="1" customWidth="1"/>
    <col min="3" max="3" width="14" bestFit="1" customWidth="1"/>
  </cols>
  <sheetData>
    <row r="1" spans="1:3" x14ac:dyDescent="0.25">
      <c r="B1" s="9" t="s">
        <v>8386</v>
      </c>
      <c r="C1" s="9" t="s">
        <v>8387</v>
      </c>
    </row>
    <row r="2" spans="1:3" x14ac:dyDescent="0.25">
      <c r="A2" t="s">
        <v>8388</v>
      </c>
      <c r="B2" s="30">
        <f>AVERAGE('Successful US Kickstarters'!D:D)</f>
        <v>5048.8786407766993</v>
      </c>
      <c r="C2" s="30">
        <f>AVERAGE('Failed US Kickstarters'!D:D)</f>
        <v>10554.212</v>
      </c>
    </row>
    <row r="3" spans="1:3" x14ac:dyDescent="0.25">
      <c r="A3" t="s">
        <v>8389</v>
      </c>
      <c r="B3" s="30">
        <f>MEDIAN('Successful US Kickstarters'!D:D)</f>
        <v>3000</v>
      </c>
      <c r="C3" s="30">
        <f>MEDIAN('Failed US Kickstarters'!D:D)</f>
        <v>5000</v>
      </c>
    </row>
    <row r="4" spans="1:3" x14ac:dyDescent="0.25">
      <c r="A4" t="s">
        <v>8392</v>
      </c>
      <c r="B4" s="30">
        <f>_xlfn.STDEV.P('Successful US Kickstarters'!D:D)</f>
        <v>7748.7537726373303</v>
      </c>
      <c r="C4" s="30">
        <f>_xlfn.STDEV.P('Failed US Kickstarters'!D:D)</f>
        <v>21967.731061515115</v>
      </c>
    </row>
    <row r="5" spans="1:3" x14ac:dyDescent="0.25">
      <c r="A5" t="s">
        <v>8393</v>
      </c>
      <c r="B5" s="30">
        <f>_xlfn.QUARTILE.EXC('Successful US Kickstarters'!D:D,3)</f>
        <v>5000</v>
      </c>
      <c r="C5" s="30">
        <f>_xlfn.QUARTILE.EXC('Failed US Kickstarters'!D:D,3)</f>
        <v>10000</v>
      </c>
    </row>
    <row r="6" spans="1:3" x14ac:dyDescent="0.25">
      <c r="A6" t="s">
        <v>8394</v>
      </c>
      <c r="B6" s="30">
        <f>_xlfn.QUARTILE.EXC('Successful US Kickstarters'!D:D,1)</f>
        <v>1500</v>
      </c>
      <c r="C6" s="30">
        <f>_xlfn.QUARTILE.EXC('Failed US Kickstarters'!D:D,1)</f>
        <v>2000</v>
      </c>
    </row>
    <row r="7" spans="1:3" x14ac:dyDescent="0.25">
      <c r="A7" t="s">
        <v>8395</v>
      </c>
      <c r="B7" s="30">
        <f>B5-B6</f>
        <v>3500</v>
      </c>
      <c r="C7" s="30">
        <f>C5-C6</f>
        <v>8000</v>
      </c>
    </row>
    <row r="8" spans="1:3" x14ac:dyDescent="0.25">
      <c r="B8" s="30"/>
      <c r="C8" s="30"/>
    </row>
    <row r="9" spans="1:3" x14ac:dyDescent="0.25">
      <c r="A9" t="s">
        <v>8390</v>
      </c>
      <c r="B9" s="30">
        <f>AVERAGE('Successful US Kickstarters'!E:E)</f>
        <v>5601.5458009708727</v>
      </c>
      <c r="C9" s="30">
        <f>AVERAGE('Failed US Kickstarters'!E:E)</f>
        <v>558.65484000000004</v>
      </c>
    </row>
    <row r="10" spans="1:3" x14ac:dyDescent="0.25">
      <c r="A10" t="s">
        <v>8391</v>
      </c>
      <c r="B10" s="30">
        <f>MEDIAN('Successful US Kickstarters'!E:E)</f>
        <v>3167.5</v>
      </c>
      <c r="C10" s="30">
        <f>MEDIAN('Failed US Kickstarters'!E:E)</f>
        <v>103</v>
      </c>
    </row>
    <row r="11" spans="1:3" x14ac:dyDescent="0.25">
      <c r="A11" t="s">
        <v>8392</v>
      </c>
      <c r="B11" s="30">
        <f>_xlfn.STDEV.P('Successful US Kickstarters'!E:E)</f>
        <v>8334.5731699164608</v>
      </c>
      <c r="C11" s="31">
        <f>_xlfn.STDEV.P('Failed US Kickstarters'!E:E)</f>
        <v>1330.5230280400915</v>
      </c>
    </row>
    <row r="12" spans="1:3" x14ac:dyDescent="0.25">
      <c r="A12" t="s">
        <v>8396</v>
      </c>
      <c r="B12" s="30">
        <f>_xlfn.QUARTILE.EXC('Successful US Kickstarters'!E:E,3)</f>
        <v>5699</v>
      </c>
      <c r="C12" s="31">
        <f>_xlfn.QUARTILE.EXC('Failed US Kickstarters'!E:E,3 )</f>
        <v>501</v>
      </c>
    </row>
    <row r="13" spans="1:3" x14ac:dyDescent="0.25">
      <c r="A13" t="s">
        <v>8397</v>
      </c>
      <c r="B13" s="30">
        <f>_xlfn.QUARTILE.EXC('Successful US Kickstarters'!E:E,1)</f>
        <v>1716.5074999999999</v>
      </c>
      <c r="C13" s="31">
        <f>_xlfn.QUARTILE.EXC('Failed US Kickstarters'!E:E,1)</f>
        <v>9.25</v>
      </c>
    </row>
    <row r="14" spans="1:3" x14ac:dyDescent="0.25">
      <c r="A14" t="s">
        <v>8398</v>
      </c>
      <c r="B14" s="30">
        <f>B12-B13</f>
        <v>3982.4925000000003</v>
      </c>
      <c r="C14" s="31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90782-8BD3-4F97-8B1F-A3B2A158A79D}">
  <dimension ref="A1:T412"/>
  <sheetViews>
    <sheetView topLeftCell="A19" workbookViewId="0">
      <selection activeCell="F24" sqref="F24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64.85546875" customWidth="1"/>
    <col min="4" max="4" width="12.5703125" bestFit="1" customWidth="1"/>
    <col min="5" max="5" width="11.140625" bestFit="1" customWidth="1"/>
    <col min="6" max="6" width="10" bestFit="1" customWidth="1"/>
    <col min="14" max="14" width="13.140625" bestFit="1" customWidth="1"/>
    <col min="19" max="20" width="10.7109375" bestFit="1" customWidth="1"/>
  </cols>
  <sheetData>
    <row r="1" spans="1:20" ht="30" x14ac:dyDescent="0.25">
      <c r="A1" s="17">
        <v>3557</v>
      </c>
      <c r="B1" s="18" t="s">
        <v>3556</v>
      </c>
      <c r="C1" s="18" t="s">
        <v>7667</v>
      </c>
      <c r="D1" s="19">
        <v>100000</v>
      </c>
      <c r="E1" s="20">
        <v>100036</v>
      </c>
      <c r="F1" s="17" t="s">
        <v>8218</v>
      </c>
      <c r="G1" s="17" t="s">
        <v>8223</v>
      </c>
      <c r="H1" s="17" t="s">
        <v>8245</v>
      </c>
      <c r="I1" s="17">
        <v>1399271911</v>
      </c>
      <c r="J1" s="17">
        <v>1396334311</v>
      </c>
      <c r="K1" s="17" t="b">
        <v>0</v>
      </c>
      <c r="L1" s="17">
        <v>558</v>
      </c>
      <c r="M1" s="17" t="b">
        <v>1</v>
      </c>
      <c r="N1" s="17" t="s">
        <v>8269</v>
      </c>
      <c r="O1" s="17">
        <v>100</v>
      </c>
      <c r="P1" s="17">
        <v>179.28</v>
      </c>
      <c r="Q1" s="21" t="s">
        <v>8323</v>
      </c>
      <c r="R1" s="17" t="s">
        <v>8326</v>
      </c>
      <c r="S1" s="22">
        <v>41730.276747685188</v>
      </c>
      <c r="T1" s="22">
        <v>41764.276747685188</v>
      </c>
    </row>
    <row r="2" spans="1:20" ht="30" x14ac:dyDescent="0.25">
      <c r="A2" s="17">
        <v>3166</v>
      </c>
      <c r="B2" s="18" t="s">
        <v>3166</v>
      </c>
      <c r="C2" s="18" t="s">
        <v>7276</v>
      </c>
      <c r="D2" s="19">
        <v>35000</v>
      </c>
      <c r="E2" s="20">
        <v>56079.83</v>
      </c>
      <c r="F2" s="17" t="s">
        <v>8218</v>
      </c>
      <c r="G2" s="17" t="s">
        <v>8223</v>
      </c>
      <c r="H2" s="17" t="s">
        <v>8245</v>
      </c>
      <c r="I2" s="17">
        <v>1416988740</v>
      </c>
      <c r="J2" s="17">
        <v>1414514153</v>
      </c>
      <c r="K2" s="17" t="b">
        <v>1</v>
      </c>
      <c r="L2" s="17">
        <v>930</v>
      </c>
      <c r="M2" s="17" t="b">
        <v>1</v>
      </c>
      <c r="N2" s="17" t="s">
        <v>8269</v>
      </c>
      <c r="O2" s="17">
        <v>160</v>
      </c>
      <c r="P2" s="17">
        <v>60.3</v>
      </c>
      <c r="Q2" s="21" t="s">
        <v>8323</v>
      </c>
      <c r="R2" s="17" t="s">
        <v>8326</v>
      </c>
      <c r="S2" s="22">
        <v>41940.69158564815</v>
      </c>
      <c r="T2" s="22">
        <v>41969.332638888889</v>
      </c>
    </row>
    <row r="3" spans="1:20" x14ac:dyDescent="0.25">
      <c r="A3" s="17">
        <v>3691</v>
      </c>
      <c r="B3" s="18" t="s">
        <v>3688</v>
      </c>
      <c r="C3" s="18" t="s">
        <v>7801</v>
      </c>
      <c r="D3" s="19">
        <v>40000</v>
      </c>
      <c r="E3" s="20">
        <v>51184</v>
      </c>
      <c r="F3" s="17" t="s">
        <v>8218</v>
      </c>
      <c r="G3" s="17" t="s">
        <v>8223</v>
      </c>
      <c r="H3" s="17" t="s">
        <v>8245</v>
      </c>
      <c r="I3" s="17">
        <v>1425272340</v>
      </c>
      <c r="J3" s="17">
        <v>1421426929</v>
      </c>
      <c r="K3" s="17" t="b">
        <v>0</v>
      </c>
      <c r="L3" s="17">
        <v>274</v>
      </c>
      <c r="M3" s="17" t="b">
        <v>1</v>
      </c>
      <c r="N3" s="17" t="s">
        <v>8269</v>
      </c>
      <c r="O3" s="17">
        <v>128</v>
      </c>
      <c r="P3" s="17">
        <v>186.8</v>
      </c>
      <c r="Q3" s="21" t="s">
        <v>8323</v>
      </c>
      <c r="R3" s="17" t="s">
        <v>8326</v>
      </c>
      <c r="S3" s="22">
        <v>42020.700567129628</v>
      </c>
      <c r="T3" s="22">
        <v>42065.207638888889</v>
      </c>
    </row>
    <row r="4" spans="1:20" ht="30" x14ac:dyDescent="0.25">
      <c r="A4" s="17">
        <v>3648</v>
      </c>
      <c r="B4" s="18" t="s">
        <v>3646</v>
      </c>
      <c r="C4" s="18" t="s">
        <v>7758</v>
      </c>
      <c r="D4" s="19">
        <v>40000</v>
      </c>
      <c r="E4" s="20">
        <v>40153</v>
      </c>
      <c r="F4" s="17" t="s">
        <v>8218</v>
      </c>
      <c r="G4" s="17" t="s">
        <v>8223</v>
      </c>
      <c r="H4" s="17" t="s">
        <v>8245</v>
      </c>
      <c r="I4" s="17">
        <v>1412492445</v>
      </c>
      <c r="J4" s="17">
        <v>1409900445</v>
      </c>
      <c r="K4" s="17" t="b">
        <v>0</v>
      </c>
      <c r="L4" s="17">
        <v>73</v>
      </c>
      <c r="M4" s="17" t="b">
        <v>1</v>
      </c>
      <c r="N4" s="17" t="s">
        <v>8269</v>
      </c>
      <c r="O4" s="17">
        <v>100</v>
      </c>
      <c r="P4" s="17">
        <v>550.04</v>
      </c>
      <c r="Q4" s="21" t="s">
        <v>8323</v>
      </c>
      <c r="R4" s="17" t="s">
        <v>8326</v>
      </c>
      <c r="S4" s="22">
        <v>41887.292187500003</v>
      </c>
      <c r="T4" s="22">
        <v>41917.292187500003</v>
      </c>
    </row>
    <row r="5" spans="1:20" ht="30" x14ac:dyDescent="0.25">
      <c r="A5" s="17">
        <v>3547</v>
      </c>
      <c r="B5" s="18" t="s">
        <v>3546</v>
      </c>
      <c r="C5" s="18" t="s">
        <v>7657</v>
      </c>
      <c r="D5" s="19">
        <v>35000</v>
      </c>
      <c r="E5" s="20">
        <v>40043.25</v>
      </c>
      <c r="F5" s="17" t="s">
        <v>8218</v>
      </c>
      <c r="G5" s="17" t="s">
        <v>8223</v>
      </c>
      <c r="H5" s="17" t="s">
        <v>8245</v>
      </c>
      <c r="I5" s="17">
        <v>1463198340</v>
      </c>
      <c r="J5" s="17">
        <v>1461117201</v>
      </c>
      <c r="K5" s="17" t="b">
        <v>0</v>
      </c>
      <c r="L5" s="17">
        <v>336</v>
      </c>
      <c r="M5" s="17" t="b">
        <v>1</v>
      </c>
      <c r="N5" s="17" t="s">
        <v>8269</v>
      </c>
      <c r="O5" s="17">
        <v>114</v>
      </c>
      <c r="P5" s="17">
        <v>119.18</v>
      </c>
      <c r="Q5" s="21" t="s">
        <v>8323</v>
      </c>
      <c r="R5" s="17" t="s">
        <v>8326</v>
      </c>
      <c r="S5" s="22">
        <v>42480.078715277778</v>
      </c>
      <c r="T5" s="22">
        <v>42504.165972222225</v>
      </c>
    </row>
    <row r="6" spans="1:20" x14ac:dyDescent="0.25">
      <c r="A6" s="17">
        <v>3237</v>
      </c>
      <c r="B6" s="18" t="s">
        <v>3237</v>
      </c>
      <c r="C6" s="18" t="s">
        <v>7347</v>
      </c>
      <c r="D6" s="19">
        <v>35000</v>
      </c>
      <c r="E6" s="20">
        <v>35275.64</v>
      </c>
      <c r="F6" s="17" t="s">
        <v>8218</v>
      </c>
      <c r="G6" s="17" t="s">
        <v>8223</v>
      </c>
      <c r="H6" s="17" t="s">
        <v>8245</v>
      </c>
      <c r="I6" s="17">
        <v>1443499140</v>
      </c>
      <c r="J6" s="17">
        <v>1441452184</v>
      </c>
      <c r="K6" s="17" t="b">
        <v>1</v>
      </c>
      <c r="L6" s="17">
        <v>269</v>
      </c>
      <c r="M6" s="17" t="b">
        <v>1</v>
      </c>
      <c r="N6" s="17" t="s">
        <v>8269</v>
      </c>
      <c r="O6" s="17">
        <v>101</v>
      </c>
      <c r="P6" s="17">
        <v>131.13999999999999</v>
      </c>
      <c r="Q6" s="21" t="s">
        <v>8323</v>
      </c>
      <c r="R6" s="17" t="s">
        <v>8326</v>
      </c>
      <c r="S6" s="22">
        <v>42252.474351851852</v>
      </c>
      <c r="T6" s="22">
        <v>42276.165972222225</v>
      </c>
    </row>
    <row r="7" spans="1:20" ht="60" x14ac:dyDescent="0.25">
      <c r="A7" s="17">
        <v>3215</v>
      </c>
      <c r="B7" s="18" t="s">
        <v>3215</v>
      </c>
      <c r="C7" s="18" t="s">
        <v>7325</v>
      </c>
      <c r="D7" s="19">
        <v>35000</v>
      </c>
      <c r="E7" s="20">
        <v>35123</v>
      </c>
      <c r="F7" s="17" t="s">
        <v>8218</v>
      </c>
      <c r="G7" s="17" t="s">
        <v>8223</v>
      </c>
      <c r="H7" s="17" t="s">
        <v>8245</v>
      </c>
      <c r="I7" s="17">
        <v>1441857540</v>
      </c>
      <c r="J7" s="17">
        <v>1438617471</v>
      </c>
      <c r="K7" s="17" t="b">
        <v>1</v>
      </c>
      <c r="L7" s="17">
        <v>134</v>
      </c>
      <c r="M7" s="17" t="b">
        <v>1</v>
      </c>
      <c r="N7" s="17" t="s">
        <v>8269</v>
      </c>
      <c r="O7" s="17">
        <v>100</v>
      </c>
      <c r="P7" s="17">
        <v>262.11</v>
      </c>
      <c r="Q7" s="21" t="s">
        <v>8323</v>
      </c>
      <c r="R7" s="17" t="s">
        <v>8326</v>
      </c>
      <c r="S7" s="22">
        <v>42219.665173611109</v>
      </c>
      <c r="T7" s="22">
        <v>42257.165972222225</v>
      </c>
    </row>
    <row r="8" spans="1:20" ht="30" x14ac:dyDescent="0.25">
      <c r="A8" s="17">
        <v>3282</v>
      </c>
      <c r="B8" s="18" t="s">
        <v>3282</v>
      </c>
      <c r="C8" s="18" t="s">
        <v>7392</v>
      </c>
      <c r="D8" s="19">
        <v>31000</v>
      </c>
      <c r="E8" s="20">
        <v>31820.5</v>
      </c>
      <c r="F8" s="17" t="s">
        <v>8218</v>
      </c>
      <c r="G8" s="17" t="s">
        <v>8223</v>
      </c>
      <c r="H8" s="17" t="s">
        <v>8245</v>
      </c>
      <c r="I8" s="17">
        <v>1461904788</v>
      </c>
      <c r="J8" s="17">
        <v>1458103188</v>
      </c>
      <c r="K8" s="17" t="b">
        <v>0</v>
      </c>
      <c r="L8" s="17">
        <v>237</v>
      </c>
      <c r="M8" s="17" t="b">
        <v>1</v>
      </c>
      <c r="N8" s="17" t="s">
        <v>8269</v>
      </c>
      <c r="O8" s="17">
        <v>103</v>
      </c>
      <c r="P8" s="17">
        <v>134.26</v>
      </c>
      <c r="Q8" s="21" t="s">
        <v>8323</v>
      </c>
      <c r="R8" s="17" t="s">
        <v>8326</v>
      </c>
      <c r="S8" s="22">
        <v>42445.19430555556</v>
      </c>
      <c r="T8" s="22">
        <v>42489.19430555556</v>
      </c>
    </row>
    <row r="9" spans="1:20" ht="30" x14ac:dyDescent="0.25">
      <c r="A9" s="17">
        <v>3425</v>
      </c>
      <c r="B9" s="18" t="s">
        <v>3424</v>
      </c>
      <c r="C9" s="18" t="s">
        <v>7535</v>
      </c>
      <c r="D9" s="19">
        <v>30000</v>
      </c>
      <c r="E9" s="20">
        <v>30891.1</v>
      </c>
      <c r="F9" s="17" t="s">
        <v>8218</v>
      </c>
      <c r="G9" s="17" t="s">
        <v>8223</v>
      </c>
      <c r="H9" s="17" t="s">
        <v>8245</v>
      </c>
      <c r="I9" s="17">
        <v>1412434136</v>
      </c>
      <c r="J9" s="17">
        <v>1409669336</v>
      </c>
      <c r="K9" s="17" t="b">
        <v>0</v>
      </c>
      <c r="L9" s="17">
        <v>104</v>
      </c>
      <c r="M9" s="17" t="b">
        <v>1</v>
      </c>
      <c r="N9" s="17" t="s">
        <v>8269</v>
      </c>
      <c r="O9" s="17">
        <v>103</v>
      </c>
      <c r="P9" s="17">
        <v>297.02999999999997</v>
      </c>
      <c r="Q9" s="21" t="s">
        <v>8323</v>
      </c>
      <c r="R9" s="17" t="s">
        <v>8326</v>
      </c>
      <c r="S9" s="22">
        <v>41884.617314814815</v>
      </c>
      <c r="T9" s="22">
        <v>41916.617314814815</v>
      </c>
    </row>
    <row r="10" spans="1:20" ht="30" x14ac:dyDescent="0.25">
      <c r="A10" s="17">
        <v>3224</v>
      </c>
      <c r="B10" s="18" t="s">
        <v>3224</v>
      </c>
      <c r="C10" s="18" t="s">
        <v>7334</v>
      </c>
      <c r="D10" s="19">
        <v>30000</v>
      </c>
      <c r="E10" s="20">
        <v>30610</v>
      </c>
      <c r="F10" s="17" t="s">
        <v>8218</v>
      </c>
      <c r="G10" s="17" t="s">
        <v>8223</v>
      </c>
      <c r="H10" s="17" t="s">
        <v>8245</v>
      </c>
      <c r="I10" s="17">
        <v>1484024400</v>
      </c>
      <c r="J10" s="17">
        <v>1479932713</v>
      </c>
      <c r="K10" s="17" t="b">
        <v>1</v>
      </c>
      <c r="L10" s="17">
        <v>216</v>
      </c>
      <c r="M10" s="17" t="b">
        <v>1</v>
      </c>
      <c r="N10" s="17" t="s">
        <v>8269</v>
      </c>
      <c r="O10" s="17">
        <v>102</v>
      </c>
      <c r="P10" s="17">
        <v>141.71</v>
      </c>
      <c r="Q10" s="21" t="s">
        <v>8323</v>
      </c>
      <c r="R10" s="17" t="s">
        <v>8326</v>
      </c>
      <c r="S10" s="22">
        <v>42697.850844907407</v>
      </c>
      <c r="T10" s="22">
        <v>42745.208333333328</v>
      </c>
    </row>
    <row r="11" spans="1:20" ht="30" x14ac:dyDescent="0.25">
      <c r="A11" s="17">
        <v>3211</v>
      </c>
      <c r="B11" s="18" t="s">
        <v>3211</v>
      </c>
      <c r="C11" s="18" t="s">
        <v>7321</v>
      </c>
      <c r="D11" s="19">
        <v>23000</v>
      </c>
      <c r="E11" s="20">
        <v>27541</v>
      </c>
      <c r="F11" s="17" t="s">
        <v>8218</v>
      </c>
      <c r="G11" s="17" t="s">
        <v>8223</v>
      </c>
      <c r="H11" s="17" t="s">
        <v>8245</v>
      </c>
      <c r="I11" s="17">
        <v>1408068000</v>
      </c>
      <c r="J11" s="17">
        <v>1405346680</v>
      </c>
      <c r="K11" s="17" t="b">
        <v>1</v>
      </c>
      <c r="L11" s="17">
        <v>322</v>
      </c>
      <c r="M11" s="17" t="b">
        <v>1</v>
      </c>
      <c r="N11" s="17" t="s">
        <v>8269</v>
      </c>
      <c r="O11" s="17">
        <v>120</v>
      </c>
      <c r="P11" s="17">
        <v>85.53</v>
      </c>
      <c r="Q11" s="21" t="s">
        <v>8323</v>
      </c>
      <c r="R11" s="17" t="s">
        <v>8326</v>
      </c>
      <c r="S11" s="22">
        <v>41834.586574074077</v>
      </c>
      <c r="T11" s="22">
        <v>41866.083333333336</v>
      </c>
    </row>
    <row r="12" spans="1:20" ht="30" x14ac:dyDescent="0.25">
      <c r="A12" s="17">
        <v>3250</v>
      </c>
      <c r="B12" s="18" t="s">
        <v>3250</v>
      </c>
      <c r="C12" s="18" t="s">
        <v>7360</v>
      </c>
      <c r="D12" s="19">
        <v>25000</v>
      </c>
      <c r="E12" s="20">
        <v>25388</v>
      </c>
      <c r="F12" s="17" t="s">
        <v>8218</v>
      </c>
      <c r="G12" s="17" t="s">
        <v>8223</v>
      </c>
      <c r="H12" s="17" t="s">
        <v>8245</v>
      </c>
      <c r="I12" s="17">
        <v>1415213324</v>
      </c>
      <c r="J12" s="17">
        <v>1412617724</v>
      </c>
      <c r="K12" s="17" t="b">
        <v>1</v>
      </c>
      <c r="L12" s="17">
        <v>213</v>
      </c>
      <c r="M12" s="17" t="b">
        <v>1</v>
      </c>
      <c r="N12" s="17" t="s">
        <v>8269</v>
      </c>
      <c r="O12" s="17">
        <v>102</v>
      </c>
      <c r="P12" s="17">
        <v>119.19</v>
      </c>
      <c r="Q12" s="21" t="s">
        <v>8323</v>
      </c>
      <c r="R12" s="17" t="s">
        <v>8326</v>
      </c>
      <c r="S12" s="22">
        <v>41918.742175925923</v>
      </c>
      <c r="T12" s="22">
        <v>41948.783842592595</v>
      </c>
    </row>
    <row r="13" spans="1:20" ht="30" x14ac:dyDescent="0.25">
      <c r="A13" s="17">
        <v>3259</v>
      </c>
      <c r="B13" s="18" t="s">
        <v>3259</v>
      </c>
      <c r="C13" s="18" t="s">
        <v>7369</v>
      </c>
      <c r="D13" s="19">
        <v>23000</v>
      </c>
      <c r="E13" s="20">
        <v>24418.6</v>
      </c>
      <c r="F13" s="17" t="s">
        <v>8218</v>
      </c>
      <c r="G13" s="17" t="s">
        <v>8223</v>
      </c>
      <c r="H13" s="17" t="s">
        <v>8245</v>
      </c>
      <c r="I13" s="17">
        <v>1475294340</v>
      </c>
      <c r="J13" s="17">
        <v>1472753745</v>
      </c>
      <c r="K13" s="17" t="b">
        <v>1</v>
      </c>
      <c r="L13" s="17">
        <v>97</v>
      </c>
      <c r="M13" s="17" t="b">
        <v>1</v>
      </c>
      <c r="N13" s="17" t="s">
        <v>8269</v>
      </c>
      <c r="O13" s="17">
        <v>106</v>
      </c>
      <c r="P13" s="17">
        <v>251.74</v>
      </c>
      <c r="Q13" s="21" t="s">
        <v>8323</v>
      </c>
      <c r="R13" s="17" t="s">
        <v>8326</v>
      </c>
      <c r="S13" s="22">
        <v>42614.760937500003</v>
      </c>
      <c r="T13" s="22">
        <v>42644.165972222225</v>
      </c>
    </row>
    <row r="14" spans="1:20" ht="30" x14ac:dyDescent="0.25">
      <c r="A14" s="17">
        <v>3147</v>
      </c>
      <c r="B14" s="18" t="s">
        <v>3147</v>
      </c>
      <c r="C14" s="18" t="s">
        <v>7257</v>
      </c>
      <c r="D14" s="19">
        <v>20000</v>
      </c>
      <c r="E14" s="20">
        <v>23505</v>
      </c>
      <c r="F14" s="17" t="s">
        <v>8218</v>
      </c>
      <c r="G14" s="17" t="s">
        <v>8223</v>
      </c>
      <c r="H14" s="17" t="s">
        <v>8245</v>
      </c>
      <c r="I14" s="17">
        <v>1415319355</v>
      </c>
      <c r="J14" s="17">
        <v>1411859755</v>
      </c>
      <c r="K14" s="17" t="b">
        <v>1</v>
      </c>
      <c r="L14" s="17">
        <v>213</v>
      </c>
      <c r="M14" s="17" t="b">
        <v>1</v>
      </c>
      <c r="N14" s="17" t="s">
        <v>8269</v>
      </c>
      <c r="O14" s="17">
        <v>118</v>
      </c>
      <c r="P14" s="17">
        <v>110.35</v>
      </c>
      <c r="Q14" s="21" t="s">
        <v>8323</v>
      </c>
      <c r="R14" s="17" t="s">
        <v>8326</v>
      </c>
      <c r="S14" s="22">
        <v>41909.969386574077</v>
      </c>
      <c r="T14" s="22">
        <v>41950.011053240742</v>
      </c>
    </row>
    <row r="15" spans="1:20" ht="30" x14ac:dyDescent="0.25">
      <c r="A15" s="17">
        <v>1297</v>
      </c>
      <c r="B15" s="18" t="s">
        <v>1298</v>
      </c>
      <c r="C15" s="18" t="s">
        <v>5407</v>
      </c>
      <c r="D15" s="19">
        <v>20000</v>
      </c>
      <c r="E15" s="20">
        <v>21905</v>
      </c>
      <c r="F15" s="17" t="s">
        <v>8218</v>
      </c>
      <c r="G15" s="17" t="s">
        <v>8223</v>
      </c>
      <c r="H15" s="17" t="s">
        <v>8245</v>
      </c>
      <c r="I15" s="17">
        <v>1462125358</v>
      </c>
      <c r="J15" s="17">
        <v>1459533358</v>
      </c>
      <c r="K15" s="17" t="b">
        <v>0</v>
      </c>
      <c r="L15" s="17">
        <v>238</v>
      </c>
      <c r="M15" s="17" t="b">
        <v>1</v>
      </c>
      <c r="N15" s="17" t="s">
        <v>8269</v>
      </c>
      <c r="O15" s="17">
        <v>110</v>
      </c>
      <c r="P15" s="17">
        <v>92.04</v>
      </c>
      <c r="Q15" s="21" t="s">
        <v>8323</v>
      </c>
      <c r="R15" s="17" t="s">
        <v>8326</v>
      </c>
      <c r="S15" s="22">
        <v>42461.747199074074</v>
      </c>
      <c r="T15" s="22">
        <v>42491.747199074074</v>
      </c>
    </row>
    <row r="16" spans="1:20" ht="30" x14ac:dyDescent="0.25">
      <c r="A16" s="17">
        <v>3245</v>
      </c>
      <c r="B16" s="18" t="s">
        <v>3245</v>
      </c>
      <c r="C16" s="18" t="s">
        <v>7355</v>
      </c>
      <c r="D16" s="19">
        <v>21000</v>
      </c>
      <c r="E16" s="20">
        <v>21904</v>
      </c>
      <c r="F16" s="17" t="s">
        <v>8218</v>
      </c>
      <c r="G16" s="17" t="s">
        <v>8223</v>
      </c>
      <c r="H16" s="17" t="s">
        <v>8245</v>
      </c>
      <c r="I16" s="17">
        <v>1434074400</v>
      </c>
      <c r="J16" s="17">
        <v>1431354258</v>
      </c>
      <c r="K16" s="17" t="b">
        <v>0</v>
      </c>
      <c r="L16" s="17">
        <v>270</v>
      </c>
      <c r="M16" s="17" t="b">
        <v>1</v>
      </c>
      <c r="N16" s="17" t="s">
        <v>8269</v>
      </c>
      <c r="O16" s="17">
        <v>104</v>
      </c>
      <c r="P16" s="17">
        <v>81.13</v>
      </c>
      <c r="Q16" s="21" t="s">
        <v>8323</v>
      </c>
      <c r="R16" s="17" t="s">
        <v>8326</v>
      </c>
      <c r="S16" s="22">
        <v>42135.60020833333</v>
      </c>
      <c r="T16" s="22">
        <v>42167.083333333328</v>
      </c>
    </row>
    <row r="17" spans="1:20" ht="30" x14ac:dyDescent="0.25">
      <c r="A17" s="17">
        <v>3229</v>
      </c>
      <c r="B17" s="18" t="s">
        <v>3229</v>
      </c>
      <c r="C17" s="18" t="s">
        <v>7339</v>
      </c>
      <c r="D17" s="19">
        <v>20000</v>
      </c>
      <c r="E17" s="20">
        <v>21573</v>
      </c>
      <c r="F17" s="17" t="s">
        <v>8218</v>
      </c>
      <c r="G17" s="17" t="s">
        <v>8223</v>
      </c>
      <c r="H17" s="17" t="s">
        <v>8245</v>
      </c>
      <c r="I17" s="17">
        <v>1416470398</v>
      </c>
      <c r="J17" s="17">
        <v>1413874798</v>
      </c>
      <c r="K17" s="17" t="b">
        <v>1</v>
      </c>
      <c r="L17" s="17">
        <v>202</v>
      </c>
      <c r="M17" s="17" t="b">
        <v>1</v>
      </c>
      <c r="N17" s="17" t="s">
        <v>8269</v>
      </c>
      <c r="O17" s="17">
        <v>108</v>
      </c>
      <c r="P17" s="17">
        <v>106.8</v>
      </c>
      <c r="Q17" s="21" t="s">
        <v>8323</v>
      </c>
      <c r="R17" s="17" t="s">
        <v>8326</v>
      </c>
      <c r="S17" s="22">
        <v>41933.291643518518</v>
      </c>
      <c r="T17" s="22">
        <v>41963.333310185189</v>
      </c>
    </row>
    <row r="18" spans="1:20" ht="30" x14ac:dyDescent="0.25">
      <c r="A18" s="17">
        <v>3253</v>
      </c>
      <c r="B18" s="18" t="s">
        <v>3253</v>
      </c>
      <c r="C18" s="18" t="s">
        <v>7363</v>
      </c>
      <c r="D18" s="19">
        <v>20000</v>
      </c>
      <c r="E18" s="20">
        <v>20365</v>
      </c>
      <c r="F18" s="17" t="s">
        <v>8218</v>
      </c>
      <c r="G18" s="17" t="s">
        <v>8223</v>
      </c>
      <c r="H18" s="17" t="s">
        <v>8245</v>
      </c>
      <c r="I18" s="17">
        <v>1473306300</v>
      </c>
      <c r="J18" s="17">
        <v>1471701028</v>
      </c>
      <c r="K18" s="17" t="b">
        <v>1</v>
      </c>
      <c r="L18" s="17">
        <v>115</v>
      </c>
      <c r="M18" s="17" t="b">
        <v>1</v>
      </c>
      <c r="N18" s="17" t="s">
        <v>8269</v>
      </c>
      <c r="O18" s="17">
        <v>102</v>
      </c>
      <c r="P18" s="17">
        <v>177.09</v>
      </c>
      <c r="Q18" s="21" t="s">
        <v>8323</v>
      </c>
      <c r="R18" s="17" t="s">
        <v>8326</v>
      </c>
      <c r="S18" s="22">
        <v>42602.576712962968</v>
      </c>
      <c r="T18" s="22">
        <v>42621.15625</v>
      </c>
    </row>
    <row r="19" spans="1:20" ht="30" x14ac:dyDescent="0.25">
      <c r="A19" s="17">
        <v>3236</v>
      </c>
      <c r="B19" s="18" t="s">
        <v>3236</v>
      </c>
      <c r="C19" s="18" t="s">
        <v>7346</v>
      </c>
      <c r="D19" s="19">
        <v>20000</v>
      </c>
      <c r="E19" s="20">
        <v>20120</v>
      </c>
      <c r="F19" s="17" t="s">
        <v>8218</v>
      </c>
      <c r="G19" s="17" t="s">
        <v>8223</v>
      </c>
      <c r="H19" s="17" t="s">
        <v>8245</v>
      </c>
      <c r="I19" s="17">
        <v>1482962433</v>
      </c>
      <c r="J19" s="17">
        <v>1480370433</v>
      </c>
      <c r="K19" s="17" t="b">
        <v>0</v>
      </c>
      <c r="L19" s="17">
        <v>110</v>
      </c>
      <c r="M19" s="17" t="b">
        <v>1</v>
      </c>
      <c r="N19" s="17" t="s">
        <v>8269</v>
      </c>
      <c r="O19" s="17">
        <v>101</v>
      </c>
      <c r="P19" s="17">
        <v>182.91</v>
      </c>
      <c r="Q19" s="21" t="s">
        <v>8323</v>
      </c>
      <c r="R19" s="17" t="s">
        <v>8326</v>
      </c>
      <c r="S19" s="22">
        <v>42702.917048611111</v>
      </c>
      <c r="T19" s="22">
        <v>42732.917048611111</v>
      </c>
    </row>
    <row r="20" spans="1:20" ht="30" x14ac:dyDescent="0.25">
      <c r="A20" s="17">
        <v>3219</v>
      </c>
      <c r="B20" s="18" t="s">
        <v>3219</v>
      </c>
      <c r="C20" s="18" t="s">
        <v>7329</v>
      </c>
      <c r="D20" s="19">
        <v>20000</v>
      </c>
      <c r="E20" s="20">
        <v>20022</v>
      </c>
      <c r="F20" s="17" t="s">
        <v>8218</v>
      </c>
      <c r="G20" s="17" t="s">
        <v>8223</v>
      </c>
      <c r="H20" s="17" t="s">
        <v>8245</v>
      </c>
      <c r="I20" s="17">
        <v>1427063747</v>
      </c>
      <c r="J20" s="17">
        <v>1424043347</v>
      </c>
      <c r="K20" s="17" t="b">
        <v>1</v>
      </c>
      <c r="L20" s="17">
        <v>119</v>
      </c>
      <c r="M20" s="17" t="b">
        <v>1</v>
      </c>
      <c r="N20" s="17" t="s">
        <v>8269</v>
      </c>
      <c r="O20" s="17">
        <v>100</v>
      </c>
      <c r="P20" s="17">
        <v>168.25</v>
      </c>
      <c r="Q20" s="21" t="s">
        <v>8323</v>
      </c>
      <c r="R20" s="17" t="s">
        <v>8326</v>
      </c>
      <c r="S20" s="22">
        <v>42050.983182870375</v>
      </c>
      <c r="T20" s="22">
        <v>42085.941516203704</v>
      </c>
    </row>
    <row r="21" spans="1:20" ht="45" x14ac:dyDescent="0.25">
      <c r="A21" s="17">
        <v>3187</v>
      </c>
      <c r="B21" s="18" t="s">
        <v>3187</v>
      </c>
      <c r="C21" s="18" t="s">
        <v>7297</v>
      </c>
      <c r="D21" s="19">
        <v>15000</v>
      </c>
      <c r="E21" s="20">
        <v>17444</v>
      </c>
      <c r="F21" s="17" t="s">
        <v>8218</v>
      </c>
      <c r="G21" s="17" t="s">
        <v>8223</v>
      </c>
      <c r="H21" s="17" t="s">
        <v>8245</v>
      </c>
      <c r="I21" s="17">
        <v>1407167973</v>
      </c>
      <c r="J21" s="17">
        <v>1405439973</v>
      </c>
      <c r="K21" s="17" t="b">
        <v>1</v>
      </c>
      <c r="L21" s="17">
        <v>244</v>
      </c>
      <c r="M21" s="17" t="b">
        <v>1</v>
      </c>
      <c r="N21" s="17" t="s">
        <v>8269</v>
      </c>
      <c r="O21" s="17">
        <v>116</v>
      </c>
      <c r="P21" s="17">
        <v>71.489999999999995</v>
      </c>
      <c r="Q21" s="21" t="s">
        <v>8323</v>
      </c>
      <c r="R21" s="17" t="s">
        <v>8326</v>
      </c>
      <c r="S21" s="22">
        <v>41835.666354166664</v>
      </c>
      <c r="T21" s="22">
        <v>41855.666354166664</v>
      </c>
    </row>
    <row r="22" spans="1:20" ht="30" x14ac:dyDescent="0.25">
      <c r="A22" s="17">
        <v>3402</v>
      </c>
      <c r="B22" s="18" t="s">
        <v>3401</v>
      </c>
      <c r="C22" s="18" t="s">
        <v>7512</v>
      </c>
      <c r="D22" s="19">
        <v>15000</v>
      </c>
      <c r="E22" s="20">
        <v>16465</v>
      </c>
      <c r="F22" s="17" t="s">
        <v>8218</v>
      </c>
      <c r="G22" s="17" t="s">
        <v>8223</v>
      </c>
      <c r="H22" s="17" t="s">
        <v>8245</v>
      </c>
      <c r="I22" s="17">
        <v>1447295460</v>
      </c>
      <c r="J22" s="17">
        <v>1444747843</v>
      </c>
      <c r="K22" s="17" t="b">
        <v>0</v>
      </c>
      <c r="L22" s="17">
        <v>165</v>
      </c>
      <c r="M22" s="17" t="b">
        <v>1</v>
      </c>
      <c r="N22" s="17" t="s">
        <v>8269</v>
      </c>
      <c r="O22" s="17">
        <v>110</v>
      </c>
      <c r="P22" s="17">
        <v>99.79</v>
      </c>
      <c r="Q22" s="21" t="s">
        <v>8323</v>
      </c>
      <c r="R22" s="17" t="s">
        <v>8326</v>
      </c>
      <c r="S22" s="22">
        <v>42290.61855324074</v>
      </c>
      <c r="T22" s="22">
        <v>42320.104861111111</v>
      </c>
    </row>
    <row r="23" spans="1:20" ht="30" x14ac:dyDescent="0.25">
      <c r="A23" s="17">
        <v>3274</v>
      </c>
      <c r="B23" s="18" t="s">
        <v>3274</v>
      </c>
      <c r="C23" s="18" t="s">
        <v>7384</v>
      </c>
      <c r="D23" s="19">
        <v>15500</v>
      </c>
      <c r="E23" s="20">
        <v>15705</v>
      </c>
      <c r="F23" s="17" t="s">
        <v>8218</v>
      </c>
      <c r="G23" s="17" t="s">
        <v>8223</v>
      </c>
      <c r="H23" s="17" t="s">
        <v>8245</v>
      </c>
      <c r="I23" s="17">
        <v>1458075600</v>
      </c>
      <c r="J23" s="17">
        <v>1454259272</v>
      </c>
      <c r="K23" s="17" t="b">
        <v>1</v>
      </c>
      <c r="L23" s="17">
        <v>286</v>
      </c>
      <c r="M23" s="17" t="b">
        <v>1</v>
      </c>
      <c r="N23" s="17" t="s">
        <v>8269</v>
      </c>
      <c r="O23" s="17">
        <v>101</v>
      </c>
      <c r="P23" s="17">
        <v>54.91</v>
      </c>
      <c r="Q23" s="21" t="s">
        <v>8323</v>
      </c>
      <c r="R23" s="17" t="s">
        <v>8326</v>
      </c>
      <c r="S23" s="22">
        <v>42400.704537037032</v>
      </c>
      <c r="T23" s="22">
        <v>42444.875</v>
      </c>
    </row>
    <row r="24" spans="1:20" ht="30" x14ac:dyDescent="0.25">
      <c r="A24" s="17">
        <v>3304</v>
      </c>
      <c r="B24" s="18" t="s">
        <v>3304</v>
      </c>
      <c r="C24" s="18" t="s">
        <v>7414</v>
      </c>
      <c r="D24" s="19">
        <v>15000</v>
      </c>
      <c r="E24" s="20">
        <v>15677.5</v>
      </c>
      <c r="F24" s="17" t="s">
        <v>8218</v>
      </c>
      <c r="G24" s="17" t="s">
        <v>8223</v>
      </c>
      <c r="H24" s="17" t="s">
        <v>8245</v>
      </c>
      <c r="I24" s="17">
        <v>1482418752</v>
      </c>
      <c r="J24" s="17">
        <v>1479826752</v>
      </c>
      <c r="K24" s="17" t="b">
        <v>0</v>
      </c>
      <c r="L24" s="17">
        <v>175</v>
      </c>
      <c r="M24" s="17" t="b">
        <v>1</v>
      </c>
      <c r="N24" s="17" t="s">
        <v>8269</v>
      </c>
      <c r="O24" s="17">
        <v>105</v>
      </c>
      <c r="P24" s="17">
        <v>89.59</v>
      </c>
      <c r="Q24" s="21" t="s">
        <v>8323</v>
      </c>
      <c r="R24" s="17" t="s">
        <v>8326</v>
      </c>
      <c r="S24" s="22">
        <v>42696.624444444446</v>
      </c>
      <c r="T24" s="22">
        <v>42726.624444444446</v>
      </c>
    </row>
    <row r="25" spans="1:20" ht="30" x14ac:dyDescent="0.25">
      <c r="A25" s="17">
        <v>3411</v>
      </c>
      <c r="B25" s="18" t="s">
        <v>3410</v>
      </c>
      <c r="C25" s="18" t="s">
        <v>7521</v>
      </c>
      <c r="D25" s="19">
        <v>15000</v>
      </c>
      <c r="E25" s="20">
        <v>15535</v>
      </c>
      <c r="F25" s="17" t="s">
        <v>8218</v>
      </c>
      <c r="G25" s="17" t="s">
        <v>8223</v>
      </c>
      <c r="H25" s="17" t="s">
        <v>8245</v>
      </c>
      <c r="I25" s="17">
        <v>1444264372</v>
      </c>
      <c r="J25" s="17">
        <v>1442536372</v>
      </c>
      <c r="K25" s="17" t="b">
        <v>0</v>
      </c>
      <c r="L25" s="17">
        <v>78</v>
      </c>
      <c r="M25" s="17" t="b">
        <v>1</v>
      </c>
      <c r="N25" s="17" t="s">
        <v>8269</v>
      </c>
      <c r="O25" s="17">
        <v>104</v>
      </c>
      <c r="P25" s="17">
        <v>199.17</v>
      </c>
      <c r="Q25" s="21" t="s">
        <v>8323</v>
      </c>
      <c r="R25" s="17" t="s">
        <v>8326</v>
      </c>
      <c r="S25" s="22">
        <v>42265.022824074069</v>
      </c>
      <c r="T25" s="22">
        <v>42285.022824074069</v>
      </c>
    </row>
    <row r="26" spans="1:20" ht="45" x14ac:dyDescent="0.25">
      <c r="A26" s="17">
        <v>3235</v>
      </c>
      <c r="B26" s="18" t="s">
        <v>3235</v>
      </c>
      <c r="C26" s="18" t="s">
        <v>7345</v>
      </c>
      <c r="D26" s="19">
        <v>15000</v>
      </c>
      <c r="E26" s="20">
        <v>15481</v>
      </c>
      <c r="F26" s="17" t="s">
        <v>8218</v>
      </c>
      <c r="G26" s="17" t="s">
        <v>8223</v>
      </c>
      <c r="H26" s="17" t="s">
        <v>8245</v>
      </c>
      <c r="I26" s="17">
        <v>1467361251</v>
      </c>
      <c r="J26" s="17">
        <v>1464769251</v>
      </c>
      <c r="K26" s="17" t="b">
        <v>1</v>
      </c>
      <c r="L26" s="17">
        <v>181</v>
      </c>
      <c r="M26" s="17" t="b">
        <v>1</v>
      </c>
      <c r="N26" s="17" t="s">
        <v>8269</v>
      </c>
      <c r="O26" s="17">
        <v>103</v>
      </c>
      <c r="P26" s="17">
        <v>85.53</v>
      </c>
      <c r="Q26" s="21" t="s">
        <v>8323</v>
      </c>
      <c r="R26" s="17" t="s">
        <v>8326</v>
      </c>
      <c r="S26" s="22">
        <v>42522.347812499997</v>
      </c>
      <c r="T26" s="22">
        <v>42552.347812499997</v>
      </c>
    </row>
    <row r="27" spans="1:20" ht="30" x14ac:dyDescent="0.25">
      <c r="A27" s="17">
        <v>3272</v>
      </c>
      <c r="B27" s="18" t="s">
        <v>3272</v>
      </c>
      <c r="C27" s="18" t="s">
        <v>7382</v>
      </c>
      <c r="D27" s="19">
        <v>10000</v>
      </c>
      <c r="E27" s="20">
        <v>15443</v>
      </c>
      <c r="F27" s="17" t="s">
        <v>8218</v>
      </c>
      <c r="G27" s="17" t="s">
        <v>8223</v>
      </c>
      <c r="H27" s="17" t="s">
        <v>8245</v>
      </c>
      <c r="I27" s="17">
        <v>1446814809</v>
      </c>
      <c r="J27" s="17">
        <v>1444219209</v>
      </c>
      <c r="K27" s="17" t="b">
        <v>1</v>
      </c>
      <c r="L27" s="17">
        <v>145</v>
      </c>
      <c r="M27" s="17" t="b">
        <v>1</v>
      </c>
      <c r="N27" s="17" t="s">
        <v>8269</v>
      </c>
      <c r="O27" s="17">
        <v>154</v>
      </c>
      <c r="P27" s="17">
        <v>106.5</v>
      </c>
      <c r="Q27" s="21" t="s">
        <v>8323</v>
      </c>
      <c r="R27" s="17" t="s">
        <v>8326</v>
      </c>
      <c r="S27" s="22">
        <v>42284.500104166669</v>
      </c>
      <c r="T27" s="22">
        <v>42314.541770833333</v>
      </c>
    </row>
    <row r="28" spans="1:20" ht="45" x14ac:dyDescent="0.25">
      <c r="A28" s="17">
        <v>1293</v>
      </c>
      <c r="B28" s="18" t="s">
        <v>1294</v>
      </c>
      <c r="C28" s="18" t="s">
        <v>5403</v>
      </c>
      <c r="D28" s="19">
        <v>15000</v>
      </c>
      <c r="E28" s="20">
        <v>15335</v>
      </c>
      <c r="F28" s="17" t="s">
        <v>8218</v>
      </c>
      <c r="G28" s="17" t="s">
        <v>8223</v>
      </c>
      <c r="H28" s="17" t="s">
        <v>8245</v>
      </c>
      <c r="I28" s="17">
        <v>1447523371</v>
      </c>
      <c r="J28" s="17">
        <v>1444927771</v>
      </c>
      <c r="K28" s="17" t="b">
        <v>0</v>
      </c>
      <c r="L28" s="17">
        <v>120</v>
      </c>
      <c r="M28" s="17" t="b">
        <v>1</v>
      </c>
      <c r="N28" s="17" t="s">
        <v>8269</v>
      </c>
      <c r="O28" s="17">
        <v>102</v>
      </c>
      <c r="P28" s="17">
        <v>127.79</v>
      </c>
      <c r="Q28" s="21" t="s">
        <v>8323</v>
      </c>
      <c r="R28" s="17" t="s">
        <v>8326</v>
      </c>
      <c r="S28" s="22">
        <v>42292.701053240744</v>
      </c>
      <c r="T28" s="22">
        <v>42322.742719907401</v>
      </c>
    </row>
    <row r="29" spans="1:20" ht="30" x14ac:dyDescent="0.25">
      <c r="A29" s="17">
        <v>3338</v>
      </c>
      <c r="B29" s="18" t="s">
        <v>3338</v>
      </c>
      <c r="C29" s="18" t="s">
        <v>7448</v>
      </c>
      <c r="D29" s="19">
        <v>15000</v>
      </c>
      <c r="E29" s="20">
        <v>15327</v>
      </c>
      <c r="F29" s="17" t="s">
        <v>8218</v>
      </c>
      <c r="G29" s="17" t="s">
        <v>8223</v>
      </c>
      <c r="H29" s="17" t="s">
        <v>8245</v>
      </c>
      <c r="I29" s="17">
        <v>1487944080</v>
      </c>
      <c r="J29" s="17">
        <v>1486129680</v>
      </c>
      <c r="K29" s="17" t="b">
        <v>0</v>
      </c>
      <c r="L29" s="17">
        <v>112</v>
      </c>
      <c r="M29" s="17" t="b">
        <v>1</v>
      </c>
      <c r="N29" s="17" t="s">
        <v>8269</v>
      </c>
      <c r="O29" s="17">
        <v>102</v>
      </c>
      <c r="P29" s="17">
        <v>136.85</v>
      </c>
      <c r="Q29" s="21" t="s">
        <v>8323</v>
      </c>
      <c r="R29" s="17" t="s">
        <v>8326</v>
      </c>
      <c r="S29" s="22">
        <v>42769.574999999997</v>
      </c>
      <c r="T29" s="22">
        <v>42790.574999999997</v>
      </c>
    </row>
    <row r="30" spans="1:20" ht="30" x14ac:dyDescent="0.25">
      <c r="A30" s="17">
        <v>3267</v>
      </c>
      <c r="B30" s="18" t="s">
        <v>3267</v>
      </c>
      <c r="C30" s="18" t="s">
        <v>7377</v>
      </c>
      <c r="D30" s="19">
        <v>15000</v>
      </c>
      <c r="E30" s="20">
        <v>15315</v>
      </c>
      <c r="F30" s="17" t="s">
        <v>8218</v>
      </c>
      <c r="G30" s="17" t="s">
        <v>8223</v>
      </c>
      <c r="H30" s="17" t="s">
        <v>8245</v>
      </c>
      <c r="I30" s="17">
        <v>1437156660</v>
      </c>
      <c r="J30" s="17">
        <v>1434564660</v>
      </c>
      <c r="K30" s="17" t="b">
        <v>1</v>
      </c>
      <c r="L30" s="17">
        <v>288</v>
      </c>
      <c r="M30" s="17" t="b">
        <v>1</v>
      </c>
      <c r="N30" s="17" t="s">
        <v>8269</v>
      </c>
      <c r="O30" s="17">
        <v>102</v>
      </c>
      <c r="P30" s="17">
        <v>53.18</v>
      </c>
      <c r="Q30" s="21" t="s">
        <v>8323</v>
      </c>
      <c r="R30" s="17" t="s">
        <v>8326</v>
      </c>
      <c r="S30" s="22">
        <v>42172.757638888885</v>
      </c>
      <c r="T30" s="22">
        <v>42202.757638888885</v>
      </c>
    </row>
    <row r="31" spans="1:20" ht="45" x14ac:dyDescent="0.25">
      <c r="A31" s="17">
        <v>3286</v>
      </c>
      <c r="B31" s="18" t="s">
        <v>3286</v>
      </c>
      <c r="C31" s="18" t="s">
        <v>7396</v>
      </c>
      <c r="D31" s="19">
        <v>15000</v>
      </c>
      <c r="E31" s="20">
        <v>15265</v>
      </c>
      <c r="F31" s="17" t="s">
        <v>8218</v>
      </c>
      <c r="G31" s="17" t="s">
        <v>8223</v>
      </c>
      <c r="H31" s="17" t="s">
        <v>8245</v>
      </c>
      <c r="I31" s="17">
        <v>1471291782</v>
      </c>
      <c r="J31" s="17">
        <v>1468699782</v>
      </c>
      <c r="K31" s="17" t="b">
        <v>0</v>
      </c>
      <c r="L31" s="17">
        <v>122</v>
      </c>
      <c r="M31" s="17" t="b">
        <v>1</v>
      </c>
      <c r="N31" s="17" t="s">
        <v>8269</v>
      </c>
      <c r="O31" s="17">
        <v>102</v>
      </c>
      <c r="P31" s="17">
        <v>125.12</v>
      </c>
      <c r="Q31" s="21" t="s">
        <v>8323</v>
      </c>
      <c r="R31" s="17" t="s">
        <v>8326</v>
      </c>
      <c r="S31" s="22">
        <v>42567.840069444443</v>
      </c>
      <c r="T31" s="22">
        <v>42597.840069444443</v>
      </c>
    </row>
    <row r="32" spans="1:20" x14ac:dyDescent="0.25">
      <c r="A32" s="17">
        <v>3220</v>
      </c>
      <c r="B32" s="18" t="s">
        <v>3220</v>
      </c>
      <c r="C32" s="18" t="s">
        <v>7330</v>
      </c>
      <c r="D32" s="19">
        <v>15000</v>
      </c>
      <c r="E32" s="20">
        <v>15126</v>
      </c>
      <c r="F32" s="17" t="s">
        <v>8218</v>
      </c>
      <c r="G32" s="17" t="s">
        <v>8223</v>
      </c>
      <c r="H32" s="17" t="s">
        <v>8245</v>
      </c>
      <c r="I32" s="17">
        <v>1489352400</v>
      </c>
      <c r="J32" s="17">
        <v>1486411204</v>
      </c>
      <c r="K32" s="17" t="b">
        <v>1</v>
      </c>
      <c r="L32" s="17">
        <v>59</v>
      </c>
      <c r="M32" s="17" t="b">
        <v>1</v>
      </c>
      <c r="N32" s="17" t="s">
        <v>8269</v>
      </c>
      <c r="O32" s="17">
        <v>101</v>
      </c>
      <c r="P32" s="17">
        <v>256.37</v>
      </c>
      <c r="Q32" s="21" t="s">
        <v>8323</v>
      </c>
      <c r="R32" s="17" t="s">
        <v>8326</v>
      </c>
      <c r="S32" s="22">
        <v>42772.833379629628</v>
      </c>
      <c r="T32" s="22">
        <v>42806.875</v>
      </c>
    </row>
    <row r="33" spans="1:20" ht="30" x14ac:dyDescent="0.25">
      <c r="A33" s="17">
        <v>538</v>
      </c>
      <c r="B33" s="18" t="s">
        <v>539</v>
      </c>
      <c r="C33" s="18" t="s">
        <v>4648</v>
      </c>
      <c r="D33" s="19">
        <v>5000</v>
      </c>
      <c r="E33" s="20">
        <v>15121</v>
      </c>
      <c r="F33" s="17" t="s">
        <v>8218</v>
      </c>
      <c r="G33" s="17" t="s">
        <v>8223</v>
      </c>
      <c r="H33" s="17" t="s">
        <v>8245</v>
      </c>
      <c r="I33" s="17">
        <v>1463166263</v>
      </c>
      <c r="J33" s="17">
        <v>1460574263</v>
      </c>
      <c r="K33" s="17" t="b">
        <v>0</v>
      </c>
      <c r="L33" s="17">
        <v>60</v>
      </c>
      <c r="M33" s="17" t="b">
        <v>1</v>
      </c>
      <c r="N33" s="17" t="s">
        <v>8269</v>
      </c>
      <c r="O33" s="17">
        <v>302</v>
      </c>
      <c r="P33" s="17">
        <v>252.02</v>
      </c>
      <c r="Q33" s="21" t="s">
        <v>8323</v>
      </c>
      <c r="R33" s="17" t="s">
        <v>8326</v>
      </c>
      <c r="S33" s="22">
        <v>42473.794710648144</v>
      </c>
      <c r="T33" s="22">
        <v>42503.794710648144</v>
      </c>
    </row>
    <row r="34" spans="1:20" ht="30" x14ac:dyDescent="0.25">
      <c r="A34" s="17">
        <v>3163</v>
      </c>
      <c r="B34" s="18" t="s">
        <v>3163</v>
      </c>
      <c r="C34" s="18" t="s">
        <v>7273</v>
      </c>
      <c r="D34" s="19">
        <v>13000</v>
      </c>
      <c r="E34" s="20">
        <v>14450</v>
      </c>
      <c r="F34" s="17" t="s">
        <v>8218</v>
      </c>
      <c r="G34" s="17" t="s">
        <v>8223</v>
      </c>
      <c r="H34" s="17" t="s">
        <v>8245</v>
      </c>
      <c r="I34" s="17">
        <v>1402855525</v>
      </c>
      <c r="J34" s="17">
        <v>1400263525</v>
      </c>
      <c r="K34" s="17" t="b">
        <v>1</v>
      </c>
      <c r="L34" s="17">
        <v>72</v>
      </c>
      <c r="M34" s="17" t="b">
        <v>1</v>
      </c>
      <c r="N34" s="17" t="s">
        <v>8269</v>
      </c>
      <c r="O34" s="17">
        <v>111</v>
      </c>
      <c r="P34" s="17">
        <v>200.69</v>
      </c>
      <c r="Q34" s="21" t="s">
        <v>8323</v>
      </c>
      <c r="R34" s="17" t="s">
        <v>8326</v>
      </c>
      <c r="S34" s="22">
        <v>41775.753761574073</v>
      </c>
      <c r="T34" s="22">
        <v>41805.753761574073</v>
      </c>
    </row>
    <row r="35" spans="1:20" ht="30" x14ac:dyDescent="0.25">
      <c r="A35" s="17">
        <v>3256</v>
      </c>
      <c r="B35" s="18" t="s">
        <v>3256</v>
      </c>
      <c r="C35" s="18" t="s">
        <v>7366</v>
      </c>
      <c r="D35" s="19">
        <v>10000</v>
      </c>
      <c r="E35" s="20">
        <v>12806</v>
      </c>
      <c r="F35" s="17" t="s">
        <v>8218</v>
      </c>
      <c r="G35" s="17" t="s">
        <v>8223</v>
      </c>
      <c r="H35" s="17" t="s">
        <v>8245</v>
      </c>
      <c r="I35" s="17">
        <v>1433995140</v>
      </c>
      <c r="J35" s="17">
        <v>1432129577</v>
      </c>
      <c r="K35" s="17" t="b">
        <v>1</v>
      </c>
      <c r="L35" s="17">
        <v>176</v>
      </c>
      <c r="M35" s="17" t="b">
        <v>1</v>
      </c>
      <c r="N35" s="17" t="s">
        <v>8269</v>
      </c>
      <c r="O35" s="17">
        <v>128</v>
      </c>
      <c r="P35" s="17">
        <v>72.760000000000005</v>
      </c>
      <c r="Q35" s="21" t="s">
        <v>8323</v>
      </c>
      <c r="R35" s="17" t="s">
        <v>8326</v>
      </c>
      <c r="S35" s="22">
        <v>42144.573807870373</v>
      </c>
      <c r="T35" s="22">
        <v>42166.165972222225</v>
      </c>
    </row>
    <row r="36" spans="1:20" ht="45" x14ac:dyDescent="0.25">
      <c r="A36" s="17">
        <v>2803</v>
      </c>
      <c r="B36" s="18" t="s">
        <v>2803</v>
      </c>
      <c r="C36" s="18" t="s">
        <v>6913</v>
      </c>
      <c r="D36" s="19">
        <v>10000</v>
      </c>
      <c r="E36" s="20">
        <v>12795</v>
      </c>
      <c r="F36" s="17" t="s">
        <v>8218</v>
      </c>
      <c r="G36" s="17" t="s">
        <v>8223</v>
      </c>
      <c r="H36" s="17" t="s">
        <v>8245</v>
      </c>
      <c r="I36" s="17">
        <v>1437004800</v>
      </c>
      <c r="J36" s="17">
        <v>1433295276</v>
      </c>
      <c r="K36" s="17" t="b">
        <v>0</v>
      </c>
      <c r="L36" s="17">
        <v>141</v>
      </c>
      <c r="M36" s="17" t="b">
        <v>1</v>
      </c>
      <c r="N36" s="17" t="s">
        <v>8269</v>
      </c>
      <c r="O36" s="17">
        <v>128</v>
      </c>
      <c r="P36" s="17">
        <v>90.74</v>
      </c>
      <c r="Q36" s="21" t="s">
        <v>8323</v>
      </c>
      <c r="R36" s="17" t="s">
        <v>8326</v>
      </c>
      <c r="S36" s="22">
        <v>42158.065694444449</v>
      </c>
      <c r="T36" s="22">
        <v>42201</v>
      </c>
    </row>
    <row r="37" spans="1:20" ht="30" x14ac:dyDescent="0.25">
      <c r="A37" s="17">
        <v>3242</v>
      </c>
      <c r="B37" s="18" t="s">
        <v>3242</v>
      </c>
      <c r="C37" s="18" t="s">
        <v>7352</v>
      </c>
      <c r="D37" s="19">
        <v>10000</v>
      </c>
      <c r="E37" s="20">
        <v>12730.42</v>
      </c>
      <c r="F37" s="17" t="s">
        <v>8218</v>
      </c>
      <c r="G37" s="17" t="s">
        <v>8223</v>
      </c>
      <c r="H37" s="17" t="s">
        <v>8245</v>
      </c>
      <c r="I37" s="17">
        <v>1411150092</v>
      </c>
      <c r="J37" s="17">
        <v>1408558092</v>
      </c>
      <c r="K37" s="17" t="b">
        <v>1</v>
      </c>
      <c r="L37" s="17">
        <v>183</v>
      </c>
      <c r="M37" s="17" t="b">
        <v>1</v>
      </c>
      <c r="N37" s="17" t="s">
        <v>8269</v>
      </c>
      <c r="O37" s="17">
        <v>127</v>
      </c>
      <c r="P37" s="17">
        <v>69.569999999999993</v>
      </c>
      <c r="Q37" s="21" t="s">
        <v>8323</v>
      </c>
      <c r="R37" s="17" t="s">
        <v>8326</v>
      </c>
      <c r="S37" s="22">
        <v>41871.755694444444</v>
      </c>
      <c r="T37" s="22">
        <v>41901.755694444444</v>
      </c>
    </row>
    <row r="38" spans="1:20" ht="30" x14ac:dyDescent="0.25">
      <c r="A38" s="17">
        <v>3262</v>
      </c>
      <c r="B38" s="18" t="s">
        <v>3262</v>
      </c>
      <c r="C38" s="18" t="s">
        <v>7372</v>
      </c>
      <c r="D38" s="19">
        <v>12200</v>
      </c>
      <c r="E38" s="20">
        <v>12571</v>
      </c>
      <c r="F38" s="17" t="s">
        <v>8218</v>
      </c>
      <c r="G38" s="17" t="s">
        <v>8223</v>
      </c>
      <c r="H38" s="17" t="s">
        <v>8245</v>
      </c>
      <c r="I38" s="17">
        <v>1419220800</v>
      </c>
      <c r="J38" s="17">
        <v>1416555262</v>
      </c>
      <c r="K38" s="17" t="b">
        <v>1</v>
      </c>
      <c r="L38" s="17">
        <v>134</v>
      </c>
      <c r="M38" s="17" t="b">
        <v>1</v>
      </c>
      <c r="N38" s="17" t="s">
        <v>8269</v>
      </c>
      <c r="O38" s="17">
        <v>103</v>
      </c>
      <c r="P38" s="17">
        <v>93.81</v>
      </c>
      <c r="Q38" s="21" t="s">
        <v>8323</v>
      </c>
      <c r="R38" s="17" t="s">
        <v>8326</v>
      </c>
      <c r="S38" s="22">
        <v>41964.315532407403</v>
      </c>
      <c r="T38" s="22">
        <v>41995.166666666672</v>
      </c>
    </row>
    <row r="39" spans="1:20" ht="30" x14ac:dyDescent="0.25">
      <c r="A39" s="17">
        <v>3677</v>
      </c>
      <c r="B39" s="18" t="s">
        <v>3674</v>
      </c>
      <c r="C39" s="18" t="s">
        <v>7787</v>
      </c>
      <c r="D39" s="19">
        <v>12000</v>
      </c>
      <c r="E39" s="20">
        <v>12348.5</v>
      </c>
      <c r="F39" s="17" t="s">
        <v>8218</v>
      </c>
      <c r="G39" s="17" t="s">
        <v>8223</v>
      </c>
      <c r="H39" s="17" t="s">
        <v>8245</v>
      </c>
      <c r="I39" s="17">
        <v>1404359940</v>
      </c>
      <c r="J39" s="17">
        <v>1402580818</v>
      </c>
      <c r="K39" s="17" t="b">
        <v>0</v>
      </c>
      <c r="L39" s="17">
        <v>199</v>
      </c>
      <c r="M39" s="17" t="b">
        <v>1</v>
      </c>
      <c r="N39" s="17" t="s">
        <v>8269</v>
      </c>
      <c r="O39" s="17">
        <v>103</v>
      </c>
      <c r="P39" s="17">
        <v>62.05</v>
      </c>
      <c r="Q39" s="21" t="s">
        <v>8323</v>
      </c>
      <c r="R39" s="17" t="s">
        <v>8326</v>
      </c>
      <c r="S39" s="22">
        <v>41802.574282407404</v>
      </c>
      <c r="T39" s="22">
        <v>41823.165972222225</v>
      </c>
    </row>
    <row r="40" spans="1:20" ht="30" x14ac:dyDescent="0.25">
      <c r="A40" s="17">
        <v>532</v>
      </c>
      <c r="B40" s="18" t="s">
        <v>533</v>
      </c>
      <c r="C40" s="18" t="s">
        <v>4642</v>
      </c>
      <c r="D40" s="19">
        <v>10000</v>
      </c>
      <c r="E40" s="20">
        <v>12325</v>
      </c>
      <c r="F40" s="17" t="s">
        <v>8218</v>
      </c>
      <c r="G40" s="17" t="s">
        <v>8223</v>
      </c>
      <c r="H40" s="17" t="s">
        <v>8245</v>
      </c>
      <c r="I40" s="17">
        <v>1463098208</v>
      </c>
      <c r="J40" s="17">
        <v>1460506208</v>
      </c>
      <c r="K40" s="17" t="b">
        <v>0</v>
      </c>
      <c r="L40" s="17">
        <v>173</v>
      </c>
      <c r="M40" s="17" t="b">
        <v>1</v>
      </c>
      <c r="N40" s="17" t="s">
        <v>8269</v>
      </c>
      <c r="O40" s="17">
        <v>123</v>
      </c>
      <c r="P40" s="17">
        <v>71.239999999999995</v>
      </c>
      <c r="Q40" s="21" t="s">
        <v>8323</v>
      </c>
      <c r="R40" s="17" t="s">
        <v>8326</v>
      </c>
      <c r="S40" s="22">
        <v>42473.007037037038</v>
      </c>
      <c r="T40" s="22">
        <v>42503.007037037038</v>
      </c>
    </row>
    <row r="41" spans="1:20" ht="30" x14ac:dyDescent="0.25">
      <c r="A41" s="17">
        <v>3468</v>
      </c>
      <c r="B41" s="18" t="s">
        <v>3467</v>
      </c>
      <c r="C41" s="18" t="s">
        <v>7578</v>
      </c>
      <c r="D41" s="19">
        <v>10000</v>
      </c>
      <c r="E41" s="20">
        <v>12178</v>
      </c>
      <c r="F41" s="17" t="s">
        <v>8218</v>
      </c>
      <c r="G41" s="17" t="s">
        <v>8223</v>
      </c>
      <c r="H41" s="17" t="s">
        <v>8245</v>
      </c>
      <c r="I41" s="17">
        <v>1474426800</v>
      </c>
      <c r="J41" s="17">
        <v>1471976529</v>
      </c>
      <c r="K41" s="17" t="b">
        <v>0</v>
      </c>
      <c r="L41" s="17">
        <v>17</v>
      </c>
      <c r="M41" s="17" t="b">
        <v>1</v>
      </c>
      <c r="N41" s="17" t="s">
        <v>8269</v>
      </c>
      <c r="O41" s="17">
        <v>122</v>
      </c>
      <c r="P41" s="17">
        <v>716.35</v>
      </c>
      <c r="Q41" s="21" t="s">
        <v>8323</v>
      </c>
      <c r="R41" s="17" t="s">
        <v>8326</v>
      </c>
      <c r="S41" s="22">
        <v>42605.765381944439</v>
      </c>
      <c r="T41" s="22">
        <v>42634.125</v>
      </c>
    </row>
    <row r="42" spans="1:20" x14ac:dyDescent="0.25">
      <c r="A42" s="17">
        <v>3248</v>
      </c>
      <c r="B42" s="18" t="s">
        <v>3248</v>
      </c>
      <c r="C42" s="18" t="s">
        <v>7358</v>
      </c>
      <c r="D42" s="19">
        <v>12000</v>
      </c>
      <c r="E42" s="20">
        <v>12095</v>
      </c>
      <c r="F42" s="17" t="s">
        <v>8218</v>
      </c>
      <c r="G42" s="17" t="s">
        <v>8223</v>
      </c>
      <c r="H42" s="17" t="s">
        <v>8245</v>
      </c>
      <c r="I42" s="17">
        <v>1428178757</v>
      </c>
      <c r="J42" s="17">
        <v>1425590357</v>
      </c>
      <c r="K42" s="17" t="b">
        <v>1</v>
      </c>
      <c r="L42" s="17">
        <v>200</v>
      </c>
      <c r="M42" s="17" t="b">
        <v>1</v>
      </c>
      <c r="N42" s="17" t="s">
        <v>8269</v>
      </c>
      <c r="O42" s="17">
        <v>101</v>
      </c>
      <c r="P42" s="17">
        <v>60.48</v>
      </c>
      <c r="Q42" s="21" t="s">
        <v>8323</v>
      </c>
      <c r="R42" s="17" t="s">
        <v>8326</v>
      </c>
      <c r="S42" s="22">
        <v>42068.888391203705</v>
      </c>
      <c r="T42" s="22">
        <v>42098.846724537041</v>
      </c>
    </row>
    <row r="43" spans="1:20" ht="30" x14ac:dyDescent="0.25">
      <c r="A43" s="17">
        <v>525</v>
      </c>
      <c r="B43" s="18" t="s">
        <v>526</v>
      </c>
      <c r="C43" s="18" t="s">
        <v>4635</v>
      </c>
      <c r="D43" s="19">
        <v>12000</v>
      </c>
      <c r="E43" s="20">
        <v>12000</v>
      </c>
      <c r="F43" s="17" t="s">
        <v>8218</v>
      </c>
      <c r="G43" s="17" t="s">
        <v>8223</v>
      </c>
      <c r="H43" s="17" t="s">
        <v>8245</v>
      </c>
      <c r="I43" s="17">
        <v>1410601041</v>
      </c>
      <c r="J43" s="17">
        <v>1406713041</v>
      </c>
      <c r="K43" s="17" t="b">
        <v>0</v>
      </c>
      <c r="L43" s="17">
        <v>12</v>
      </c>
      <c r="M43" s="17" t="b">
        <v>1</v>
      </c>
      <c r="N43" s="17" t="s">
        <v>8269</v>
      </c>
      <c r="O43" s="17">
        <v>100</v>
      </c>
      <c r="P43" s="17">
        <v>1000</v>
      </c>
      <c r="Q43" s="21" t="s">
        <v>8323</v>
      </c>
      <c r="R43" s="17" t="s">
        <v>8326</v>
      </c>
      <c r="S43" s="22">
        <v>41850.400937500002</v>
      </c>
      <c r="T43" s="22">
        <v>41895.400937500002</v>
      </c>
    </row>
    <row r="44" spans="1:20" ht="45" x14ac:dyDescent="0.25">
      <c r="A44" s="17">
        <v>3316</v>
      </c>
      <c r="B44" s="18" t="s">
        <v>3316</v>
      </c>
      <c r="C44" s="18" t="s">
        <v>7426</v>
      </c>
      <c r="D44" s="19">
        <v>11737</v>
      </c>
      <c r="E44" s="20">
        <v>11747.18</v>
      </c>
      <c r="F44" s="17" t="s">
        <v>8218</v>
      </c>
      <c r="G44" s="17" t="s">
        <v>8223</v>
      </c>
      <c r="H44" s="17" t="s">
        <v>8245</v>
      </c>
      <c r="I44" s="17">
        <v>1407506040</v>
      </c>
      <c r="J44" s="17">
        <v>1404680075</v>
      </c>
      <c r="K44" s="17" t="b">
        <v>0</v>
      </c>
      <c r="L44" s="17">
        <v>125</v>
      </c>
      <c r="M44" s="17" t="b">
        <v>1</v>
      </c>
      <c r="N44" s="17" t="s">
        <v>8269</v>
      </c>
      <c r="O44" s="17">
        <v>100</v>
      </c>
      <c r="P44" s="17">
        <v>93.98</v>
      </c>
      <c r="Q44" s="21" t="s">
        <v>8323</v>
      </c>
      <c r="R44" s="17" t="s">
        <v>8326</v>
      </c>
      <c r="S44" s="22">
        <v>41826.871238425927</v>
      </c>
      <c r="T44" s="22">
        <v>41859.57916666667</v>
      </c>
    </row>
    <row r="45" spans="1:20" ht="30" x14ac:dyDescent="0.25">
      <c r="A45" s="17">
        <v>3712</v>
      </c>
      <c r="B45" s="18" t="s">
        <v>3709</v>
      </c>
      <c r="C45" s="18" t="s">
        <v>7822</v>
      </c>
      <c r="D45" s="19">
        <v>7500</v>
      </c>
      <c r="E45" s="20">
        <v>11530</v>
      </c>
      <c r="F45" s="17" t="s">
        <v>8218</v>
      </c>
      <c r="G45" s="17" t="s">
        <v>8223</v>
      </c>
      <c r="H45" s="17" t="s">
        <v>8245</v>
      </c>
      <c r="I45" s="17">
        <v>1433055540</v>
      </c>
      <c r="J45" s="17">
        <v>1431230867</v>
      </c>
      <c r="K45" s="17" t="b">
        <v>0</v>
      </c>
      <c r="L45" s="17">
        <v>104</v>
      </c>
      <c r="M45" s="17" t="b">
        <v>1</v>
      </c>
      <c r="N45" s="17" t="s">
        <v>8269</v>
      </c>
      <c r="O45" s="17">
        <v>154</v>
      </c>
      <c r="P45" s="17">
        <v>110.87</v>
      </c>
      <c r="Q45" s="21" t="s">
        <v>8323</v>
      </c>
      <c r="R45" s="17" t="s">
        <v>8326</v>
      </c>
      <c r="S45" s="22">
        <v>42134.172071759262</v>
      </c>
      <c r="T45" s="22">
        <v>42155.290972222225</v>
      </c>
    </row>
    <row r="46" spans="1:20" ht="30" x14ac:dyDescent="0.25">
      <c r="A46" s="17">
        <v>3389</v>
      </c>
      <c r="B46" s="18" t="s">
        <v>3388</v>
      </c>
      <c r="C46" s="18" t="s">
        <v>7499</v>
      </c>
      <c r="D46" s="19">
        <v>10000</v>
      </c>
      <c r="E46" s="20">
        <v>11450</v>
      </c>
      <c r="F46" s="17" t="s">
        <v>8218</v>
      </c>
      <c r="G46" s="17" t="s">
        <v>8223</v>
      </c>
      <c r="H46" s="17" t="s">
        <v>8245</v>
      </c>
      <c r="I46" s="17">
        <v>1464960682</v>
      </c>
      <c r="J46" s="17">
        <v>1462368682</v>
      </c>
      <c r="K46" s="17" t="b">
        <v>0</v>
      </c>
      <c r="L46" s="17">
        <v>62</v>
      </c>
      <c r="M46" s="17" t="b">
        <v>1</v>
      </c>
      <c r="N46" s="17" t="s">
        <v>8269</v>
      </c>
      <c r="O46" s="17">
        <v>115</v>
      </c>
      <c r="P46" s="17">
        <v>184.68</v>
      </c>
      <c r="Q46" s="21" t="s">
        <v>8323</v>
      </c>
      <c r="R46" s="17" t="s">
        <v>8326</v>
      </c>
      <c r="S46" s="22">
        <v>42494.563449074078</v>
      </c>
      <c r="T46" s="22">
        <v>42524.563449074078</v>
      </c>
    </row>
    <row r="47" spans="1:20" ht="30" x14ac:dyDescent="0.25">
      <c r="A47" s="17">
        <v>2966</v>
      </c>
      <c r="B47" s="18" t="s">
        <v>2966</v>
      </c>
      <c r="C47" s="18" t="s">
        <v>7076</v>
      </c>
      <c r="D47" s="19">
        <v>10000</v>
      </c>
      <c r="E47" s="20">
        <v>11363</v>
      </c>
      <c r="F47" s="17" t="s">
        <v>8218</v>
      </c>
      <c r="G47" s="17" t="s">
        <v>8223</v>
      </c>
      <c r="H47" s="17" t="s">
        <v>8245</v>
      </c>
      <c r="I47" s="17">
        <v>1442425412</v>
      </c>
      <c r="J47" s="17">
        <v>1439833412</v>
      </c>
      <c r="K47" s="17" t="b">
        <v>0</v>
      </c>
      <c r="L47" s="17">
        <v>128</v>
      </c>
      <c r="M47" s="17" t="b">
        <v>1</v>
      </c>
      <c r="N47" s="17" t="s">
        <v>8269</v>
      </c>
      <c r="O47" s="17">
        <v>114</v>
      </c>
      <c r="P47" s="17">
        <v>88.77</v>
      </c>
      <c r="Q47" s="21" t="s">
        <v>8323</v>
      </c>
      <c r="R47" s="17" t="s">
        <v>8326</v>
      </c>
      <c r="S47" s="22">
        <v>42233.738564814819</v>
      </c>
      <c r="T47" s="22">
        <v>42263.738564814819</v>
      </c>
    </row>
    <row r="48" spans="1:20" ht="30" x14ac:dyDescent="0.25">
      <c r="A48" s="17">
        <v>3209</v>
      </c>
      <c r="B48" s="18" t="s">
        <v>3209</v>
      </c>
      <c r="C48" s="18" t="s">
        <v>7319</v>
      </c>
      <c r="D48" s="19">
        <v>9500</v>
      </c>
      <c r="E48" s="20">
        <v>11335.7</v>
      </c>
      <c r="F48" s="17" t="s">
        <v>8218</v>
      </c>
      <c r="G48" s="17" t="s">
        <v>8223</v>
      </c>
      <c r="H48" s="17" t="s">
        <v>8245</v>
      </c>
      <c r="I48" s="17">
        <v>1403305200</v>
      </c>
      <c r="J48" s="17">
        <v>1400512658</v>
      </c>
      <c r="K48" s="17" t="b">
        <v>1</v>
      </c>
      <c r="L48" s="17">
        <v>226</v>
      </c>
      <c r="M48" s="17" t="b">
        <v>1</v>
      </c>
      <c r="N48" s="17" t="s">
        <v>8269</v>
      </c>
      <c r="O48" s="17">
        <v>119</v>
      </c>
      <c r="P48" s="17">
        <v>50.16</v>
      </c>
      <c r="Q48" s="21" t="s">
        <v>8323</v>
      </c>
      <c r="R48" s="17" t="s">
        <v>8326</v>
      </c>
      <c r="S48" s="22">
        <v>41778.637245370373</v>
      </c>
      <c r="T48" s="22">
        <v>41810.958333333336</v>
      </c>
    </row>
    <row r="49" spans="1:20" ht="30" x14ac:dyDescent="0.25">
      <c r="A49" s="17">
        <v>3246</v>
      </c>
      <c r="B49" s="18" t="s">
        <v>3246</v>
      </c>
      <c r="C49" s="18" t="s">
        <v>7356</v>
      </c>
      <c r="D49" s="19">
        <v>10000</v>
      </c>
      <c r="E49" s="20">
        <v>11122</v>
      </c>
      <c r="F49" s="17" t="s">
        <v>8218</v>
      </c>
      <c r="G49" s="17" t="s">
        <v>8223</v>
      </c>
      <c r="H49" s="17" t="s">
        <v>8245</v>
      </c>
      <c r="I49" s="17">
        <v>1442030340</v>
      </c>
      <c r="J49" s="17">
        <v>1439551200</v>
      </c>
      <c r="K49" s="17" t="b">
        <v>1</v>
      </c>
      <c r="L49" s="17">
        <v>193</v>
      </c>
      <c r="M49" s="17" t="b">
        <v>1</v>
      </c>
      <c r="N49" s="17" t="s">
        <v>8269</v>
      </c>
      <c r="O49" s="17">
        <v>111</v>
      </c>
      <c r="P49" s="17">
        <v>57.63</v>
      </c>
      <c r="Q49" s="21" t="s">
        <v>8323</v>
      </c>
      <c r="R49" s="17" t="s">
        <v>8326</v>
      </c>
      <c r="S49" s="22">
        <v>42230.472222222219</v>
      </c>
      <c r="T49" s="22">
        <v>42259.165972222225</v>
      </c>
    </row>
    <row r="50" spans="1:20" ht="30" x14ac:dyDescent="0.25">
      <c r="A50" s="17">
        <v>3620</v>
      </c>
      <c r="B50" s="18" t="s">
        <v>3618</v>
      </c>
      <c r="C50" s="18" t="s">
        <v>7730</v>
      </c>
      <c r="D50" s="19">
        <v>10500</v>
      </c>
      <c r="E50" s="20">
        <v>11045</v>
      </c>
      <c r="F50" s="17" t="s">
        <v>8218</v>
      </c>
      <c r="G50" s="17" t="s">
        <v>8223</v>
      </c>
      <c r="H50" s="17" t="s">
        <v>8245</v>
      </c>
      <c r="I50" s="17">
        <v>1425528000</v>
      </c>
      <c r="J50" s="17">
        <v>1422916261</v>
      </c>
      <c r="K50" s="17" t="b">
        <v>0</v>
      </c>
      <c r="L50" s="17">
        <v>197</v>
      </c>
      <c r="M50" s="17" t="b">
        <v>1</v>
      </c>
      <c r="N50" s="17" t="s">
        <v>8269</v>
      </c>
      <c r="O50" s="17">
        <v>105</v>
      </c>
      <c r="P50" s="17">
        <v>56.07</v>
      </c>
      <c r="Q50" s="21" t="s">
        <v>8323</v>
      </c>
      <c r="R50" s="17" t="s">
        <v>8326</v>
      </c>
      <c r="S50" s="22">
        <v>42037.938206018516</v>
      </c>
      <c r="T50" s="22">
        <v>42068.166666666672</v>
      </c>
    </row>
    <row r="51" spans="1:20" ht="30" x14ac:dyDescent="0.25">
      <c r="A51" s="17">
        <v>2963</v>
      </c>
      <c r="B51" s="18" t="s">
        <v>2963</v>
      </c>
      <c r="C51" s="18" t="s">
        <v>7073</v>
      </c>
      <c r="D51" s="19">
        <v>10000</v>
      </c>
      <c r="E51" s="20">
        <v>10685</v>
      </c>
      <c r="F51" s="17" t="s">
        <v>8218</v>
      </c>
      <c r="G51" s="17" t="s">
        <v>8223</v>
      </c>
      <c r="H51" s="17" t="s">
        <v>8245</v>
      </c>
      <c r="I51" s="17">
        <v>1435835824</v>
      </c>
      <c r="J51" s="17">
        <v>1433243824</v>
      </c>
      <c r="K51" s="17" t="b">
        <v>0</v>
      </c>
      <c r="L51" s="17">
        <v>98</v>
      </c>
      <c r="M51" s="17" t="b">
        <v>1</v>
      </c>
      <c r="N51" s="17" t="s">
        <v>8269</v>
      </c>
      <c r="O51" s="17">
        <v>107</v>
      </c>
      <c r="P51" s="17">
        <v>109.03</v>
      </c>
      <c r="Q51" s="21" t="s">
        <v>8323</v>
      </c>
      <c r="R51" s="17" t="s">
        <v>8326</v>
      </c>
      <c r="S51" s="22">
        <v>42157.470185185186</v>
      </c>
      <c r="T51" s="22">
        <v>42187.470185185186</v>
      </c>
    </row>
    <row r="52" spans="1:20" ht="30" x14ac:dyDescent="0.25">
      <c r="A52" s="17">
        <v>2818</v>
      </c>
      <c r="B52" s="18" t="s">
        <v>2818</v>
      </c>
      <c r="C52" s="18" t="s">
        <v>6928</v>
      </c>
      <c r="D52" s="19">
        <v>10000</v>
      </c>
      <c r="E52" s="20">
        <v>10603</v>
      </c>
      <c r="F52" s="17" t="s">
        <v>8218</v>
      </c>
      <c r="G52" s="17" t="s">
        <v>8223</v>
      </c>
      <c r="H52" s="17" t="s">
        <v>8245</v>
      </c>
      <c r="I52" s="17">
        <v>1443018086</v>
      </c>
      <c r="J52" s="17">
        <v>1441290086</v>
      </c>
      <c r="K52" s="17" t="b">
        <v>0</v>
      </c>
      <c r="L52" s="17">
        <v>102</v>
      </c>
      <c r="M52" s="17" t="b">
        <v>1</v>
      </c>
      <c r="N52" s="17" t="s">
        <v>8269</v>
      </c>
      <c r="O52" s="17">
        <v>106</v>
      </c>
      <c r="P52" s="17">
        <v>103.95</v>
      </c>
      <c r="Q52" s="21" t="s">
        <v>8323</v>
      </c>
      <c r="R52" s="17" t="s">
        <v>8326</v>
      </c>
      <c r="S52" s="22">
        <v>42250.598217592589</v>
      </c>
      <c r="T52" s="22">
        <v>42270.598217592589</v>
      </c>
    </row>
    <row r="53" spans="1:20" ht="30" x14ac:dyDescent="0.25">
      <c r="A53" s="17">
        <v>3434</v>
      </c>
      <c r="B53" s="18" t="s">
        <v>3433</v>
      </c>
      <c r="C53" s="18" t="s">
        <v>7544</v>
      </c>
      <c r="D53" s="19">
        <v>10000</v>
      </c>
      <c r="E53" s="20">
        <v>10555</v>
      </c>
      <c r="F53" s="17" t="s">
        <v>8218</v>
      </c>
      <c r="G53" s="17" t="s">
        <v>8223</v>
      </c>
      <c r="H53" s="17" t="s">
        <v>8245</v>
      </c>
      <c r="I53" s="17">
        <v>1404983269</v>
      </c>
      <c r="J53" s="17">
        <v>1402391269</v>
      </c>
      <c r="K53" s="17" t="b">
        <v>0</v>
      </c>
      <c r="L53" s="17">
        <v>168</v>
      </c>
      <c r="M53" s="17" t="b">
        <v>1</v>
      </c>
      <c r="N53" s="17" t="s">
        <v>8269</v>
      </c>
      <c r="O53" s="17">
        <v>106</v>
      </c>
      <c r="P53" s="17">
        <v>62.83</v>
      </c>
      <c r="Q53" s="21" t="s">
        <v>8323</v>
      </c>
      <c r="R53" s="17" t="s">
        <v>8326</v>
      </c>
      <c r="S53" s="22">
        <v>41800.380428240744</v>
      </c>
      <c r="T53" s="22">
        <v>41830.380428240744</v>
      </c>
    </row>
    <row r="54" spans="1:20" ht="30" x14ac:dyDescent="0.25">
      <c r="A54" s="17">
        <v>3507</v>
      </c>
      <c r="B54" s="18" t="s">
        <v>3506</v>
      </c>
      <c r="C54" s="18" t="s">
        <v>7617</v>
      </c>
      <c r="D54" s="19">
        <v>10000</v>
      </c>
      <c r="E54" s="20">
        <v>10440</v>
      </c>
      <c r="F54" s="17" t="s">
        <v>8218</v>
      </c>
      <c r="G54" s="17" t="s">
        <v>8223</v>
      </c>
      <c r="H54" s="17" t="s">
        <v>8245</v>
      </c>
      <c r="I54" s="17">
        <v>1464732537</v>
      </c>
      <c r="J54" s="17">
        <v>1462140537</v>
      </c>
      <c r="K54" s="17" t="b">
        <v>0</v>
      </c>
      <c r="L54" s="17">
        <v>72</v>
      </c>
      <c r="M54" s="17" t="b">
        <v>1</v>
      </c>
      <c r="N54" s="17" t="s">
        <v>8269</v>
      </c>
      <c r="O54" s="17">
        <v>104</v>
      </c>
      <c r="P54" s="17">
        <v>145</v>
      </c>
      <c r="Q54" s="21" t="s">
        <v>8323</v>
      </c>
      <c r="R54" s="17" t="s">
        <v>8326</v>
      </c>
      <c r="S54" s="22">
        <v>42491.92288194444</v>
      </c>
      <c r="T54" s="22">
        <v>42521.92288194444</v>
      </c>
    </row>
    <row r="55" spans="1:20" ht="30" x14ac:dyDescent="0.25">
      <c r="A55" s="17">
        <v>3173</v>
      </c>
      <c r="B55" s="18" t="s">
        <v>3173</v>
      </c>
      <c r="C55" s="18" t="s">
        <v>7283</v>
      </c>
      <c r="D55" s="19">
        <v>10000</v>
      </c>
      <c r="E55" s="20">
        <v>10300</v>
      </c>
      <c r="F55" s="17" t="s">
        <v>8218</v>
      </c>
      <c r="G55" s="17" t="s">
        <v>8223</v>
      </c>
      <c r="H55" s="17" t="s">
        <v>8245</v>
      </c>
      <c r="I55" s="17">
        <v>1411765492</v>
      </c>
      <c r="J55" s="17">
        <v>1409173492</v>
      </c>
      <c r="K55" s="17" t="b">
        <v>1</v>
      </c>
      <c r="L55" s="17">
        <v>74</v>
      </c>
      <c r="M55" s="17" t="b">
        <v>1</v>
      </c>
      <c r="N55" s="17" t="s">
        <v>8269</v>
      </c>
      <c r="O55" s="17">
        <v>103</v>
      </c>
      <c r="P55" s="17">
        <v>139.19</v>
      </c>
      <c r="Q55" s="21" t="s">
        <v>8323</v>
      </c>
      <c r="R55" s="17" t="s">
        <v>8326</v>
      </c>
      <c r="S55" s="22">
        <v>41878.878379629627</v>
      </c>
      <c r="T55" s="22">
        <v>41908.878379629627</v>
      </c>
    </row>
    <row r="56" spans="1:20" ht="30" x14ac:dyDescent="0.25">
      <c r="A56" s="17">
        <v>3358</v>
      </c>
      <c r="B56" s="18" t="s">
        <v>3357</v>
      </c>
      <c r="C56" s="18" t="s">
        <v>7468</v>
      </c>
      <c r="D56" s="19">
        <v>10000</v>
      </c>
      <c r="E56" s="20">
        <v>10299</v>
      </c>
      <c r="F56" s="17" t="s">
        <v>8218</v>
      </c>
      <c r="G56" s="17" t="s">
        <v>8223</v>
      </c>
      <c r="H56" s="17" t="s">
        <v>8245</v>
      </c>
      <c r="I56" s="17">
        <v>1416385679</v>
      </c>
      <c r="J56" s="17">
        <v>1413790079</v>
      </c>
      <c r="K56" s="17" t="b">
        <v>0</v>
      </c>
      <c r="L56" s="17">
        <v>162</v>
      </c>
      <c r="M56" s="17" t="b">
        <v>1</v>
      </c>
      <c r="N56" s="17" t="s">
        <v>8269</v>
      </c>
      <c r="O56" s="17">
        <v>103</v>
      </c>
      <c r="P56" s="17">
        <v>63.57</v>
      </c>
      <c r="Q56" s="21" t="s">
        <v>8323</v>
      </c>
      <c r="R56" s="17" t="s">
        <v>8326</v>
      </c>
      <c r="S56" s="22">
        <v>41932.311099537037</v>
      </c>
      <c r="T56" s="22">
        <v>41962.352766203709</v>
      </c>
    </row>
    <row r="57" spans="1:20" ht="30" x14ac:dyDescent="0.25">
      <c r="A57" s="17">
        <v>3714</v>
      </c>
      <c r="B57" s="18" t="s">
        <v>3711</v>
      </c>
      <c r="C57" s="18" t="s">
        <v>7824</v>
      </c>
      <c r="D57" s="19">
        <v>10000</v>
      </c>
      <c r="E57" s="20">
        <v>10235</v>
      </c>
      <c r="F57" s="17" t="s">
        <v>8218</v>
      </c>
      <c r="G57" s="17" t="s">
        <v>8223</v>
      </c>
      <c r="H57" s="17" t="s">
        <v>8245</v>
      </c>
      <c r="I57" s="17">
        <v>1432612740</v>
      </c>
      <c r="J57" s="17">
        <v>1429881667</v>
      </c>
      <c r="K57" s="17" t="b">
        <v>0</v>
      </c>
      <c r="L57" s="17">
        <v>97</v>
      </c>
      <c r="M57" s="17" t="b">
        <v>1</v>
      </c>
      <c r="N57" s="17" t="s">
        <v>8269</v>
      </c>
      <c r="O57" s="17">
        <v>102</v>
      </c>
      <c r="P57" s="17">
        <v>105.52</v>
      </c>
      <c r="Q57" s="21" t="s">
        <v>8323</v>
      </c>
      <c r="R57" s="17" t="s">
        <v>8326</v>
      </c>
      <c r="S57" s="22">
        <v>42118.556331018524</v>
      </c>
      <c r="T57" s="22">
        <v>42150.165972222225</v>
      </c>
    </row>
    <row r="58" spans="1:20" ht="30" x14ac:dyDescent="0.25">
      <c r="A58" s="17">
        <v>3298</v>
      </c>
      <c r="B58" s="18" t="s">
        <v>3298</v>
      </c>
      <c r="C58" s="18" t="s">
        <v>7408</v>
      </c>
      <c r="D58" s="19">
        <v>10000</v>
      </c>
      <c r="E58" s="20">
        <v>10173</v>
      </c>
      <c r="F58" s="17" t="s">
        <v>8218</v>
      </c>
      <c r="G58" s="17" t="s">
        <v>8223</v>
      </c>
      <c r="H58" s="17" t="s">
        <v>8245</v>
      </c>
      <c r="I58" s="17">
        <v>1442102400</v>
      </c>
      <c r="J58" s="17">
        <v>1440370768</v>
      </c>
      <c r="K58" s="17" t="b">
        <v>0</v>
      </c>
      <c r="L58" s="17">
        <v>72</v>
      </c>
      <c r="M58" s="17" t="b">
        <v>1</v>
      </c>
      <c r="N58" s="17" t="s">
        <v>8269</v>
      </c>
      <c r="O58" s="17">
        <v>102</v>
      </c>
      <c r="P58" s="17">
        <v>141.29</v>
      </c>
      <c r="Q58" s="21" t="s">
        <v>8323</v>
      </c>
      <c r="R58" s="17" t="s">
        <v>8326</v>
      </c>
      <c r="S58" s="22">
        <v>42239.957962962959</v>
      </c>
      <c r="T58" s="22">
        <v>42260</v>
      </c>
    </row>
    <row r="59" spans="1:20" ht="30" x14ac:dyDescent="0.25">
      <c r="A59" s="17">
        <v>3524</v>
      </c>
      <c r="B59" s="18" t="s">
        <v>3523</v>
      </c>
      <c r="C59" s="18" t="s">
        <v>7634</v>
      </c>
      <c r="D59" s="19">
        <v>10000</v>
      </c>
      <c r="E59" s="20">
        <v>10156</v>
      </c>
      <c r="F59" s="17" t="s">
        <v>8218</v>
      </c>
      <c r="G59" s="17" t="s">
        <v>8223</v>
      </c>
      <c r="H59" s="17" t="s">
        <v>8245</v>
      </c>
      <c r="I59" s="17">
        <v>1410580800</v>
      </c>
      <c r="J59" s="17">
        <v>1409336373</v>
      </c>
      <c r="K59" s="17" t="b">
        <v>0</v>
      </c>
      <c r="L59" s="17">
        <v>74</v>
      </c>
      <c r="M59" s="17" t="b">
        <v>1</v>
      </c>
      <c r="N59" s="17" t="s">
        <v>8269</v>
      </c>
      <c r="O59" s="17">
        <v>102</v>
      </c>
      <c r="P59" s="17">
        <v>137.24</v>
      </c>
      <c r="Q59" s="21" t="s">
        <v>8323</v>
      </c>
      <c r="R59" s="17" t="s">
        <v>8326</v>
      </c>
      <c r="S59" s="22">
        <v>41880.76357638889</v>
      </c>
      <c r="T59" s="22">
        <v>41895.166666666664</v>
      </c>
    </row>
    <row r="60" spans="1:20" ht="45" x14ac:dyDescent="0.25">
      <c r="A60" s="17">
        <v>3575</v>
      </c>
      <c r="B60" s="18" t="s">
        <v>3574</v>
      </c>
      <c r="C60" s="18" t="s">
        <v>7685</v>
      </c>
      <c r="D60" s="19">
        <v>10000</v>
      </c>
      <c r="E60" s="20">
        <v>10133</v>
      </c>
      <c r="F60" s="17" t="s">
        <v>8218</v>
      </c>
      <c r="G60" s="17" t="s">
        <v>8223</v>
      </c>
      <c r="H60" s="17" t="s">
        <v>8245</v>
      </c>
      <c r="I60" s="17">
        <v>1470887940</v>
      </c>
      <c r="J60" s="17">
        <v>1468176527</v>
      </c>
      <c r="K60" s="17" t="b">
        <v>0</v>
      </c>
      <c r="L60" s="17">
        <v>102</v>
      </c>
      <c r="M60" s="17" t="b">
        <v>1</v>
      </c>
      <c r="N60" s="17" t="s">
        <v>8269</v>
      </c>
      <c r="O60" s="17">
        <v>101</v>
      </c>
      <c r="P60" s="17">
        <v>99.34</v>
      </c>
      <c r="Q60" s="21" t="s">
        <v>8323</v>
      </c>
      <c r="R60" s="17" t="s">
        <v>8326</v>
      </c>
      <c r="S60" s="22">
        <v>42561.783877314811</v>
      </c>
      <c r="T60" s="22">
        <v>42593.165972222225</v>
      </c>
    </row>
    <row r="61" spans="1:20" ht="30" x14ac:dyDescent="0.25">
      <c r="A61" s="17">
        <v>3421</v>
      </c>
      <c r="B61" s="18" t="s">
        <v>3420</v>
      </c>
      <c r="C61" s="18" t="s">
        <v>7531</v>
      </c>
      <c r="D61" s="19">
        <v>10000</v>
      </c>
      <c r="E61" s="20">
        <v>10115</v>
      </c>
      <c r="F61" s="17" t="s">
        <v>8218</v>
      </c>
      <c r="G61" s="17" t="s">
        <v>8223</v>
      </c>
      <c r="H61" s="17" t="s">
        <v>8245</v>
      </c>
      <c r="I61" s="17">
        <v>1425495563</v>
      </c>
      <c r="J61" s="17">
        <v>1422903563</v>
      </c>
      <c r="K61" s="17" t="b">
        <v>0</v>
      </c>
      <c r="L61" s="17">
        <v>98</v>
      </c>
      <c r="M61" s="17" t="b">
        <v>1</v>
      </c>
      <c r="N61" s="17" t="s">
        <v>8269</v>
      </c>
      <c r="O61" s="17">
        <v>101</v>
      </c>
      <c r="P61" s="17">
        <v>103.21</v>
      </c>
      <c r="Q61" s="21" t="s">
        <v>8323</v>
      </c>
      <c r="R61" s="17" t="s">
        <v>8326</v>
      </c>
      <c r="S61" s="22">
        <v>42037.791238425925</v>
      </c>
      <c r="T61" s="22">
        <v>42067.791238425925</v>
      </c>
    </row>
    <row r="62" spans="1:20" ht="45" x14ac:dyDescent="0.25">
      <c r="A62" s="17">
        <v>527</v>
      </c>
      <c r="B62" s="18" t="s">
        <v>528</v>
      </c>
      <c r="C62" s="18" t="s">
        <v>4637</v>
      </c>
      <c r="D62" s="19">
        <v>10000</v>
      </c>
      <c r="E62" s="20">
        <v>10085</v>
      </c>
      <c r="F62" s="17" t="s">
        <v>8218</v>
      </c>
      <c r="G62" s="17" t="s">
        <v>8223</v>
      </c>
      <c r="H62" s="17" t="s">
        <v>8245</v>
      </c>
      <c r="I62" s="17">
        <v>1487347500</v>
      </c>
      <c r="J62" s="17">
        <v>1484715366</v>
      </c>
      <c r="K62" s="17" t="b">
        <v>0</v>
      </c>
      <c r="L62" s="17">
        <v>158</v>
      </c>
      <c r="M62" s="17" t="b">
        <v>1</v>
      </c>
      <c r="N62" s="17" t="s">
        <v>8269</v>
      </c>
      <c r="O62" s="17">
        <v>101</v>
      </c>
      <c r="P62" s="17">
        <v>63.83</v>
      </c>
      <c r="Q62" s="21" t="s">
        <v>8323</v>
      </c>
      <c r="R62" s="17" t="s">
        <v>8326</v>
      </c>
      <c r="S62" s="22">
        <v>42753.205625000002</v>
      </c>
      <c r="T62" s="22">
        <v>42783.670138888891</v>
      </c>
    </row>
    <row r="63" spans="1:20" ht="30" x14ac:dyDescent="0.25">
      <c r="A63" s="17">
        <v>3153</v>
      </c>
      <c r="B63" s="18" t="s">
        <v>3153</v>
      </c>
      <c r="C63" s="18" t="s">
        <v>7263</v>
      </c>
      <c r="D63" s="19">
        <v>3000</v>
      </c>
      <c r="E63" s="20">
        <v>10067.5</v>
      </c>
      <c r="F63" s="17" t="s">
        <v>8218</v>
      </c>
      <c r="G63" s="17" t="s">
        <v>8223</v>
      </c>
      <c r="H63" s="17" t="s">
        <v>8245</v>
      </c>
      <c r="I63" s="17">
        <v>1304225940</v>
      </c>
      <c r="J63" s="17">
        <v>1301542937</v>
      </c>
      <c r="K63" s="17" t="b">
        <v>1</v>
      </c>
      <c r="L63" s="17">
        <v>241</v>
      </c>
      <c r="M63" s="17" t="b">
        <v>1</v>
      </c>
      <c r="N63" s="17" t="s">
        <v>8269</v>
      </c>
      <c r="O63" s="17">
        <v>336</v>
      </c>
      <c r="P63" s="17">
        <v>41.77</v>
      </c>
      <c r="Q63" s="21" t="s">
        <v>8323</v>
      </c>
      <c r="R63" s="17" t="s">
        <v>8326</v>
      </c>
      <c r="S63" s="22">
        <v>40633.154363425929</v>
      </c>
      <c r="T63" s="22">
        <v>40664.207638888889</v>
      </c>
    </row>
    <row r="64" spans="1:20" ht="45" x14ac:dyDescent="0.25">
      <c r="A64" s="17">
        <v>3455</v>
      </c>
      <c r="B64" s="18" t="s">
        <v>3454</v>
      </c>
      <c r="C64" s="18" t="s">
        <v>7565</v>
      </c>
      <c r="D64" s="19">
        <v>10000</v>
      </c>
      <c r="E64" s="20">
        <v>10065</v>
      </c>
      <c r="F64" s="17" t="s">
        <v>8218</v>
      </c>
      <c r="G64" s="17" t="s">
        <v>8223</v>
      </c>
      <c r="H64" s="17" t="s">
        <v>8245</v>
      </c>
      <c r="I64" s="17">
        <v>1476381627</v>
      </c>
      <c r="J64" s="17">
        <v>1473789627</v>
      </c>
      <c r="K64" s="17" t="b">
        <v>0</v>
      </c>
      <c r="L64" s="17">
        <v>69</v>
      </c>
      <c r="M64" s="17" t="b">
        <v>1</v>
      </c>
      <c r="N64" s="17" t="s">
        <v>8269</v>
      </c>
      <c r="O64" s="17">
        <v>101</v>
      </c>
      <c r="P64" s="17">
        <v>145.87</v>
      </c>
      <c r="Q64" s="21" t="s">
        <v>8323</v>
      </c>
      <c r="R64" s="17" t="s">
        <v>8326</v>
      </c>
      <c r="S64" s="22">
        <v>42626.7503125</v>
      </c>
      <c r="T64" s="22">
        <v>42656.7503125</v>
      </c>
    </row>
    <row r="65" spans="1:20" ht="30" x14ac:dyDescent="0.25">
      <c r="A65" s="17">
        <v>3400</v>
      </c>
      <c r="B65" s="18" t="s">
        <v>3399</v>
      </c>
      <c r="C65" s="18" t="s">
        <v>7510</v>
      </c>
      <c r="D65" s="19">
        <v>10000</v>
      </c>
      <c r="E65" s="20">
        <v>10041</v>
      </c>
      <c r="F65" s="17" t="s">
        <v>8218</v>
      </c>
      <c r="G65" s="17" t="s">
        <v>8223</v>
      </c>
      <c r="H65" s="17" t="s">
        <v>8245</v>
      </c>
      <c r="I65" s="17">
        <v>1409266414</v>
      </c>
      <c r="J65" s="17">
        <v>1405378414</v>
      </c>
      <c r="K65" s="17" t="b">
        <v>0</v>
      </c>
      <c r="L65" s="17">
        <v>85</v>
      </c>
      <c r="M65" s="17" t="b">
        <v>1</v>
      </c>
      <c r="N65" s="17" t="s">
        <v>8269</v>
      </c>
      <c r="O65" s="17">
        <v>100</v>
      </c>
      <c r="P65" s="17">
        <v>118.13</v>
      </c>
      <c r="Q65" s="21" t="s">
        <v>8323</v>
      </c>
      <c r="R65" s="17" t="s">
        <v>8326</v>
      </c>
      <c r="S65" s="22">
        <v>41834.953865740739</v>
      </c>
      <c r="T65" s="22">
        <v>41879.953865740739</v>
      </c>
    </row>
    <row r="66" spans="1:20" ht="30" x14ac:dyDescent="0.25">
      <c r="A66" s="17">
        <v>3406</v>
      </c>
      <c r="B66" s="18" t="s">
        <v>3405</v>
      </c>
      <c r="C66" s="18" t="s">
        <v>7516</v>
      </c>
      <c r="D66" s="19">
        <v>10000</v>
      </c>
      <c r="E66" s="20">
        <v>10031</v>
      </c>
      <c r="F66" s="17" t="s">
        <v>8218</v>
      </c>
      <c r="G66" s="17" t="s">
        <v>8223</v>
      </c>
      <c r="H66" s="17" t="s">
        <v>8245</v>
      </c>
      <c r="I66" s="17">
        <v>1405511376</v>
      </c>
      <c r="J66" s="17">
        <v>1401623376</v>
      </c>
      <c r="K66" s="17" t="b">
        <v>0</v>
      </c>
      <c r="L66" s="17">
        <v>91</v>
      </c>
      <c r="M66" s="17" t="b">
        <v>1</v>
      </c>
      <c r="N66" s="17" t="s">
        <v>8269</v>
      </c>
      <c r="O66" s="17">
        <v>100</v>
      </c>
      <c r="P66" s="17">
        <v>110.23</v>
      </c>
      <c r="Q66" s="21" t="s">
        <v>8323</v>
      </c>
      <c r="R66" s="17" t="s">
        <v>8326</v>
      </c>
      <c r="S66" s="22">
        <v>41791.492777777778</v>
      </c>
      <c r="T66" s="22">
        <v>41836.492777777778</v>
      </c>
    </row>
    <row r="67" spans="1:20" ht="45" x14ac:dyDescent="0.25">
      <c r="A67" s="17">
        <v>3241</v>
      </c>
      <c r="B67" s="18" t="s">
        <v>3241</v>
      </c>
      <c r="C67" s="18" t="s">
        <v>7351</v>
      </c>
      <c r="D67" s="19">
        <v>8500</v>
      </c>
      <c r="E67" s="20">
        <v>9801</v>
      </c>
      <c r="F67" s="17" t="s">
        <v>8218</v>
      </c>
      <c r="G67" s="17" t="s">
        <v>8223</v>
      </c>
      <c r="H67" s="17" t="s">
        <v>8245</v>
      </c>
      <c r="I67" s="17">
        <v>1413269940</v>
      </c>
      <c r="J67" s="17">
        <v>1410421670</v>
      </c>
      <c r="K67" s="17" t="b">
        <v>1</v>
      </c>
      <c r="L67" s="17">
        <v>167</v>
      </c>
      <c r="M67" s="17" t="b">
        <v>1</v>
      </c>
      <c r="N67" s="17" t="s">
        <v>8269</v>
      </c>
      <c r="O67" s="17">
        <v>115</v>
      </c>
      <c r="P67" s="17">
        <v>58.69</v>
      </c>
      <c r="Q67" s="21" t="s">
        <v>8323</v>
      </c>
      <c r="R67" s="17" t="s">
        <v>8326</v>
      </c>
      <c r="S67" s="22">
        <v>41893.324884259258</v>
      </c>
      <c r="T67" s="22">
        <v>41926.290972222225</v>
      </c>
    </row>
    <row r="68" spans="1:20" ht="30" x14ac:dyDescent="0.25">
      <c r="A68" s="17">
        <v>3433</v>
      </c>
      <c r="B68" s="18" t="s">
        <v>3432</v>
      </c>
      <c r="C68" s="18" t="s">
        <v>7543</v>
      </c>
      <c r="D68" s="19">
        <v>9500</v>
      </c>
      <c r="E68" s="20">
        <v>9525</v>
      </c>
      <c r="F68" s="17" t="s">
        <v>8218</v>
      </c>
      <c r="G68" s="17" t="s">
        <v>8223</v>
      </c>
      <c r="H68" s="17" t="s">
        <v>8245</v>
      </c>
      <c r="I68" s="17">
        <v>1402974000</v>
      </c>
      <c r="J68" s="17">
        <v>1400290255</v>
      </c>
      <c r="K68" s="17" t="b">
        <v>0</v>
      </c>
      <c r="L68" s="17">
        <v>71</v>
      </c>
      <c r="M68" s="17" t="b">
        <v>1</v>
      </c>
      <c r="N68" s="17" t="s">
        <v>8269</v>
      </c>
      <c r="O68" s="17">
        <v>100</v>
      </c>
      <c r="P68" s="17">
        <v>134.15</v>
      </c>
      <c r="Q68" s="21" t="s">
        <v>8323</v>
      </c>
      <c r="R68" s="17" t="s">
        <v>8326</v>
      </c>
      <c r="S68" s="22">
        <v>41776.063136574077</v>
      </c>
      <c r="T68" s="22">
        <v>41807.125</v>
      </c>
    </row>
    <row r="69" spans="1:20" ht="30" x14ac:dyDescent="0.25">
      <c r="A69" s="17">
        <v>2973</v>
      </c>
      <c r="B69" s="18" t="s">
        <v>2973</v>
      </c>
      <c r="C69" s="18" t="s">
        <v>7083</v>
      </c>
      <c r="D69" s="19">
        <v>5000</v>
      </c>
      <c r="E69" s="20">
        <v>8740</v>
      </c>
      <c r="F69" s="17" t="s">
        <v>8218</v>
      </c>
      <c r="G69" s="17" t="s">
        <v>8223</v>
      </c>
      <c r="H69" s="17" t="s">
        <v>8245</v>
      </c>
      <c r="I69" s="17">
        <v>1451620800</v>
      </c>
      <c r="J69" s="17">
        <v>1449171508</v>
      </c>
      <c r="K69" s="17" t="b">
        <v>0</v>
      </c>
      <c r="L69" s="17">
        <v>33</v>
      </c>
      <c r="M69" s="17" t="b">
        <v>1</v>
      </c>
      <c r="N69" s="17" t="s">
        <v>8269</v>
      </c>
      <c r="O69" s="17">
        <v>175</v>
      </c>
      <c r="P69" s="17">
        <v>264.85000000000002</v>
      </c>
      <c r="Q69" s="21" t="s">
        <v>8323</v>
      </c>
      <c r="R69" s="17" t="s">
        <v>8326</v>
      </c>
      <c r="S69" s="22">
        <v>42341.818379629629</v>
      </c>
      <c r="T69" s="22">
        <v>42370.166666666672</v>
      </c>
    </row>
    <row r="70" spans="1:20" ht="30" x14ac:dyDescent="0.25">
      <c r="A70" s="17">
        <v>3339</v>
      </c>
      <c r="B70" s="18" t="s">
        <v>3339</v>
      </c>
      <c r="C70" s="18" t="s">
        <v>7449</v>
      </c>
      <c r="D70" s="19">
        <v>8000</v>
      </c>
      <c r="E70" s="20">
        <v>8348</v>
      </c>
      <c r="F70" s="17" t="s">
        <v>8218</v>
      </c>
      <c r="G70" s="17" t="s">
        <v>8223</v>
      </c>
      <c r="H70" s="17" t="s">
        <v>8245</v>
      </c>
      <c r="I70" s="17">
        <v>1469721518</v>
      </c>
      <c r="J70" s="17">
        <v>1467129518</v>
      </c>
      <c r="K70" s="17" t="b">
        <v>0</v>
      </c>
      <c r="L70" s="17">
        <v>47</v>
      </c>
      <c r="M70" s="17" t="b">
        <v>1</v>
      </c>
      <c r="N70" s="17" t="s">
        <v>8269</v>
      </c>
      <c r="O70" s="17">
        <v>104</v>
      </c>
      <c r="P70" s="17">
        <v>177.62</v>
      </c>
      <c r="Q70" s="21" t="s">
        <v>8323</v>
      </c>
      <c r="R70" s="17" t="s">
        <v>8326</v>
      </c>
      <c r="S70" s="22">
        <v>42549.665717592594</v>
      </c>
      <c r="T70" s="22">
        <v>42579.665717592594</v>
      </c>
    </row>
    <row r="71" spans="1:20" ht="30" x14ac:dyDescent="0.25">
      <c r="A71" s="17">
        <v>3169</v>
      </c>
      <c r="B71" s="18" t="s">
        <v>3169</v>
      </c>
      <c r="C71" s="18" t="s">
        <v>7279</v>
      </c>
      <c r="D71" s="19">
        <v>8000</v>
      </c>
      <c r="E71" s="20">
        <v>8241</v>
      </c>
      <c r="F71" s="17" t="s">
        <v>8218</v>
      </c>
      <c r="G71" s="17" t="s">
        <v>8223</v>
      </c>
      <c r="H71" s="17" t="s">
        <v>8245</v>
      </c>
      <c r="I71" s="17">
        <v>1386910740</v>
      </c>
      <c r="J71" s="17">
        <v>1384364561</v>
      </c>
      <c r="K71" s="17" t="b">
        <v>1</v>
      </c>
      <c r="L71" s="17">
        <v>82</v>
      </c>
      <c r="M71" s="17" t="b">
        <v>1</v>
      </c>
      <c r="N71" s="17" t="s">
        <v>8269</v>
      </c>
      <c r="O71" s="17">
        <v>103</v>
      </c>
      <c r="P71" s="17">
        <v>100.5</v>
      </c>
      <c r="Q71" s="21" t="s">
        <v>8323</v>
      </c>
      <c r="R71" s="17" t="s">
        <v>8326</v>
      </c>
      <c r="S71" s="22">
        <v>41591.737974537034</v>
      </c>
      <c r="T71" s="22">
        <v>41621.207638888889</v>
      </c>
    </row>
    <row r="72" spans="1:20" ht="30" x14ac:dyDescent="0.25">
      <c r="A72" s="17">
        <v>3243</v>
      </c>
      <c r="B72" s="18" t="s">
        <v>3243</v>
      </c>
      <c r="C72" s="18" t="s">
        <v>7353</v>
      </c>
      <c r="D72" s="19">
        <v>8000</v>
      </c>
      <c r="E72" s="20">
        <v>8227</v>
      </c>
      <c r="F72" s="17" t="s">
        <v>8218</v>
      </c>
      <c r="G72" s="17" t="s">
        <v>8223</v>
      </c>
      <c r="H72" s="17" t="s">
        <v>8245</v>
      </c>
      <c r="I72" s="17">
        <v>1444348800</v>
      </c>
      <c r="J72" s="17">
        <v>1442283562</v>
      </c>
      <c r="K72" s="17" t="b">
        <v>1</v>
      </c>
      <c r="L72" s="17">
        <v>71</v>
      </c>
      <c r="M72" s="17" t="b">
        <v>1</v>
      </c>
      <c r="N72" s="17" t="s">
        <v>8269</v>
      </c>
      <c r="O72" s="17">
        <v>103</v>
      </c>
      <c r="P72" s="17">
        <v>115.87</v>
      </c>
      <c r="Q72" s="21" t="s">
        <v>8323</v>
      </c>
      <c r="R72" s="17" t="s">
        <v>8326</v>
      </c>
      <c r="S72" s="22">
        <v>42262.096782407403</v>
      </c>
      <c r="T72" s="22">
        <v>42286</v>
      </c>
    </row>
    <row r="73" spans="1:20" x14ac:dyDescent="0.25">
      <c r="A73" s="17">
        <v>3586</v>
      </c>
      <c r="B73" s="18" t="s">
        <v>3585</v>
      </c>
      <c r="C73" s="18" t="s">
        <v>7696</v>
      </c>
      <c r="D73" s="19">
        <v>7500</v>
      </c>
      <c r="E73" s="20">
        <v>8207</v>
      </c>
      <c r="F73" s="17" t="s">
        <v>8218</v>
      </c>
      <c r="G73" s="17" t="s">
        <v>8223</v>
      </c>
      <c r="H73" s="17" t="s">
        <v>8245</v>
      </c>
      <c r="I73" s="17">
        <v>1474649070</v>
      </c>
      <c r="J73" s="17">
        <v>1469465070</v>
      </c>
      <c r="K73" s="17" t="b">
        <v>0</v>
      </c>
      <c r="L73" s="17">
        <v>54</v>
      </c>
      <c r="M73" s="17" t="b">
        <v>1</v>
      </c>
      <c r="N73" s="17" t="s">
        <v>8269</v>
      </c>
      <c r="O73" s="17">
        <v>109</v>
      </c>
      <c r="P73" s="17">
        <v>151.97999999999999</v>
      </c>
      <c r="Q73" s="21" t="s">
        <v>8323</v>
      </c>
      <c r="R73" s="17" t="s">
        <v>8326</v>
      </c>
      <c r="S73" s="22">
        <v>42576.697569444441</v>
      </c>
      <c r="T73" s="22">
        <v>42636.697569444441</v>
      </c>
    </row>
    <row r="74" spans="1:20" ht="30" x14ac:dyDescent="0.25">
      <c r="A74" s="17">
        <v>3326</v>
      </c>
      <c r="B74" s="18" t="s">
        <v>3326</v>
      </c>
      <c r="C74" s="18" t="s">
        <v>7436</v>
      </c>
      <c r="D74" s="19">
        <v>8000</v>
      </c>
      <c r="E74" s="20">
        <v>8110</v>
      </c>
      <c r="F74" s="17" t="s">
        <v>8218</v>
      </c>
      <c r="G74" s="17" t="s">
        <v>8223</v>
      </c>
      <c r="H74" s="17" t="s">
        <v>8245</v>
      </c>
      <c r="I74" s="17">
        <v>1425830905</v>
      </c>
      <c r="J74" s="17">
        <v>1423242505</v>
      </c>
      <c r="K74" s="17" t="b">
        <v>0</v>
      </c>
      <c r="L74" s="17">
        <v>57</v>
      </c>
      <c r="M74" s="17" t="b">
        <v>1</v>
      </c>
      <c r="N74" s="17" t="s">
        <v>8269</v>
      </c>
      <c r="O74" s="17">
        <v>101</v>
      </c>
      <c r="P74" s="17">
        <v>142.28</v>
      </c>
      <c r="Q74" s="21" t="s">
        <v>8323</v>
      </c>
      <c r="R74" s="17" t="s">
        <v>8326</v>
      </c>
      <c r="S74" s="22">
        <v>42041.714178240742</v>
      </c>
      <c r="T74" s="22">
        <v>42071.67251157407</v>
      </c>
    </row>
    <row r="75" spans="1:20" ht="30" x14ac:dyDescent="0.25">
      <c r="A75" s="17">
        <v>2975</v>
      </c>
      <c r="B75" s="18" t="s">
        <v>2975</v>
      </c>
      <c r="C75" s="18" t="s">
        <v>7085</v>
      </c>
      <c r="D75" s="19">
        <v>8000</v>
      </c>
      <c r="E75" s="20">
        <v>8010</v>
      </c>
      <c r="F75" s="17" t="s">
        <v>8218</v>
      </c>
      <c r="G75" s="17" t="s">
        <v>8223</v>
      </c>
      <c r="H75" s="17" t="s">
        <v>8245</v>
      </c>
      <c r="I75" s="17">
        <v>1417057200</v>
      </c>
      <c r="J75" s="17">
        <v>1414599886</v>
      </c>
      <c r="K75" s="17" t="b">
        <v>0</v>
      </c>
      <c r="L75" s="17">
        <v>113</v>
      </c>
      <c r="M75" s="17" t="b">
        <v>1</v>
      </c>
      <c r="N75" s="17" t="s">
        <v>8269</v>
      </c>
      <c r="O75" s="17">
        <v>100</v>
      </c>
      <c r="P75" s="17">
        <v>70.88</v>
      </c>
      <c r="Q75" s="21" t="s">
        <v>8323</v>
      </c>
      <c r="R75" s="17" t="s">
        <v>8326</v>
      </c>
      <c r="S75" s="22">
        <v>41941.683865740742</v>
      </c>
      <c r="T75" s="22">
        <v>41970.125</v>
      </c>
    </row>
    <row r="76" spans="1:20" ht="30" x14ac:dyDescent="0.25">
      <c r="A76" s="17">
        <v>3376</v>
      </c>
      <c r="B76" s="18" t="s">
        <v>3375</v>
      </c>
      <c r="C76" s="18" t="s">
        <v>7486</v>
      </c>
      <c r="D76" s="19">
        <v>8000</v>
      </c>
      <c r="E76" s="20">
        <v>8001</v>
      </c>
      <c r="F76" s="17" t="s">
        <v>8218</v>
      </c>
      <c r="G76" s="17" t="s">
        <v>8223</v>
      </c>
      <c r="H76" s="17" t="s">
        <v>8245</v>
      </c>
      <c r="I76" s="17">
        <v>1429976994</v>
      </c>
      <c r="J76" s="17">
        <v>1424796594</v>
      </c>
      <c r="K76" s="17" t="b">
        <v>0</v>
      </c>
      <c r="L76" s="17">
        <v>19</v>
      </c>
      <c r="M76" s="17" t="b">
        <v>1</v>
      </c>
      <c r="N76" s="17" t="s">
        <v>8269</v>
      </c>
      <c r="O76" s="17">
        <v>100</v>
      </c>
      <c r="P76" s="17">
        <v>421.11</v>
      </c>
      <c r="Q76" s="21" t="s">
        <v>8323</v>
      </c>
      <c r="R76" s="17" t="s">
        <v>8326</v>
      </c>
      <c r="S76" s="22">
        <v>42059.701319444444</v>
      </c>
      <c r="T76" s="22">
        <v>42119.659652777773</v>
      </c>
    </row>
    <row r="77" spans="1:20" ht="30" x14ac:dyDescent="0.25">
      <c r="A77" s="17">
        <v>3154</v>
      </c>
      <c r="B77" s="18" t="s">
        <v>3154</v>
      </c>
      <c r="C77" s="18" t="s">
        <v>7264</v>
      </c>
      <c r="D77" s="19">
        <v>7000</v>
      </c>
      <c r="E77" s="20">
        <v>7905</v>
      </c>
      <c r="F77" s="17" t="s">
        <v>8218</v>
      </c>
      <c r="G77" s="17" t="s">
        <v>8223</v>
      </c>
      <c r="H77" s="17" t="s">
        <v>8245</v>
      </c>
      <c r="I77" s="17">
        <v>1333310458</v>
      </c>
      <c r="J77" s="17">
        <v>1330722058</v>
      </c>
      <c r="K77" s="17" t="b">
        <v>1</v>
      </c>
      <c r="L77" s="17">
        <v>123</v>
      </c>
      <c r="M77" s="17" t="b">
        <v>1</v>
      </c>
      <c r="N77" s="17" t="s">
        <v>8269</v>
      </c>
      <c r="O77" s="17">
        <v>113</v>
      </c>
      <c r="P77" s="17">
        <v>64.27</v>
      </c>
      <c r="Q77" s="21" t="s">
        <v>8323</v>
      </c>
      <c r="R77" s="17" t="s">
        <v>8326</v>
      </c>
      <c r="S77" s="22">
        <v>40970.875671296293</v>
      </c>
      <c r="T77" s="22">
        <v>41000.834004629629</v>
      </c>
    </row>
    <row r="78" spans="1:20" ht="30" x14ac:dyDescent="0.25">
      <c r="A78" s="17">
        <v>3266</v>
      </c>
      <c r="B78" s="18" t="s">
        <v>3266</v>
      </c>
      <c r="C78" s="18" t="s">
        <v>7376</v>
      </c>
      <c r="D78" s="19">
        <v>6000</v>
      </c>
      <c r="E78" s="20">
        <v>7877</v>
      </c>
      <c r="F78" s="17" t="s">
        <v>8218</v>
      </c>
      <c r="G78" s="17" t="s">
        <v>8223</v>
      </c>
      <c r="H78" s="17" t="s">
        <v>8245</v>
      </c>
      <c r="I78" s="17">
        <v>1434142800</v>
      </c>
      <c r="J78" s="17">
        <v>1431435122</v>
      </c>
      <c r="K78" s="17" t="b">
        <v>1</v>
      </c>
      <c r="L78" s="17">
        <v>163</v>
      </c>
      <c r="M78" s="17" t="b">
        <v>1</v>
      </c>
      <c r="N78" s="17" t="s">
        <v>8269</v>
      </c>
      <c r="O78" s="17">
        <v>131</v>
      </c>
      <c r="P78" s="17">
        <v>48.33</v>
      </c>
      <c r="Q78" s="21" t="s">
        <v>8323</v>
      </c>
      <c r="R78" s="17" t="s">
        <v>8326</v>
      </c>
      <c r="S78" s="22">
        <v>42136.536134259266</v>
      </c>
      <c r="T78" s="22">
        <v>42167.875</v>
      </c>
    </row>
    <row r="79" spans="1:20" ht="30" x14ac:dyDescent="0.25">
      <c r="A79" s="17">
        <v>3363</v>
      </c>
      <c r="B79" s="18" t="s">
        <v>3362</v>
      </c>
      <c r="C79" s="18" t="s">
        <v>7473</v>
      </c>
      <c r="D79" s="19">
        <v>7750</v>
      </c>
      <c r="E79" s="20">
        <v>7860</v>
      </c>
      <c r="F79" s="17" t="s">
        <v>8218</v>
      </c>
      <c r="G79" s="17" t="s">
        <v>8223</v>
      </c>
      <c r="H79" s="17" t="s">
        <v>8245</v>
      </c>
      <c r="I79" s="17">
        <v>1408464000</v>
      </c>
      <c r="J79" s="17">
        <v>1406831445</v>
      </c>
      <c r="K79" s="17" t="b">
        <v>0</v>
      </c>
      <c r="L79" s="17">
        <v>26</v>
      </c>
      <c r="M79" s="17" t="b">
        <v>1</v>
      </c>
      <c r="N79" s="17" t="s">
        <v>8269</v>
      </c>
      <c r="O79" s="17">
        <v>101</v>
      </c>
      <c r="P79" s="17">
        <v>302.31</v>
      </c>
      <c r="Q79" s="21" t="s">
        <v>8323</v>
      </c>
      <c r="R79" s="17" t="s">
        <v>8326</v>
      </c>
      <c r="S79" s="22">
        <v>41851.771354166667</v>
      </c>
      <c r="T79" s="22">
        <v>41870.666666666664</v>
      </c>
    </row>
    <row r="80" spans="1:20" ht="30" x14ac:dyDescent="0.25">
      <c r="A80" s="17">
        <v>3534</v>
      </c>
      <c r="B80" s="18" t="s">
        <v>3533</v>
      </c>
      <c r="C80" s="18" t="s">
        <v>7644</v>
      </c>
      <c r="D80" s="19">
        <v>5000</v>
      </c>
      <c r="E80" s="20">
        <v>7810</v>
      </c>
      <c r="F80" s="17" t="s">
        <v>8218</v>
      </c>
      <c r="G80" s="17" t="s">
        <v>8223</v>
      </c>
      <c r="H80" s="17" t="s">
        <v>8245</v>
      </c>
      <c r="I80" s="17">
        <v>1443711623</v>
      </c>
      <c r="J80" s="17">
        <v>1440687623</v>
      </c>
      <c r="K80" s="17" t="b">
        <v>0</v>
      </c>
      <c r="L80" s="17">
        <v>204</v>
      </c>
      <c r="M80" s="17" t="b">
        <v>1</v>
      </c>
      <c r="N80" s="17" t="s">
        <v>8269</v>
      </c>
      <c r="O80" s="17">
        <v>156</v>
      </c>
      <c r="P80" s="17">
        <v>38.28</v>
      </c>
      <c r="Q80" s="21" t="s">
        <v>8323</v>
      </c>
      <c r="R80" s="17" t="s">
        <v>8326</v>
      </c>
      <c r="S80" s="22">
        <v>42243.6252662037</v>
      </c>
      <c r="T80" s="22">
        <v>42278.6252662037</v>
      </c>
    </row>
    <row r="81" spans="1:20" ht="30" x14ac:dyDescent="0.25">
      <c r="A81" s="17">
        <v>3258</v>
      </c>
      <c r="B81" s="18" t="s">
        <v>3258</v>
      </c>
      <c r="C81" s="18" t="s">
        <v>7368</v>
      </c>
      <c r="D81" s="19">
        <v>7000</v>
      </c>
      <c r="E81" s="20">
        <v>7365</v>
      </c>
      <c r="F81" s="17" t="s">
        <v>8218</v>
      </c>
      <c r="G81" s="17" t="s">
        <v>8223</v>
      </c>
      <c r="H81" s="17" t="s">
        <v>8245</v>
      </c>
      <c r="I81" s="17">
        <v>1420751861</v>
      </c>
      <c r="J81" s="17">
        <v>1418159861</v>
      </c>
      <c r="K81" s="17" t="b">
        <v>1</v>
      </c>
      <c r="L81" s="17">
        <v>75</v>
      </c>
      <c r="M81" s="17" t="b">
        <v>1</v>
      </c>
      <c r="N81" s="17" t="s">
        <v>8269</v>
      </c>
      <c r="O81" s="17">
        <v>105</v>
      </c>
      <c r="P81" s="17">
        <v>98.2</v>
      </c>
      <c r="Q81" s="21" t="s">
        <v>8323</v>
      </c>
      <c r="R81" s="17" t="s">
        <v>8326</v>
      </c>
      <c r="S81" s="22">
        <v>41982.887280092589</v>
      </c>
      <c r="T81" s="22">
        <v>42012.887280092589</v>
      </c>
    </row>
    <row r="82" spans="1:20" x14ac:dyDescent="0.25">
      <c r="A82" s="17">
        <v>3228</v>
      </c>
      <c r="B82" s="18" t="s">
        <v>3228</v>
      </c>
      <c r="C82" s="18" t="s">
        <v>7338</v>
      </c>
      <c r="D82" s="19">
        <v>7000</v>
      </c>
      <c r="E82" s="20">
        <v>7164</v>
      </c>
      <c r="F82" s="17" t="s">
        <v>8218</v>
      </c>
      <c r="G82" s="17" t="s">
        <v>8223</v>
      </c>
      <c r="H82" s="17" t="s">
        <v>8245</v>
      </c>
      <c r="I82" s="17">
        <v>1450328340</v>
      </c>
      <c r="J82" s="17">
        <v>1447606884</v>
      </c>
      <c r="K82" s="17" t="b">
        <v>1</v>
      </c>
      <c r="L82" s="17">
        <v>37</v>
      </c>
      <c r="M82" s="17" t="b">
        <v>1</v>
      </c>
      <c r="N82" s="17" t="s">
        <v>8269</v>
      </c>
      <c r="O82" s="17">
        <v>102</v>
      </c>
      <c r="P82" s="17">
        <v>193.62</v>
      </c>
      <c r="Q82" s="21" t="s">
        <v>8323</v>
      </c>
      <c r="R82" s="17" t="s">
        <v>8326</v>
      </c>
      <c r="S82" s="22">
        <v>42323.70930555556</v>
      </c>
      <c r="T82" s="22">
        <v>42355.207638888889</v>
      </c>
    </row>
    <row r="83" spans="1:20" ht="30" x14ac:dyDescent="0.25">
      <c r="A83" s="17">
        <v>2784</v>
      </c>
      <c r="B83" s="18" t="s">
        <v>2784</v>
      </c>
      <c r="C83" s="18" t="s">
        <v>6894</v>
      </c>
      <c r="D83" s="19">
        <v>6000</v>
      </c>
      <c r="E83" s="20">
        <v>7140</v>
      </c>
      <c r="F83" s="17" t="s">
        <v>8218</v>
      </c>
      <c r="G83" s="17" t="s">
        <v>8223</v>
      </c>
      <c r="H83" s="17" t="s">
        <v>8245</v>
      </c>
      <c r="I83" s="17">
        <v>1414608843</v>
      </c>
      <c r="J83" s="17">
        <v>1412794443</v>
      </c>
      <c r="K83" s="17" t="b">
        <v>0</v>
      </c>
      <c r="L83" s="17">
        <v>108</v>
      </c>
      <c r="M83" s="17" t="b">
        <v>1</v>
      </c>
      <c r="N83" s="17" t="s">
        <v>8269</v>
      </c>
      <c r="O83" s="17">
        <v>119</v>
      </c>
      <c r="P83" s="17">
        <v>66.11</v>
      </c>
      <c r="Q83" s="21" t="s">
        <v>8323</v>
      </c>
      <c r="R83" s="17" t="s">
        <v>8326</v>
      </c>
      <c r="S83" s="22">
        <v>41920.787534722222</v>
      </c>
      <c r="T83" s="22">
        <v>41941.787534722222</v>
      </c>
    </row>
    <row r="84" spans="1:20" ht="45" x14ac:dyDescent="0.25">
      <c r="A84" s="17">
        <v>3182</v>
      </c>
      <c r="B84" s="18" t="s">
        <v>3182</v>
      </c>
      <c r="C84" s="18" t="s">
        <v>7292</v>
      </c>
      <c r="D84" s="19">
        <v>7000</v>
      </c>
      <c r="E84" s="20">
        <v>7062</v>
      </c>
      <c r="F84" s="17" t="s">
        <v>8218</v>
      </c>
      <c r="G84" s="17" t="s">
        <v>8223</v>
      </c>
      <c r="H84" s="17" t="s">
        <v>8245</v>
      </c>
      <c r="I84" s="17">
        <v>1328029200</v>
      </c>
      <c r="J84" s="17">
        <v>1323211621</v>
      </c>
      <c r="K84" s="17" t="b">
        <v>1</v>
      </c>
      <c r="L84" s="17">
        <v>151</v>
      </c>
      <c r="M84" s="17" t="b">
        <v>1</v>
      </c>
      <c r="N84" s="17" t="s">
        <v>8269</v>
      </c>
      <c r="O84" s="17">
        <v>101</v>
      </c>
      <c r="P84" s="17">
        <v>46.77</v>
      </c>
      <c r="Q84" s="21" t="s">
        <v>8323</v>
      </c>
      <c r="R84" s="17" t="s">
        <v>8326</v>
      </c>
      <c r="S84" s="22">
        <v>40883.949317129627</v>
      </c>
      <c r="T84" s="22">
        <v>40939.708333333336</v>
      </c>
    </row>
    <row r="85" spans="1:20" ht="45" x14ac:dyDescent="0.25">
      <c r="A85" s="17">
        <v>3527</v>
      </c>
      <c r="B85" s="18" t="s">
        <v>3526</v>
      </c>
      <c r="C85" s="18" t="s">
        <v>7637</v>
      </c>
      <c r="D85" s="19">
        <v>6000</v>
      </c>
      <c r="E85" s="20">
        <v>7015</v>
      </c>
      <c r="F85" s="17" t="s">
        <v>8218</v>
      </c>
      <c r="G85" s="17" t="s">
        <v>8223</v>
      </c>
      <c r="H85" s="17" t="s">
        <v>8245</v>
      </c>
      <c r="I85" s="17">
        <v>1436587140</v>
      </c>
      <c r="J85" s="17">
        <v>1434069205</v>
      </c>
      <c r="K85" s="17" t="b">
        <v>0</v>
      </c>
      <c r="L85" s="17">
        <v>86</v>
      </c>
      <c r="M85" s="17" t="b">
        <v>1</v>
      </c>
      <c r="N85" s="17" t="s">
        <v>8269</v>
      </c>
      <c r="O85" s="17">
        <v>117</v>
      </c>
      <c r="P85" s="17">
        <v>81.569999999999993</v>
      </c>
      <c r="Q85" s="21" t="s">
        <v>8323</v>
      </c>
      <c r="R85" s="17" t="s">
        <v>8326</v>
      </c>
      <c r="S85" s="22">
        <v>42167.023206018523</v>
      </c>
      <c r="T85" s="22">
        <v>42196.165972222225</v>
      </c>
    </row>
    <row r="86" spans="1:20" ht="45" x14ac:dyDescent="0.25">
      <c r="A86" s="17">
        <v>3279</v>
      </c>
      <c r="B86" s="18" t="s">
        <v>3279</v>
      </c>
      <c r="C86" s="18" t="s">
        <v>7389</v>
      </c>
      <c r="D86" s="19">
        <v>5800</v>
      </c>
      <c r="E86" s="20">
        <v>6628</v>
      </c>
      <c r="F86" s="17" t="s">
        <v>8218</v>
      </c>
      <c r="G86" s="17" t="s">
        <v>8223</v>
      </c>
      <c r="H86" s="17" t="s">
        <v>8245</v>
      </c>
      <c r="I86" s="17">
        <v>1459474059</v>
      </c>
      <c r="J86" s="17">
        <v>1456885659</v>
      </c>
      <c r="K86" s="17" t="b">
        <v>0</v>
      </c>
      <c r="L86" s="17">
        <v>63</v>
      </c>
      <c r="M86" s="17" t="b">
        <v>1</v>
      </c>
      <c r="N86" s="17" t="s">
        <v>8269</v>
      </c>
      <c r="O86" s="17">
        <v>114</v>
      </c>
      <c r="P86" s="17">
        <v>105.21</v>
      </c>
      <c r="Q86" s="21" t="s">
        <v>8323</v>
      </c>
      <c r="R86" s="17" t="s">
        <v>8326</v>
      </c>
      <c r="S86" s="22">
        <v>42431.102534722217</v>
      </c>
      <c r="T86" s="22">
        <v>42461.06086805556</v>
      </c>
    </row>
    <row r="87" spans="1:20" ht="30" x14ac:dyDescent="0.25">
      <c r="A87" s="17">
        <v>3310</v>
      </c>
      <c r="B87" s="18" t="s">
        <v>3310</v>
      </c>
      <c r="C87" s="18" t="s">
        <v>7420</v>
      </c>
      <c r="D87" s="19">
        <v>6500</v>
      </c>
      <c r="E87" s="20">
        <v>6505</v>
      </c>
      <c r="F87" s="17" t="s">
        <v>8218</v>
      </c>
      <c r="G87" s="17" t="s">
        <v>8223</v>
      </c>
      <c r="H87" s="17" t="s">
        <v>8245</v>
      </c>
      <c r="I87" s="17">
        <v>1444169825</v>
      </c>
      <c r="J87" s="17">
        <v>1441577825</v>
      </c>
      <c r="K87" s="17" t="b">
        <v>0</v>
      </c>
      <c r="L87" s="17">
        <v>31</v>
      </c>
      <c r="M87" s="17" t="b">
        <v>1</v>
      </c>
      <c r="N87" s="17" t="s">
        <v>8269</v>
      </c>
      <c r="O87" s="17">
        <v>100</v>
      </c>
      <c r="P87" s="17">
        <v>209.84</v>
      </c>
      <c r="Q87" s="21" t="s">
        <v>8323</v>
      </c>
      <c r="R87" s="17" t="s">
        <v>8326</v>
      </c>
      <c r="S87" s="22">
        <v>42253.928530092591</v>
      </c>
      <c r="T87" s="22">
        <v>42283.928530092591</v>
      </c>
    </row>
    <row r="88" spans="1:20" ht="30" x14ac:dyDescent="0.25">
      <c r="A88" s="17">
        <v>2970</v>
      </c>
      <c r="B88" s="18" t="s">
        <v>2970</v>
      </c>
      <c r="C88" s="18" t="s">
        <v>7080</v>
      </c>
      <c r="D88" s="19">
        <v>6000</v>
      </c>
      <c r="E88" s="20">
        <v>6360</v>
      </c>
      <c r="F88" s="17" t="s">
        <v>8218</v>
      </c>
      <c r="G88" s="17" t="s">
        <v>8223</v>
      </c>
      <c r="H88" s="17" t="s">
        <v>8245</v>
      </c>
      <c r="I88" s="17">
        <v>1405699451</v>
      </c>
      <c r="J88" s="17">
        <v>1403107451</v>
      </c>
      <c r="K88" s="17" t="b">
        <v>0</v>
      </c>
      <c r="L88" s="17">
        <v>91</v>
      </c>
      <c r="M88" s="17" t="b">
        <v>1</v>
      </c>
      <c r="N88" s="17" t="s">
        <v>8269</v>
      </c>
      <c r="O88" s="17">
        <v>106</v>
      </c>
      <c r="P88" s="17">
        <v>69.89</v>
      </c>
      <c r="Q88" s="21" t="s">
        <v>8323</v>
      </c>
      <c r="R88" s="17" t="s">
        <v>8326</v>
      </c>
      <c r="S88" s="22">
        <v>41808.669571759259</v>
      </c>
      <c r="T88" s="22">
        <v>41838.669571759259</v>
      </c>
    </row>
    <row r="89" spans="1:20" x14ac:dyDescent="0.25">
      <c r="A89" s="17">
        <v>2807</v>
      </c>
      <c r="B89" s="18" t="s">
        <v>2807</v>
      </c>
      <c r="C89" s="18" t="s">
        <v>6917</v>
      </c>
      <c r="D89" s="19">
        <v>5000</v>
      </c>
      <c r="E89" s="20">
        <v>6300</v>
      </c>
      <c r="F89" s="17" t="s">
        <v>8218</v>
      </c>
      <c r="G89" s="17" t="s">
        <v>8223</v>
      </c>
      <c r="H89" s="17" t="s">
        <v>8245</v>
      </c>
      <c r="I89" s="17">
        <v>1435611438</v>
      </c>
      <c r="J89" s="17">
        <v>1433019438</v>
      </c>
      <c r="K89" s="17" t="b">
        <v>0</v>
      </c>
      <c r="L89" s="17">
        <v>93</v>
      </c>
      <c r="M89" s="17" t="b">
        <v>1</v>
      </c>
      <c r="N89" s="17" t="s">
        <v>8269</v>
      </c>
      <c r="O89" s="17">
        <v>126</v>
      </c>
      <c r="P89" s="17">
        <v>67.739999999999995</v>
      </c>
      <c r="Q89" s="21" t="s">
        <v>8323</v>
      </c>
      <c r="R89" s="17" t="s">
        <v>8326</v>
      </c>
      <c r="S89" s="22">
        <v>42154.873124999998</v>
      </c>
      <c r="T89" s="22">
        <v>42184.873124999998</v>
      </c>
    </row>
    <row r="90" spans="1:20" ht="30" x14ac:dyDescent="0.25">
      <c r="A90" s="17">
        <v>3424</v>
      </c>
      <c r="B90" s="18" t="s">
        <v>3423</v>
      </c>
      <c r="C90" s="18" t="s">
        <v>7534</v>
      </c>
      <c r="D90" s="19">
        <v>6000</v>
      </c>
      <c r="E90" s="20">
        <v>6215</v>
      </c>
      <c r="F90" s="17" t="s">
        <v>8218</v>
      </c>
      <c r="G90" s="17" t="s">
        <v>8223</v>
      </c>
      <c r="H90" s="17" t="s">
        <v>8245</v>
      </c>
      <c r="I90" s="17">
        <v>1423119540</v>
      </c>
      <c r="J90" s="17">
        <v>1421252084</v>
      </c>
      <c r="K90" s="17" t="b">
        <v>0</v>
      </c>
      <c r="L90" s="17">
        <v>76</v>
      </c>
      <c r="M90" s="17" t="b">
        <v>1</v>
      </c>
      <c r="N90" s="17" t="s">
        <v>8269</v>
      </c>
      <c r="O90" s="17">
        <v>104</v>
      </c>
      <c r="P90" s="17">
        <v>81.78</v>
      </c>
      <c r="Q90" s="21" t="s">
        <v>8323</v>
      </c>
      <c r="R90" s="17" t="s">
        <v>8326</v>
      </c>
      <c r="S90" s="22">
        <v>42018.676898148144</v>
      </c>
      <c r="T90" s="22">
        <v>42040.290972222225</v>
      </c>
    </row>
    <row r="91" spans="1:20" ht="30" x14ac:dyDescent="0.25">
      <c r="A91" s="17">
        <v>3574</v>
      </c>
      <c r="B91" s="18" t="s">
        <v>3573</v>
      </c>
      <c r="C91" s="18" t="s">
        <v>7684</v>
      </c>
      <c r="D91" s="19">
        <v>5800</v>
      </c>
      <c r="E91" s="20">
        <v>6155</v>
      </c>
      <c r="F91" s="17" t="s">
        <v>8218</v>
      </c>
      <c r="G91" s="17" t="s">
        <v>8223</v>
      </c>
      <c r="H91" s="17" t="s">
        <v>8245</v>
      </c>
      <c r="I91" s="17">
        <v>1415921848</v>
      </c>
      <c r="J91" s="17">
        <v>1413326248</v>
      </c>
      <c r="K91" s="17" t="b">
        <v>0</v>
      </c>
      <c r="L91" s="17">
        <v>45</v>
      </c>
      <c r="M91" s="17" t="b">
        <v>1</v>
      </c>
      <c r="N91" s="17" t="s">
        <v>8269</v>
      </c>
      <c r="O91" s="17">
        <v>106</v>
      </c>
      <c r="P91" s="17">
        <v>136.78</v>
      </c>
      <c r="Q91" s="21" t="s">
        <v>8323</v>
      </c>
      <c r="R91" s="17" t="s">
        <v>8326</v>
      </c>
      <c r="S91" s="22">
        <v>41926.942685185182</v>
      </c>
      <c r="T91" s="22">
        <v>41956.984351851846</v>
      </c>
    </row>
    <row r="92" spans="1:20" ht="30" x14ac:dyDescent="0.25">
      <c r="A92" s="17">
        <v>3342</v>
      </c>
      <c r="B92" s="18" t="s">
        <v>3342</v>
      </c>
      <c r="C92" s="18" t="s">
        <v>7452</v>
      </c>
      <c r="D92" s="19">
        <v>6000</v>
      </c>
      <c r="E92" s="20">
        <v>6100</v>
      </c>
      <c r="F92" s="17" t="s">
        <v>8218</v>
      </c>
      <c r="G92" s="17" t="s">
        <v>8223</v>
      </c>
      <c r="H92" s="17" t="s">
        <v>8245</v>
      </c>
      <c r="I92" s="17">
        <v>1427864340</v>
      </c>
      <c r="J92" s="17">
        <v>1425020810</v>
      </c>
      <c r="K92" s="17" t="b">
        <v>0</v>
      </c>
      <c r="L92" s="17">
        <v>78</v>
      </c>
      <c r="M92" s="17" t="b">
        <v>1</v>
      </c>
      <c r="N92" s="17" t="s">
        <v>8269</v>
      </c>
      <c r="O92" s="17">
        <v>102</v>
      </c>
      <c r="P92" s="17">
        <v>78.209999999999994</v>
      </c>
      <c r="Q92" s="21" t="s">
        <v>8323</v>
      </c>
      <c r="R92" s="17" t="s">
        <v>8326</v>
      </c>
      <c r="S92" s="22">
        <v>42062.296412037031</v>
      </c>
      <c r="T92" s="22">
        <v>42095.207638888889</v>
      </c>
    </row>
    <row r="93" spans="1:20" ht="30" x14ac:dyDescent="0.25">
      <c r="A93" s="17">
        <v>3281</v>
      </c>
      <c r="B93" s="18" t="s">
        <v>3281</v>
      </c>
      <c r="C93" s="18" t="s">
        <v>7391</v>
      </c>
      <c r="D93" s="19">
        <v>5000</v>
      </c>
      <c r="E93" s="20">
        <v>6080</v>
      </c>
      <c r="F93" s="17" t="s">
        <v>8218</v>
      </c>
      <c r="G93" s="17" t="s">
        <v>8223</v>
      </c>
      <c r="H93" s="17" t="s">
        <v>8245</v>
      </c>
      <c r="I93" s="17">
        <v>1441153705</v>
      </c>
      <c r="J93" s="17">
        <v>1438561705</v>
      </c>
      <c r="K93" s="17" t="b">
        <v>0</v>
      </c>
      <c r="L93" s="17">
        <v>47</v>
      </c>
      <c r="M93" s="17" t="b">
        <v>1</v>
      </c>
      <c r="N93" s="17" t="s">
        <v>8269</v>
      </c>
      <c r="O93" s="17">
        <v>122</v>
      </c>
      <c r="P93" s="17">
        <v>129.36000000000001</v>
      </c>
      <c r="Q93" s="21" t="s">
        <v>8323</v>
      </c>
      <c r="R93" s="17" t="s">
        <v>8326</v>
      </c>
      <c r="S93" s="22">
        <v>42219.019733796296</v>
      </c>
      <c r="T93" s="22">
        <v>42249.019733796296</v>
      </c>
    </row>
    <row r="94" spans="1:20" ht="30" x14ac:dyDescent="0.25">
      <c r="A94" s="17">
        <v>523</v>
      </c>
      <c r="B94" s="18" t="s">
        <v>524</v>
      </c>
      <c r="C94" s="18" t="s">
        <v>4633</v>
      </c>
      <c r="D94" s="19">
        <v>5000</v>
      </c>
      <c r="E94" s="20">
        <v>6030</v>
      </c>
      <c r="F94" s="17" t="s">
        <v>8218</v>
      </c>
      <c r="G94" s="17" t="s">
        <v>8223</v>
      </c>
      <c r="H94" s="17" t="s">
        <v>8245</v>
      </c>
      <c r="I94" s="17">
        <v>1442805076</v>
      </c>
      <c r="J94" s="17">
        <v>1440213076</v>
      </c>
      <c r="K94" s="17" t="b">
        <v>0</v>
      </c>
      <c r="L94" s="17">
        <v>84</v>
      </c>
      <c r="M94" s="17" t="b">
        <v>1</v>
      </c>
      <c r="N94" s="17" t="s">
        <v>8269</v>
      </c>
      <c r="O94" s="17">
        <v>121</v>
      </c>
      <c r="P94" s="17">
        <v>71.790000000000006</v>
      </c>
      <c r="Q94" s="21" t="s">
        <v>8323</v>
      </c>
      <c r="R94" s="17" t="s">
        <v>8326</v>
      </c>
      <c r="S94" s="22">
        <v>42238.13282407407</v>
      </c>
      <c r="T94" s="22">
        <v>42268.13282407407</v>
      </c>
    </row>
    <row r="95" spans="1:20" ht="30" x14ac:dyDescent="0.25">
      <c r="A95" s="17">
        <v>3384</v>
      </c>
      <c r="B95" s="18" t="s">
        <v>3383</v>
      </c>
      <c r="C95" s="18" t="s">
        <v>7494</v>
      </c>
      <c r="D95" s="19">
        <v>6000</v>
      </c>
      <c r="E95" s="20">
        <v>6000.66</v>
      </c>
      <c r="F95" s="17" t="s">
        <v>8218</v>
      </c>
      <c r="G95" s="17" t="s">
        <v>8223</v>
      </c>
      <c r="H95" s="17" t="s">
        <v>8245</v>
      </c>
      <c r="I95" s="17">
        <v>1448074800</v>
      </c>
      <c r="J95" s="17">
        <v>1444874768</v>
      </c>
      <c r="K95" s="17" t="b">
        <v>0</v>
      </c>
      <c r="L95" s="17">
        <v>64</v>
      </c>
      <c r="M95" s="17" t="b">
        <v>1</v>
      </c>
      <c r="N95" s="17" t="s">
        <v>8269</v>
      </c>
      <c r="O95" s="17">
        <v>100</v>
      </c>
      <c r="P95" s="17">
        <v>93.76</v>
      </c>
      <c r="Q95" s="21" t="s">
        <v>8323</v>
      </c>
      <c r="R95" s="17" t="s">
        <v>8326</v>
      </c>
      <c r="S95" s="22">
        <v>42292.087592592594</v>
      </c>
      <c r="T95" s="22">
        <v>42329.125</v>
      </c>
    </row>
    <row r="96" spans="1:20" ht="30" x14ac:dyDescent="0.25">
      <c r="A96" s="17">
        <v>2822</v>
      </c>
      <c r="B96" s="18" t="s">
        <v>2822</v>
      </c>
      <c r="C96" s="18" t="s">
        <v>6932</v>
      </c>
      <c r="D96" s="19">
        <v>6000</v>
      </c>
      <c r="E96" s="20">
        <v>6000</v>
      </c>
      <c r="F96" s="17" t="s">
        <v>8218</v>
      </c>
      <c r="G96" s="17" t="s">
        <v>8223</v>
      </c>
      <c r="H96" s="17" t="s">
        <v>8245</v>
      </c>
      <c r="I96" s="17">
        <v>1427469892</v>
      </c>
      <c r="J96" s="17">
        <v>1424881492</v>
      </c>
      <c r="K96" s="17" t="b">
        <v>0</v>
      </c>
      <c r="L96" s="17">
        <v>94</v>
      </c>
      <c r="M96" s="17" t="b">
        <v>1</v>
      </c>
      <c r="N96" s="17" t="s">
        <v>8269</v>
      </c>
      <c r="O96" s="17">
        <v>100</v>
      </c>
      <c r="P96" s="17">
        <v>63.83</v>
      </c>
      <c r="Q96" s="21" t="s">
        <v>8323</v>
      </c>
      <c r="R96" s="17" t="s">
        <v>8326</v>
      </c>
      <c r="S96" s="22">
        <v>42060.683935185181</v>
      </c>
      <c r="T96" s="22">
        <v>42090.642268518524</v>
      </c>
    </row>
    <row r="97" spans="1:20" ht="30" x14ac:dyDescent="0.25">
      <c r="A97" s="17">
        <v>3332</v>
      </c>
      <c r="B97" s="18" t="s">
        <v>3332</v>
      </c>
      <c r="C97" s="18" t="s">
        <v>7442</v>
      </c>
      <c r="D97" s="19">
        <v>6000</v>
      </c>
      <c r="E97" s="20">
        <v>6000</v>
      </c>
      <c r="F97" s="17" t="s">
        <v>8218</v>
      </c>
      <c r="G97" s="17" t="s">
        <v>8223</v>
      </c>
      <c r="H97" s="17" t="s">
        <v>8245</v>
      </c>
      <c r="I97" s="17">
        <v>1405802330</v>
      </c>
      <c r="J97" s="17">
        <v>1403210330</v>
      </c>
      <c r="K97" s="17" t="b">
        <v>0</v>
      </c>
      <c r="L97" s="17">
        <v>83</v>
      </c>
      <c r="M97" s="17" t="b">
        <v>1</v>
      </c>
      <c r="N97" s="17" t="s">
        <v>8269</v>
      </c>
      <c r="O97" s="17">
        <v>100</v>
      </c>
      <c r="P97" s="17">
        <v>72.290000000000006</v>
      </c>
      <c r="Q97" s="21" t="s">
        <v>8323</v>
      </c>
      <c r="R97" s="17" t="s">
        <v>8326</v>
      </c>
      <c r="S97" s="22">
        <v>41809.860300925924</v>
      </c>
      <c r="T97" s="22">
        <v>41839.860300925924</v>
      </c>
    </row>
    <row r="98" spans="1:20" ht="30" x14ac:dyDescent="0.25">
      <c r="A98" s="17">
        <v>3233</v>
      </c>
      <c r="B98" s="18" t="s">
        <v>3233</v>
      </c>
      <c r="C98" s="18" t="s">
        <v>7343</v>
      </c>
      <c r="D98" s="19">
        <v>5000</v>
      </c>
      <c r="E98" s="20">
        <v>5940</v>
      </c>
      <c r="F98" s="17" t="s">
        <v>8218</v>
      </c>
      <c r="G98" s="17" t="s">
        <v>8223</v>
      </c>
      <c r="H98" s="17" t="s">
        <v>8245</v>
      </c>
      <c r="I98" s="17">
        <v>1488482355</v>
      </c>
      <c r="J98" s="17">
        <v>1485890355</v>
      </c>
      <c r="K98" s="17" t="b">
        <v>0</v>
      </c>
      <c r="L98" s="17">
        <v>61</v>
      </c>
      <c r="M98" s="17" t="b">
        <v>1</v>
      </c>
      <c r="N98" s="17" t="s">
        <v>8269</v>
      </c>
      <c r="O98" s="17">
        <v>119</v>
      </c>
      <c r="P98" s="17">
        <v>97.38</v>
      </c>
      <c r="Q98" s="21" t="s">
        <v>8323</v>
      </c>
      <c r="R98" s="17" t="s">
        <v>8326</v>
      </c>
      <c r="S98" s="22">
        <v>42766.805034722223</v>
      </c>
      <c r="T98" s="22">
        <v>42796.805034722223</v>
      </c>
    </row>
    <row r="99" spans="1:20" ht="30" x14ac:dyDescent="0.25">
      <c r="A99" s="17">
        <v>3553</v>
      </c>
      <c r="B99" s="18" t="s">
        <v>3552</v>
      </c>
      <c r="C99" s="18" t="s">
        <v>7663</v>
      </c>
      <c r="D99" s="19">
        <v>5500</v>
      </c>
      <c r="E99" s="20">
        <v>5845</v>
      </c>
      <c r="F99" s="17" t="s">
        <v>8218</v>
      </c>
      <c r="G99" s="17" t="s">
        <v>8223</v>
      </c>
      <c r="H99" s="17" t="s">
        <v>8245</v>
      </c>
      <c r="I99" s="17">
        <v>1439337600</v>
      </c>
      <c r="J99" s="17">
        <v>1436575280</v>
      </c>
      <c r="K99" s="17" t="b">
        <v>0</v>
      </c>
      <c r="L99" s="17">
        <v>104</v>
      </c>
      <c r="M99" s="17" t="b">
        <v>1</v>
      </c>
      <c r="N99" s="17" t="s">
        <v>8269</v>
      </c>
      <c r="O99" s="17">
        <v>106</v>
      </c>
      <c r="P99" s="17">
        <v>56.2</v>
      </c>
      <c r="Q99" s="21" t="s">
        <v>8323</v>
      </c>
      <c r="R99" s="17" t="s">
        <v>8326</v>
      </c>
      <c r="S99" s="22">
        <v>42196.028703703705</v>
      </c>
      <c r="T99" s="22">
        <v>42228</v>
      </c>
    </row>
    <row r="100" spans="1:20" ht="30" x14ac:dyDescent="0.25">
      <c r="A100" s="17">
        <v>3655</v>
      </c>
      <c r="B100" s="18" t="s">
        <v>3652</v>
      </c>
      <c r="C100" s="18" t="s">
        <v>7765</v>
      </c>
      <c r="D100" s="19">
        <v>5000</v>
      </c>
      <c r="E100" s="20">
        <v>5813</v>
      </c>
      <c r="F100" s="17" t="s">
        <v>8218</v>
      </c>
      <c r="G100" s="17" t="s">
        <v>8223</v>
      </c>
      <c r="H100" s="17" t="s">
        <v>8245</v>
      </c>
      <c r="I100" s="17">
        <v>1437202740</v>
      </c>
      <c r="J100" s="17">
        <v>1434654998</v>
      </c>
      <c r="K100" s="17" t="b">
        <v>0</v>
      </c>
      <c r="L100" s="17">
        <v>79</v>
      </c>
      <c r="M100" s="17" t="b">
        <v>1</v>
      </c>
      <c r="N100" s="17" t="s">
        <v>8269</v>
      </c>
      <c r="O100" s="17">
        <v>116</v>
      </c>
      <c r="P100" s="17">
        <v>73.58</v>
      </c>
      <c r="Q100" s="21" t="s">
        <v>8323</v>
      </c>
      <c r="R100" s="17" t="s">
        <v>8326</v>
      </c>
      <c r="S100" s="22">
        <v>42173.803217592591</v>
      </c>
      <c r="T100" s="22">
        <v>42203.290972222225</v>
      </c>
    </row>
    <row r="101" spans="1:20" ht="30" x14ac:dyDescent="0.25">
      <c r="A101" s="17">
        <v>3249</v>
      </c>
      <c r="B101" s="18" t="s">
        <v>3249</v>
      </c>
      <c r="C101" s="18" t="s">
        <v>7359</v>
      </c>
      <c r="D101" s="19">
        <v>5500</v>
      </c>
      <c r="E101" s="20">
        <v>5771</v>
      </c>
      <c r="F101" s="17" t="s">
        <v>8218</v>
      </c>
      <c r="G101" s="17" t="s">
        <v>8223</v>
      </c>
      <c r="H101" s="17" t="s">
        <v>8245</v>
      </c>
      <c r="I101" s="17">
        <v>1434822914</v>
      </c>
      <c r="J101" s="17">
        <v>1432230914</v>
      </c>
      <c r="K101" s="17" t="b">
        <v>1</v>
      </c>
      <c r="L101" s="17">
        <v>88</v>
      </c>
      <c r="M101" s="17" t="b">
        <v>1</v>
      </c>
      <c r="N101" s="17" t="s">
        <v>8269</v>
      </c>
      <c r="O101" s="17">
        <v>105</v>
      </c>
      <c r="P101" s="17">
        <v>65.58</v>
      </c>
      <c r="Q101" s="21" t="s">
        <v>8323</v>
      </c>
      <c r="R101" s="17" t="s">
        <v>8326</v>
      </c>
      <c r="S101" s="22">
        <v>42145.746689814812</v>
      </c>
      <c r="T101" s="22">
        <v>42175.746689814812</v>
      </c>
    </row>
    <row r="102" spans="1:20" ht="30" x14ac:dyDescent="0.25">
      <c r="A102" s="17">
        <v>3456</v>
      </c>
      <c r="B102" s="18" t="s">
        <v>3455</v>
      </c>
      <c r="C102" s="18" t="s">
        <v>7566</v>
      </c>
      <c r="D102" s="19">
        <v>3000</v>
      </c>
      <c r="E102" s="20">
        <v>5739</v>
      </c>
      <c r="F102" s="17" t="s">
        <v>8218</v>
      </c>
      <c r="G102" s="17" t="s">
        <v>8223</v>
      </c>
      <c r="H102" s="17" t="s">
        <v>8245</v>
      </c>
      <c r="I102" s="17">
        <v>1406876340</v>
      </c>
      <c r="J102" s="17">
        <v>1404190567</v>
      </c>
      <c r="K102" s="17" t="b">
        <v>0</v>
      </c>
      <c r="L102" s="17">
        <v>16</v>
      </c>
      <c r="M102" s="17" t="b">
        <v>1</v>
      </c>
      <c r="N102" s="17" t="s">
        <v>8269</v>
      </c>
      <c r="O102" s="17">
        <v>191</v>
      </c>
      <c r="P102" s="17">
        <v>358.69</v>
      </c>
      <c r="Q102" s="21" t="s">
        <v>8323</v>
      </c>
      <c r="R102" s="17" t="s">
        <v>8326</v>
      </c>
      <c r="S102" s="22">
        <v>41821.205636574072</v>
      </c>
      <c r="T102" s="22">
        <v>41852.290972222225</v>
      </c>
    </row>
    <row r="103" spans="1:20" x14ac:dyDescent="0.25">
      <c r="A103" s="17">
        <v>3158</v>
      </c>
      <c r="B103" s="18" t="s">
        <v>3158</v>
      </c>
      <c r="C103" s="18" t="s">
        <v>7268</v>
      </c>
      <c r="D103" s="19">
        <v>5000</v>
      </c>
      <c r="E103" s="20">
        <v>5700</v>
      </c>
      <c r="F103" s="17" t="s">
        <v>8218</v>
      </c>
      <c r="G103" s="17" t="s">
        <v>8223</v>
      </c>
      <c r="H103" s="17" t="s">
        <v>8245</v>
      </c>
      <c r="I103" s="17">
        <v>1374523752</v>
      </c>
      <c r="J103" s="17">
        <v>1371931752</v>
      </c>
      <c r="K103" s="17" t="b">
        <v>1</v>
      </c>
      <c r="L103" s="17">
        <v>69</v>
      </c>
      <c r="M103" s="17" t="b">
        <v>1</v>
      </c>
      <c r="N103" s="17" t="s">
        <v>8269</v>
      </c>
      <c r="O103" s="17">
        <v>114</v>
      </c>
      <c r="P103" s="17">
        <v>82.61</v>
      </c>
      <c r="Q103" s="21" t="s">
        <v>8323</v>
      </c>
      <c r="R103" s="17" t="s">
        <v>8326</v>
      </c>
      <c r="S103" s="22">
        <v>41447.839722222219</v>
      </c>
      <c r="T103" s="22">
        <v>41477.839722222219</v>
      </c>
    </row>
    <row r="104" spans="1:20" ht="30" x14ac:dyDescent="0.25">
      <c r="A104" s="17">
        <v>2967</v>
      </c>
      <c r="B104" s="18" t="s">
        <v>2967</v>
      </c>
      <c r="C104" s="18" t="s">
        <v>7077</v>
      </c>
      <c r="D104" s="19">
        <v>5000</v>
      </c>
      <c r="E104" s="20">
        <v>5696</v>
      </c>
      <c r="F104" s="17" t="s">
        <v>8218</v>
      </c>
      <c r="G104" s="17" t="s">
        <v>8223</v>
      </c>
      <c r="H104" s="17" t="s">
        <v>8245</v>
      </c>
      <c r="I104" s="17">
        <v>1425872692</v>
      </c>
      <c r="J104" s="17">
        <v>1423284292</v>
      </c>
      <c r="K104" s="17" t="b">
        <v>0</v>
      </c>
      <c r="L104" s="17">
        <v>71</v>
      </c>
      <c r="M104" s="17" t="b">
        <v>1</v>
      </c>
      <c r="N104" s="17" t="s">
        <v>8269</v>
      </c>
      <c r="O104" s="17">
        <v>114</v>
      </c>
      <c r="P104" s="17">
        <v>80.23</v>
      </c>
      <c r="Q104" s="21" t="s">
        <v>8323</v>
      </c>
      <c r="R104" s="17" t="s">
        <v>8326</v>
      </c>
      <c r="S104" s="22">
        <v>42042.197824074072</v>
      </c>
      <c r="T104" s="22">
        <v>42072.156157407408</v>
      </c>
    </row>
    <row r="105" spans="1:20" ht="30" x14ac:dyDescent="0.25">
      <c r="A105" s="17">
        <v>3361</v>
      </c>
      <c r="B105" s="18" t="s">
        <v>3360</v>
      </c>
      <c r="C105" s="18" t="s">
        <v>7471</v>
      </c>
      <c r="D105" s="19">
        <v>5000</v>
      </c>
      <c r="E105" s="20">
        <v>5673</v>
      </c>
      <c r="F105" s="17" t="s">
        <v>8218</v>
      </c>
      <c r="G105" s="17" t="s">
        <v>8223</v>
      </c>
      <c r="H105" s="17" t="s">
        <v>8245</v>
      </c>
      <c r="I105" s="17">
        <v>1409587140</v>
      </c>
      <c r="J105" s="17">
        <v>1408062990</v>
      </c>
      <c r="K105" s="17" t="b">
        <v>0</v>
      </c>
      <c r="L105" s="17">
        <v>68</v>
      </c>
      <c r="M105" s="17" t="b">
        <v>1</v>
      </c>
      <c r="N105" s="17" t="s">
        <v>8269</v>
      </c>
      <c r="O105" s="17">
        <v>113</v>
      </c>
      <c r="P105" s="17">
        <v>83.43</v>
      </c>
      <c r="Q105" s="21" t="s">
        <v>8323</v>
      </c>
      <c r="R105" s="17" t="s">
        <v>8326</v>
      </c>
      <c r="S105" s="22">
        <v>41866.025347222225</v>
      </c>
      <c r="T105" s="22">
        <v>41883.665972222225</v>
      </c>
    </row>
    <row r="106" spans="1:20" ht="30" x14ac:dyDescent="0.25">
      <c r="A106" s="17">
        <v>3554</v>
      </c>
      <c r="B106" s="18" t="s">
        <v>3553</v>
      </c>
      <c r="C106" s="18" t="s">
        <v>7664</v>
      </c>
      <c r="D106" s="19">
        <v>5000</v>
      </c>
      <c r="E106" s="20">
        <v>5671.11</v>
      </c>
      <c r="F106" s="17" t="s">
        <v>8218</v>
      </c>
      <c r="G106" s="17" t="s">
        <v>8223</v>
      </c>
      <c r="H106" s="17" t="s">
        <v>8245</v>
      </c>
      <c r="I106" s="17">
        <v>1423674000</v>
      </c>
      <c r="J106" s="17">
        <v>1421025159</v>
      </c>
      <c r="K106" s="17" t="b">
        <v>0</v>
      </c>
      <c r="L106" s="17">
        <v>53</v>
      </c>
      <c r="M106" s="17" t="b">
        <v>1</v>
      </c>
      <c r="N106" s="17" t="s">
        <v>8269</v>
      </c>
      <c r="O106" s="17">
        <v>113</v>
      </c>
      <c r="P106" s="17">
        <v>107</v>
      </c>
      <c r="Q106" s="21" t="s">
        <v>8323</v>
      </c>
      <c r="R106" s="17" t="s">
        <v>8326</v>
      </c>
      <c r="S106" s="22">
        <v>42016.050451388888</v>
      </c>
      <c r="T106" s="22">
        <v>42046.708333333328</v>
      </c>
    </row>
    <row r="107" spans="1:20" ht="30" x14ac:dyDescent="0.25">
      <c r="A107" s="17">
        <v>3542</v>
      </c>
      <c r="B107" s="18" t="s">
        <v>3541</v>
      </c>
      <c r="C107" s="18" t="s">
        <v>7652</v>
      </c>
      <c r="D107" s="19">
        <v>5500</v>
      </c>
      <c r="E107" s="20">
        <v>5623</v>
      </c>
      <c r="F107" s="17" t="s">
        <v>8218</v>
      </c>
      <c r="G107" s="17" t="s">
        <v>8223</v>
      </c>
      <c r="H107" s="17" t="s">
        <v>8245</v>
      </c>
      <c r="I107" s="17">
        <v>1410099822</v>
      </c>
      <c r="J107" s="17">
        <v>1404915822</v>
      </c>
      <c r="K107" s="17" t="b">
        <v>0</v>
      </c>
      <c r="L107" s="17">
        <v>85</v>
      </c>
      <c r="M107" s="17" t="b">
        <v>1</v>
      </c>
      <c r="N107" s="17" t="s">
        <v>8269</v>
      </c>
      <c r="O107" s="17">
        <v>102</v>
      </c>
      <c r="P107" s="17">
        <v>66.150000000000006</v>
      </c>
      <c r="Q107" s="21" t="s">
        <v>8323</v>
      </c>
      <c r="R107" s="17" t="s">
        <v>8326</v>
      </c>
      <c r="S107" s="22">
        <v>41829.599791666667</v>
      </c>
      <c r="T107" s="22">
        <v>41889.599791666667</v>
      </c>
    </row>
    <row r="108" spans="1:20" x14ac:dyDescent="0.25">
      <c r="A108" s="17">
        <v>3285</v>
      </c>
      <c r="B108" s="18" t="s">
        <v>3285</v>
      </c>
      <c r="C108" s="18" t="s">
        <v>7395</v>
      </c>
      <c r="D108" s="19">
        <v>4999</v>
      </c>
      <c r="E108" s="20">
        <v>5604</v>
      </c>
      <c r="F108" s="17" t="s">
        <v>8218</v>
      </c>
      <c r="G108" s="17" t="s">
        <v>8223</v>
      </c>
      <c r="H108" s="17" t="s">
        <v>8245</v>
      </c>
      <c r="I108" s="17">
        <v>1488258000</v>
      </c>
      <c r="J108" s="17">
        <v>1485556626</v>
      </c>
      <c r="K108" s="17" t="b">
        <v>0</v>
      </c>
      <c r="L108" s="17">
        <v>81</v>
      </c>
      <c r="M108" s="17" t="b">
        <v>1</v>
      </c>
      <c r="N108" s="17" t="s">
        <v>8269</v>
      </c>
      <c r="O108" s="17">
        <v>112</v>
      </c>
      <c r="P108" s="17">
        <v>69.19</v>
      </c>
      <c r="Q108" s="21" t="s">
        <v>8323</v>
      </c>
      <c r="R108" s="17" t="s">
        <v>8326</v>
      </c>
      <c r="S108" s="22">
        <v>42762.942430555559</v>
      </c>
      <c r="T108" s="22">
        <v>42794.208333333328</v>
      </c>
    </row>
    <row r="109" spans="1:20" ht="30" x14ac:dyDescent="0.25">
      <c r="A109" s="17">
        <v>3156</v>
      </c>
      <c r="B109" s="18" t="s">
        <v>3156</v>
      </c>
      <c r="C109" s="18" t="s">
        <v>7266</v>
      </c>
      <c r="D109" s="19">
        <v>5500</v>
      </c>
      <c r="E109" s="20">
        <v>5600</v>
      </c>
      <c r="F109" s="17" t="s">
        <v>8218</v>
      </c>
      <c r="G109" s="17" t="s">
        <v>8223</v>
      </c>
      <c r="H109" s="17" t="s">
        <v>8245</v>
      </c>
      <c r="I109" s="17">
        <v>1338591144</v>
      </c>
      <c r="J109" s="17">
        <v>1335567144</v>
      </c>
      <c r="K109" s="17" t="b">
        <v>1</v>
      </c>
      <c r="L109" s="17">
        <v>89</v>
      </c>
      <c r="M109" s="17" t="b">
        <v>1</v>
      </c>
      <c r="N109" s="17" t="s">
        <v>8269</v>
      </c>
      <c r="O109" s="17">
        <v>102</v>
      </c>
      <c r="P109" s="17">
        <v>62.92</v>
      </c>
      <c r="Q109" s="21" t="s">
        <v>8323</v>
      </c>
      <c r="R109" s="17" t="s">
        <v>8326</v>
      </c>
      <c r="S109" s="22">
        <v>41026.953055555554</v>
      </c>
      <c r="T109" s="22">
        <v>41061.953055555554</v>
      </c>
    </row>
    <row r="110" spans="1:20" ht="30" x14ac:dyDescent="0.25">
      <c r="A110" s="17">
        <v>3698</v>
      </c>
      <c r="B110" s="18" t="s">
        <v>3695</v>
      </c>
      <c r="C110" s="18" t="s">
        <v>7808</v>
      </c>
      <c r="D110" s="19">
        <v>5000</v>
      </c>
      <c r="E110" s="20">
        <v>5526</v>
      </c>
      <c r="F110" s="17" t="s">
        <v>8218</v>
      </c>
      <c r="G110" s="17" t="s">
        <v>8223</v>
      </c>
      <c r="H110" s="17" t="s">
        <v>8245</v>
      </c>
      <c r="I110" s="17">
        <v>1456946487</v>
      </c>
      <c r="J110" s="17">
        <v>1454354487</v>
      </c>
      <c r="K110" s="17" t="b">
        <v>0</v>
      </c>
      <c r="L110" s="17">
        <v>136</v>
      </c>
      <c r="M110" s="17" t="b">
        <v>1</v>
      </c>
      <c r="N110" s="17" t="s">
        <v>8269</v>
      </c>
      <c r="O110" s="17">
        <v>111</v>
      </c>
      <c r="P110" s="17">
        <v>40.630000000000003</v>
      </c>
      <c r="Q110" s="21" t="s">
        <v>8323</v>
      </c>
      <c r="R110" s="17" t="s">
        <v>8326</v>
      </c>
      <c r="S110" s="22">
        <v>42401.806562500002</v>
      </c>
      <c r="T110" s="22">
        <v>42431.806562500002</v>
      </c>
    </row>
    <row r="111" spans="1:20" ht="30" x14ac:dyDescent="0.25">
      <c r="A111" s="17">
        <v>3348</v>
      </c>
      <c r="B111" s="18" t="s">
        <v>3266</v>
      </c>
      <c r="C111" s="18" t="s">
        <v>7458</v>
      </c>
      <c r="D111" s="19">
        <v>5500</v>
      </c>
      <c r="E111" s="20">
        <v>5516</v>
      </c>
      <c r="F111" s="17" t="s">
        <v>8218</v>
      </c>
      <c r="G111" s="17" t="s">
        <v>8223</v>
      </c>
      <c r="H111" s="17" t="s">
        <v>8245</v>
      </c>
      <c r="I111" s="17">
        <v>1461988740</v>
      </c>
      <c r="J111" s="17">
        <v>1459949080</v>
      </c>
      <c r="K111" s="17" t="b">
        <v>0</v>
      </c>
      <c r="L111" s="17">
        <v>79</v>
      </c>
      <c r="M111" s="17" t="b">
        <v>1</v>
      </c>
      <c r="N111" s="17" t="s">
        <v>8269</v>
      </c>
      <c r="O111" s="17">
        <v>100</v>
      </c>
      <c r="P111" s="17">
        <v>69.819999999999993</v>
      </c>
      <c r="Q111" s="21" t="s">
        <v>8323</v>
      </c>
      <c r="R111" s="17" t="s">
        <v>8326</v>
      </c>
      <c r="S111" s="22">
        <v>42466.558796296296</v>
      </c>
      <c r="T111" s="22">
        <v>42490.165972222225</v>
      </c>
    </row>
    <row r="112" spans="1:20" ht="30" x14ac:dyDescent="0.25">
      <c r="A112" s="17">
        <v>2961</v>
      </c>
      <c r="B112" s="18" t="s">
        <v>2961</v>
      </c>
      <c r="C112" s="18" t="s">
        <v>7071</v>
      </c>
      <c r="D112" s="19">
        <v>5000</v>
      </c>
      <c r="E112" s="20">
        <v>5481</v>
      </c>
      <c r="F112" s="17" t="s">
        <v>8218</v>
      </c>
      <c r="G112" s="17" t="s">
        <v>8223</v>
      </c>
      <c r="H112" s="17" t="s">
        <v>8245</v>
      </c>
      <c r="I112" s="17">
        <v>1427342400</v>
      </c>
      <c r="J112" s="17">
        <v>1424927159</v>
      </c>
      <c r="K112" s="17" t="b">
        <v>0</v>
      </c>
      <c r="L112" s="17">
        <v>108</v>
      </c>
      <c r="M112" s="17" t="b">
        <v>1</v>
      </c>
      <c r="N112" s="17" t="s">
        <v>8269</v>
      </c>
      <c r="O112" s="17">
        <v>110</v>
      </c>
      <c r="P112" s="17">
        <v>50.75</v>
      </c>
      <c r="Q112" s="21" t="s">
        <v>8323</v>
      </c>
      <c r="R112" s="17" t="s">
        <v>8326</v>
      </c>
      <c r="S112" s="22">
        <v>42061.212488425925</v>
      </c>
      <c r="T112" s="22">
        <v>42089.166666666672</v>
      </c>
    </row>
    <row r="113" spans="1:20" ht="45" x14ac:dyDescent="0.25">
      <c r="A113" s="17">
        <v>3175</v>
      </c>
      <c r="B113" s="18" t="s">
        <v>3175</v>
      </c>
      <c r="C113" s="18" t="s">
        <v>7285</v>
      </c>
      <c r="D113" s="19">
        <v>5000</v>
      </c>
      <c r="E113" s="20">
        <v>5478</v>
      </c>
      <c r="F113" s="17" t="s">
        <v>8218</v>
      </c>
      <c r="G113" s="17" t="s">
        <v>8223</v>
      </c>
      <c r="H113" s="17" t="s">
        <v>8245</v>
      </c>
      <c r="I113" s="17">
        <v>1297977427</v>
      </c>
      <c r="J113" s="17">
        <v>1292793427</v>
      </c>
      <c r="K113" s="17" t="b">
        <v>1</v>
      </c>
      <c r="L113" s="17">
        <v>60</v>
      </c>
      <c r="M113" s="17" t="b">
        <v>1</v>
      </c>
      <c r="N113" s="17" t="s">
        <v>8269</v>
      </c>
      <c r="O113" s="17">
        <v>110</v>
      </c>
      <c r="P113" s="17">
        <v>91.3</v>
      </c>
      <c r="Q113" s="21" t="s">
        <v>8323</v>
      </c>
      <c r="R113" s="17" t="s">
        <v>8326</v>
      </c>
      <c r="S113" s="22">
        <v>40531.886886574073</v>
      </c>
      <c r="T113" s="22">
        <v>40591.886886574073</v>
      </c>
    </row>
    <row r="114" spans="1:20" ht="30" x14ac:dyDescent="0.25">
      <c r="A114" s="17">
        <v>3260</v>
      </c>
      <c r="B114" s="18" t="s">
        <v>3260</v>
      </c>
      <c r="C114" s="18" t="s">
        <v>7370</v>
      </c>
      <c r="D114" s="19">
        <v>5000</v>
      </c>
      <c r="E114" s="20">
        <v>5462</v>
      </c>
      <c r="F114" s="17" t="s">
        <v>8218</v>
      </c>
      <c r="G114" s="17" t="s">
        <v>8223</v>
      </c>
      <c r="H114" s="17" t="s">
        <v>8245</v>
      </c>
      <c r="I114" s="17">
        <v>1448903318</v>
      </c>
      <c r="J114" s="17">
        <v>1445875718</v>
      </c>
      <c r="K114" s="17" t="b">
        <v>1</v>
      </c>
      <c r="L114" s="17">
        <v>73</v>
      </c>
      <c r="M114" s="17" t="b">
        <v>1</v>
      </c>
      <c r="N114" s="17" t="s">
        <v>8269</v>
      </c>
      <c r="O114" s="17">
        <v>109</v>
      </c>
      <c r="P114" s="17">
        <v>74.819999999999993</v>
      </c>
      <c r="Q114" s="21" t="s">
        <v>8323</v>
      </c>
      <c r="R114" s="17" t="s">
        <v>8326</v>
      </c>
      <c r="S114" s="22">
        <v>42303.672662037032</v>
      </c>
      <c r="T114" s="22">
        <v>42338.714328703703</v>
      </c>
    </row>
    <row r="115" spans="1:20" ht="30" x14ac:dyDescent="0.25">
      <c r="A115" s="17">
        <v>3334</v>
      </c>
      <c r="B115" s="18" t="s">
        <v>3334</v>
      </c>
      <c r="C115" s="18" t="s">
        <v>7444</v>
      </c>
      <c r="D115" s="19">
        <v>3871</v>
      </c>
      <c r="E115" s="20">
        <v>5366</v>
      </c>
      <c r="F115" s="17" t="s">
        <v>8218</v>
      </c>
      <c r="G115" s="17" t="s">
        <v>8223</v>
      </c>
      <c r="H115" s="17" t="s">
        <v>8245</v>
      </c>
      <c r="I115" s="17">
        <v>1438259422</v>
      </c>
      <c r="J115" s="17">
        <v>1435667422</v>
      </c>
      <c r="K115" s="17" t="b">
        <v>0</v>
      </c>
      <c r="L115" s="17">
        <v>46</v>
      </c>
      <c r="M115" s="17" t="b">
        <v>1</v>
      </c>
      <c r="N115" s="17" t="s">
        <v>8269</v>
      </c>
      <c r="O115" s="17">
        <v>139</v>
      </c>
      <c r="P115" s="17">
        <v>116.65</v>
      </c>
      <c r="Q115" s="21" t="s">
        <v>8323</v>
      </c>
      <c r="R115" s="17" t="s">
        <v>8326</v>
      </c>
      <c r="S115" s="22">
        <v>42185.521087962959</v>
      </c>
      <c r="T115" s="22">
        <v>42215.521087962959</v>
      </c>
    </row>
    <row r="116" spans="1:20" ht="30" x14ac:dyDescent="0.25">
      <c r="A116" s="17">
        <v>3483</v>
      </c>
      <c r="B116" s="18" t="s">
        <v>3482</v>
      </c>
      <c r="C116" s="18" t="s">
        <v>7593</v>
      </c>
      <c r="D116" s="19">
        <v>3350</v>
      </c>
      <c r="E116" s="20">
        <v>5358</v>
      </c>
      <c r="F116" s="17" t="s">
        <v>8218</v>
      </c>
      <c r="G116" s="17" t="s">
        <v>8223</v>
      </c>
      <c r="H116" s="17" t="s">
        <v>8245</v>
      </c>
      <c r="I116" s="17">
        <v>1404403381</v>
      </c>
      <c r="J116" s="17">
        <v>1401811381</v>
      </c>
      <c r="K116" s="17" t="b">
        <v>0</v>
      </c>
      <c r="L116" s="17">
        <v>133</v>
      </c>
      <c r="M116" s="17" t="b">
        <v>1</v>
      </c>
      <c r="N116" s="17" t="s">
        <v>8269</v>
      </c>
      <c r="O116" s="17">
        <v>160</v>
      </c>
      <c r="P116" s="17">
        <v>40.29</v>
      </c>
      <c r="Q116" s="21" t="s">
        <v>8323</v>
      </c>
      <c r="R116" s="17" t="s">
        <v>8326</v>
      </c>
      <c r="S116" s="22">
        <v>41793.668761574074</v>
      </c>
      <c r="T116" s="22">
        <v>41823.668761574074</v>
      </c>
    </row>
    <row r="117" spans="1:20" ht="30" x14ac:dyDescent="0.25">
      <c r="A117" s="17">
        <v>3436</v>
      </c>
      <c r="B117" s="18" t="s">
        <v>3435</v>
      </c>
      <c r="C117" s="18" t="s">
        <v>7546</v>
      </c>
      <c r="D117" s="19">
        <v>5000</v>
      </c>
      <c r="E117" s="20">
        <v>5295</v>
      </c>
      <c r="F117" s="17" t="s">
        <v>8218</v>
      </c>
      <c r="G117" s="17" t="s">
        <v>8223</v>
      </c>
      <c r="H117" s="17" t="s">
        <v>8245</v>
      </c>
      <c r="I117" s="17">
        <v>1408638480</v>
      </c>
      <c r="J117" s="17">
        <v>1406811593</v>
      </c>
      <c r="K117" s="17" t="b">
        <v>0</v>
      </c>
      <c r="L117" s="17">
        <v>37</v>
      </c>
      <c r="M117" s="17" t="b">
        <v>1</v>
      </c>
      <c r="N117" s="17" t="s">
        <v>8269</v>
      </c>
      <c r="O117" s="17">
        <v>106</v>
      </c>
      <c r="P117" s="17">
        <v>143.11000000000001</v>
      </c>
      <c r="Q117" s="21" t="s">
        <v>8323</v>
      </c>
      <c r="R117" s="17" t="s">
        <v>8326</v>
      </c>
      <c r="S117" s="22">
        <v>41851.541585648149</v>
      </c>
      <c r="T117" s="22">
        <v>41872.686111111114</v>
      </c>
    </row>
    <row r="118" spans="1:20" ht="30" x14ac:dyDescent="0.25">
      <c r="A118" s="17">
        <v>3685</v>
      </c>
      <c r="B118" s="18" t="s">
        <v>3682</v>
      </c>
      <c r="C118" s="18" t="s">
        <v>7795</v>
      </c>
      <c r="D118" s="19">
        <v>5000</v>
      </c>
      <c r="E118" s="20">
        <v>5285</v>
      </c>
      <c r="F118" s="17" t="s">
        <v>8218</v>
      </c>
      <c r="G118" s="17" t="s">
        <v>8223</v>
      </c>
      <c r="H118" s="17" t="s">
        <v>8245</v>
      </c>
      <c r="I118" s="17">
        <v>1400533200</v>
      </c>
      <c r="J118" s="17">
        <v>1398348859</v>
      </c>
      <c r="K118" s="17" t="b">
        <v>0</v>
      </c>
      <c r="L118" s="17">
        <v>126</v>
      </c>
      <c r="M118" s="17" t="b">
        <v>1</v>
      </c>
      <c r="N118" s="17" t="s">
        <v>8269</v>
      </c>
      <c r="O118" s="17">
        <v>106</v>
      </c>
      <c r="P118" s="17">
        <v>41.94</v>
      </c>
      <c r="Q118" s="21" t="s">
        <v>8323</v>
      </c>
      <c r="R118" s="17" t="s">
        <v>8326</v>
      </c>
      <c r="S118" s="22">
        <v>41753.593275462961</v>
      </c>
      <c r="T118" s="22">
        <v>41778.875</v>
      </c>
    </row>
    <row r="119" spans="1:20" ht="30" x14ac:dyDescent="0.25">
      <c r="A119" s="17">
        <v>3825</v>
      </c>
      <c r="B119" s="18" t="s">
        <v>3822</v>
      </c>
      <c r="C119" s="18" t="s">
        <v>7934</v>
      </c>
      <c r="D119" s="19">
        <v>5000</v>
      </c>
      <c r="E119" s="20">
        <v>5271</v>
      </c>
      <c r="F119" s="17" t="s">
        <v>8218</v>
      </c>
      <c r="G119" s="17" t="s">
        <v>8223</v>
      </c>
      <c r="H119" s="17" t="s">
        <v>8245</v>
      </c>
      <c r="I119" s="17">
        <v>1434505214</v>
      </c>
      <c r="J119" s="17">
        <v>1432690814</v>
      </c>
      <c r="K119" s="17" t="b">
        <v>0</v>
      </c>
      <c r="L119" s="17">
        <v>49</v>
      </c>
      <c r="M119" s="17" t="b">
        <v>1</v>
      </c>
      <c r="N119" s="17" t="s">
        <v>8269</v>
      </c>
      <c r="O119" s="17">
        <v>105</v>
      </c>
      <c r="P119" s="17">
        <v>107.57</v>
      </c>
      <c r="Q119" s="21" t="s">
        <v>8323</v>
      </c>
      <c r="R119" s="17" t="s">
        <v>8326</v>
      </c>
      <c r="S119" s="22">
        <v>42151.069606481484</v>
      </c>
      <c r="T119" s="22">
        <v>42172.069606481484</v>
      </c>
    </row>
    <row r="120" spans="1:20" ht="30" x14ac:dyDescent="0.25">
      <c r="A120" s="17">
        <v>3440</v>
      </c>
      <c r="B120" s="18" t="s">
        <v>3439</v>
      </c>
      <c r="C120" s="18" t="s">
        <v>7550</v>
      </c>
      <c r="D120" s="19">
        <v>5000</v>
      </c>
      <c r="E120" s="20">
        <v>5260.92</v>
      </c>
      <c r="F120" s="17" t="s">
        <v>8218</v>
      </c>
      <c r="G120" s="17" t="s">
        <v>8223</v>
      </c>
      <c r="H120" s="17" t="s">
        <v>8245</v>
      </c>
      <c r="I120" s="17">
        <v>1405095300</v>
      </c>
      <c r="J120" s="17">
        <v>1403146628</v>
      </c>
      <c r="K120" s="17" t="b">
        <v>0</v>
      </c>
      <c r="L120" s="17">
        <v>82</v>
      </c>
      <c r="M120" s="17" t="b">
        <v>1</v>
      </c>
      <c r="N120" s="17" t="s">
        <v>8269</v>
      </c>
      <c r="O120" s="17">
        <v>105</v>
      </c>
      <c r="P120" s="17">
        <v>64.16</v>
      </c>
      <c r="Q120" s="21" t="s">
        <v>8323</v>
      </c>
      <c r="R120" s="17" t="s">
        <v>8326</v>
      </c>
      <c r="S120" s="22">
        <v>41809.12300925926</v>
      </c>
      <c r="T120" s="22">
        <v>41831.677083333336</v>
      </c>
    </row>
    <row r="121" spans="1:20" ht="30" x14ac:dyDescent="0.25">
      <c r="A121" s="17">
        <v>2785</v>
      </c>
      <c r="B121" s="18" t="s">
        <v>2785</v>
      </c>
      <c r="C121" s="18" t="s">
        <v>6895</v>
      </c>
      <c r="D121" s="19">
        <v>5000</v>
      </c>
      <c r="E121" s="20">
        <v>5234</v>
      </c>
      <c r="F121" s="17" t="s">
        <v>8218</v>
      </c>
      <c r="G121" s="17" t="s">
        <v>8223</v>
      </c>
      <c r="H121" s="17" t="s">
        <v>8245</v>
      </c>
      <c r="I121" s="17">
        <v>1470430800</v>
      </c>
      <c r="J121" s="17">
        <v>1467865967</v>
      </c>
      <c r="K121" s="17" t="b">
        <v>0</v>
      </c>
      <c r="L121" s="17">
        <v>142</v>
      </c>
      <c r="M121" s="17" t="b">
        <v>1</v>
      </c>
      <c r="N121" s="17" t="s">
        <v>8269</v>
      </c>
      <c r="O121" s="17">
        <v>105</v>
      </c>
      <c r="P121" s="17">
        <v>36.86</v>
      </c>
      <c r="Q121" s="21" t="s">
        <v>8323</v>
      </c>
      <c r="R121" s="17" t="s">
        <v>8326</v>
      </c>
      <c r="S121" s="22">
        <v>42558.189432870371</v>
      </c>
      <c r="T121" s="22">
        <v>42587.875</v>
      </c>
    </row>
    <row r="122" spans="1:20" ht="30" x14ac:dyDescent="0.25">
      <c r="A122" s="17">
        <v>521</v>
      </c>
      <c r="B122" s="18" t="s">
        <v>522</v>
      </c>
      <c r="C122" s="18" t="s">
        <v>4631</v>
      </c>
      <c r="D122" s="19">
        <v>5000</v>
      </c>
      <c r="E122" s="20">
        <v>5232</v>
      </c>
      <c r="F122" s="17" t="s">
        <v>8218</v>
      </c>
      <c r="G122" s="17" t="s">
        <v>8223</v>
      </c>
      <c r="H122" s="17" t="s">
        <v>8245</v>
      </c>
      <c r="I122" s="17">
        <v>1477976340</v>
      </c>
      <c r="J122" s="17">
        <v>1475460819</v>
      </c>
      <c r="K122" s="17" t="b">
        <v>0</v>
      </c>
      <c r="L122" s="17">
        <v>56</v>
      </c>
      <c r="M122" s="17" t="b">
        <v>1</v>
      </c>
      <c r="N122" s="17" t="s">
        <v>8269</v>
      </c>
      <c r="O122" s="17">
        <v>105</v>
      </c>
      <c r="P122" s="17">
        <v>93.43</v>
      </c>
      <c r="Q122" s="21" t="s">
        <v>8323</v>
      </c>
      <c r="R122" s="17" t="s">
        <v>8326</v>
      </c>
      <c r="S122" s="22">
        <v>42646.092812499999</v>
      </c>
      <c r="T122" s="22">
        <v>42675.207638888889</v>
      </c>
    </row>
    <row r="123" spans="1:20" ht="30" x14ac:dyDescent="0.25">
      <c r="A123" s="17">
        <v>3331</v>
      </c>
      <c r="B123" s="18" t="s">
        <v>3331</v>
      </c>
      <c r="C123" s="18" t="s">
        <v>7441</v>
      </c>
      <c r="D123" s="19">
        <v>5000</v>
      </c>
      <c r="E123" s="20">
        <v>5226</v>
      </c>
      <c r="F123" s="17" t="s">
        <v>8218</v>
      </c>
      <c r="G123" s="17" t="s">
        <v>8223</v>
      </c>
      <c r="H123" s="17" t="s">
        <v>8245</v>
      </c>
      <c r="I123" s="17">
        <v>1444149886</v>
      </c>
      <c r="J123" s="17">
        <v>1441125886</v>
      </c>
      <c r="K123" s="17" t="b">
        <v>0</v>
      </c>
      <c r="L123" s="17">
        <v>65</v>
      </c>
      <c r="M123" s="17" t="b">
        <v>1</v>
      </c>
      <c r="N123" s="17" t="s">
        <v>8269</v>
      </c>
      <c r="O123" s="17">
        <v>105</v>
      </c>
      <c r="P123" s="17">
        <v>80.400000000000006</v>
      </c>
      <c r="Q123" s="21" t="s">
        <v>8323</v>
      </c>
      <c r="R123" s="17" t="s">
        <v>8326</v>
      </c>
      <c r="S123" s="22">
        <v>42248.697754629626</v>
      </c>
      <c r="T123" s="22">
        <v>42283.697754629626</v>
      </c>
    </row>
    <row r="124" spans="1:20" ht="30" x14ac:dyDescent="0.25">
      <c r="A124" s="17">
        <v>3217</v>
      </c>
      <c r="B124" s="18" t="s">
        <v>3217</v>
      </c>
      <c r="C124" s="18" t="s">
        <v>7327</v>
      </c>
      <c r="D124" s="19">
        <v>4500</v>
      </c>
      <c r="E124" s="20">
        <v>5221</v>
      </c>
      <c r="F124" s="17" t="s">
        <v>8218</v>
      </c>
      <c r="G124" s="17" t="s">
        <v>8223</v>
      </c>
      <c r="H124" s="17" t="s">
        <v>8245</v>
      </c>
      <c r="I124" s="17">
        <v>1478264784</v>
      </c>
      <c r="J124" s="17">
        <v>1475672784</v>
      </c>
      <c r="K124" s="17" t="b">
        <v>1</v>
      </c>
      <c r="L124" s="17">
        <v>104</v>
      </c>
      <c r="M124" s="17" t="b">
        <v>1</v>
      </c>
      <c r="N124" s="17" t="s">
        <v>8269</v>
      </c>
      <c r="O124" s="17">
        <v>116</v>
      </c>
      <c r="P124" s="17">
        <v>50.2</v>
      </c>
      <c r="Q124" s="21" t="s">
        <v>8323</v>
      </c>
      <c r="R124" s="17" t="s">
        <v>8326</v>
      </c>
      <c r="S124" s="22">
        <v>42648.546111111107</v>
      </c>
      <c r="T124" s="22">
        <v>42678.546111111107</v>
      </c>
    </row>
    <row r="125" spans="1:20" ht="30" x14ac:dyDescent="0.25">
      <c r="A125" s="17">
        <v>3208</v>
      </c>
      <c r="B125" s="18" t="s">
        <v>3208</v>
      </c>
      <c r="C125" s="18" t="s">
        <v>7318</v>
      </c>
      <c r="D125" s="19">
        <v>5000</v>
      </c>
      <c r="E125" s="20">
        <v>5175</v>
      </c>
      <c r="F125" s="17" t="s">
        <v>8218</v>
      </c>
      <c r="G125" s="17" t="s">
        <v>8223</v>
      </c>
      <c r="H125" s="17" t="s">
        <v>8245</v>
      </c>
      <c r="I125" s="17">
        <v>1406557877</v>
      </c>
      <c r="J125" s="17">
        <v>1404743477</v>
      </c>
      <c r="K125" s="17" t="b">
        <v>1</v>
      </c>
      <c r="L125" s="17">
        <v>82</v>
      </c>
      <c r="M125" s="17" t="b">
        <v>1</v>
      </c>
      <c r="N125" s="17" t="s">
        <v>8269</v>
      </c>
      <c r="O125" s="17">
        <v>104</v>
      </c>
      <c r="P125" s="17">
        <v>63.11</v>
      </c>
      <c r="Q125" s="21" t="s">
        <v>8323</v>
      </c>
      <c r="R125" s="17" t="s">
        <v>8326</v>
      </c>
      <c r="S125" s="22">
        <v>41827.605057870373</v>
      </c>
      <c r="T125" s="22">
        <v>41848.605057870373</v>
      </c>
    </row>
    <row r="126" spans="1:20" ht="45" x14ac:dyDescent="0.25">
      <c r="A126" s="17">
        <v>3464</v>
      </c>
      <c r="B126" s="18" t="s">
        <v>3463</v>
      </c>
      <c r="C126" s="18" t="s">
        <v>7574</v>
      </c>
      <c r="D126" s="19">
        <v>5000</v>
      </c>
      <c r="E126" s="20">
        <v>5116.18</v>
      </c>
      <c r="F126" s="17" t="s">
        <v>8218</v>
      </c>
      <c r="G126" s="17" t="s">
        <v>8223</v>
      </c>
      <c r="H126" s="17" t="s">
        <v>8245</v>
      </c>
      <c r="I126" s="17">
        <v>1471921637</v>
      </c>
      <c r="J126" s="17">
        <v>1469329637</v>
      </c>
      <c r="K126" s="17" t="b">
        <v>0</v>
      </c>
      <c r="L126" s="17">
        <v>93</v>
      </c>
      <c r="M126" s="17" t="b">
        <v>1</v>
      </c>
      <c r="N126" s="17" t="s">
        <v>8269</v>
      </c>
      <c r="O126" s="17">
        <v>102</v>
      </c>
      <c r="P126" s="17">
        <v>55.01</v>
      </c>
      <c r="Q126" s="21" t="s">
        <v>8323</v>
      </c>
      <c r="R126" s="17" t="s">
        <v>8326</v>
      </c>
      <c r="S126" s="22">
        <v>42575.130057870367</v>
      </c>
      <c r="T126" s="22">
        <v>42605.130057870367</v>
      </c>
    </row>
    <row r="127" spans="1:20" ht="45" x14ac:dyDescent="0.25">
      <c r="A127" s="17">
        <v>2974</v>
      </c>
      <c r="B127" s="18" t="s">
        <v>2974</v>
      </c>
      <c r="C127" s="18" t="s">
        <v>7084</v>
      </c>
      <c r="D127" s="19">
        <v>5000</v>
      </c>
      <c r="E127" s="20">
        <v>5100</v>
      </c>
      <c r="F127" s="17" t="s">
        <v>8218</v>
      </c>
      <c r="G127" s="17" t="s">
        <v>8223</v>
      </c>
      <c r="H127" s="17" t="s">
        <v>8245</v>
      </c>
      <c r="I127" s="17">
        <v>1411695300</v>
      </c>
      <c r="J127" s="17">
        <v>1409275671</v>
      </c>
      <c r="K127" s="17" t="b">
        <v>0</v>
      </c>
      <c r="L127" s="17">
        <v>87</v>
      </c>
      <c r="M127" s="17" t="b">
        <v>1</v>
      </c>
      <c r="N127" s="17" t="s">
        <v>8269</v>
      </c>
      <c r="O127" s="17">
        <v>102</v>
      </c>
      <c r="P127" s="17">
        <v>58.62</v>
      </c>
      <c r="Q127" s="21" t="s">
        <v>8323</v>
      </c>
      <c r="R127" s="17" t="s">
        <v>8326</v>
      </c>
      <c r="S127" s="22">
        <v>41880.061006944445</v>
      </c>
      <c r="T127" s="22">
        <v>41908.065972222219</v>
      </c>
    </row>
    <row r="128" spans="1:20" ht="30" x14ac:dyDescent="0.25">
      <c r="A128" s="17">
        <v>3589</v>
      </c>
      <c r="B128" s="18" t="s">
        <v>3588</v>
      </c>
      <c r="C128" s="18" t="s">
        <v>7699</v>
      </c>
      <c r="D128" s="19">
        <v>4000</v>
      </c>
      <c r="E128" s="20">
        <v>5100</v>
      </c>
      <c r="F128" s="17" t="s">
        <v>8218</v>
      </c>
      <c r="G128" s="17" t="s">
        <v>8223</v>
      </c>
      <c r="H128" s="17" t="s">
        <v>8245</v>
      </c>
      <c r="I128" s="17">
        <v>1432654347</v>
      </c>
      <c r="J128" s="17">
        <v>1430494347</v>
      </c>
      <c r="K128" s="17" t="b">
        <v>0</v>
      </c>
      <c r="L128" s="17">
        <v>62</v>
      </c>
      <c r="M128" s="17" t="b">
        <v>1</v>
      </c>
      <c r="N128" s="17" t="s">
        <v>8269</v>
      </c>
      <c r="O128" s="17">
        <v>128</v>
      </c>
      <c r="P128" s="17">
        <v>82.26</v>
      </c>
      <c r="Q128" s="21" t="s">
        <v>8323</v>
      </c>
      <c r="R128" s="17" t="s">
        <v>8326</v>
      </c>
      <c r="S128" s="22">
        <v>42125.647534722222</v>
      </c>
      <c r="T128" s="22">
        <v>42150.647534722222</v>
      </c>
    </row>
    <row r="129" spans="1:20" ht="30" x14ac:dyDescent="0.25">
      <c r="A129" s="17">
        <v>3162</v>
      </c>
      <c r="B129" s="18" t="s">
        <v>3162</v>
      </c>
      <c r="C129" s="18" t="s">
        <v>7272</v>
      </c>
      <c r="D129" s="19">
        <v>4000</v>
      </c>
      <c r="E129" s="20">
        <v>5086</v>
      </c>
      <c r="F129" s="17" t="s">
        <v>8218</v>
      </c>
      <c r="G129" s="17" t="s">
        <v>8223</v>
      </c>
      <c r="H129" s="17" t="s">
        <v>8245</v>
      </c>
      <c r="I129" s="17">
        <v>1404698400</v>
      </c>
      <c r="J129" s="17">
        <v>1402331262</v>
      </c>
      <c r="K129" s="17" t="b">
        <v>1</v>
      </c>
      <c r="L129" s="17">
        <v>63</v>
      </c>
      <c r="M129" s="17" t="b">
        <v>1</v>
      </c>
      <c r="N129" s="17" t="s">
        <v>8269</v>
      </c>
      <c r="O129" s="17">
        <v>127</v>
      </c>
      <c r="P129" s="17">
        <v>80.73</v>
      </c>
      <c r="Q129" s="21" t="s">
        <v>8323</v>
      </c>
      <c r="R129" s="17" t="s">
        <v>8326</v>
      </c>
      <c r="S129" s="22">
        <v>41799.685902777775</v>
      </c>
      <c r="T129" s="22">
        <v>41827.083333333336</v>
      </c>
    </row>
    <row r="130" spans="1:20" ht="30" x14ac:dyDescent="0.25">
      <c r="A130" s="17">
        <v>2979</v>
      </c>
      <c r="B130" s="18" t="s">
        <v>2979</v>
      </c>
      <c r="C130" s="18" t="s">
        <v>7089</v>
      </c>
      <c r="D130" s="19">
        <v>5000</v>
      </c>
      <c r="E130" s="20">
        <v>5070</v>
      </c>
      <c r="F130" s="17" t="s">
        <v>8218</v>
      </c>
      <c r="G130" s="17" t="s">
        <v>8223</v>
      </c>
      <c r="H130" s="17" t="s">
        <v>8245</v>
      </c>
      <c r="I130" s="17">
        <v>1420524000</v>
      </c>
      <c r="J130" s="17">
        <v>1419104823</v>
      </c>
      <c r="K130" s="17" t="b">
        <v>0</v>
      </c>
      <c r="L130" s="17">
        <v>46</v>
      </c>
      <c r="M130" s="17" t="b">
        <v>1</v>
      </c>
      <c r="N130" s="17" t="s">
        <v>8269</v>
      </c>
      <c r="O130" s="17">
        <v>101</v>
      </c>
      <c r="P130" s="17">
        <v>110.22</v>
      </c>
      <c r="Q130" s="21" t="s">
        <v>8323</v>
      </c>
      <c r="R130" s="17" t="s">
        <v>8326</v>
      </c>
      <c r="S130" s="22">
        <v>41993.824340277773</v>
      </c>
      <c r="T130" s="22">
        <v>42010.25</v>
      </c>
    </row>
    <row r="131" spans="1:20" ht="30" x14ac:dyDescent="0.25">
      <c r="A131" s="17">
        <v>3212</v>
      </c>
      <c r="B131" s="18" t="s">
        <v>3212</v>
      </c>
      <c r="C131" s="18" t="s">
        <v>7322</v>
      </c>
      <c r="D131" s="19">
        <v>4000</v>
      </c>
      <c r="E131" s="20">
        <v>5050</v>
      </c>
      <c r="F131" s="17" t="s">
        <v>8218</v>
      </c>
      <c r="G131" s="17" t="s">
        <v>8223</v>
      </c>
      <c r="H131" s="17" t="s">
        <v>8245</v>
      </c>
      <c r="I131" s="17">
        <v>1407524751</v>
      </c>
      <c r="J131" s="17">
        <v>1404932751</v>
      </c>
      <c r="K131" s="17" t="b">
        <v>1</v>
      </c>
      <c r="L131" s="17">
        <v>94</v>
      </c>
      <c r="M131" s="17" t="b">
        <v>1</v>
      </c>
      <c r="N131" s="17" t="s">
        <v>8269</v>
      </c>
      <c r="O131" s="17">
        <v>126</v>
      </c>
      <c r="P131" s="17">
        <v>53.72</v>
      </c>
      <c r="Q131" s="21" t="s">
        <v>8323</v>
      </c>
      <c r="R131" s="17" t="s">
        <v>8326</v>
      </c>
      <c r="S131" s="22">
        <v>41829.795729166668</v>
      </c>
      <c r="T131" s="22">
        <v>41859.795729166668</v>
      </c>
    </row>
    <row r="132" spans="1:20" ht="45" x14ac:dyDescent="0.25">
      <c r="A132" s="17">
        <v>3721</v>
      </c>
      <c r="B132" s="18" t="s">
        <v>3718</v>
      </c>
      <c r="C132" s="18" t="s">
        <v>7831</v>
      </c>
      <c r="D132" s="19">
        <v>5000</v>
      </c>
      <c r="E132" s="20">
        <v>5040</v>
      </c>
      <c r="F132" s="17" t="s">
        <v>8218</v>
      </c>
      <c r="G132" s="17" t="s">
        <v>8223</v>
      </c>
      <c r="H132" s="17" t="s">
        <v>8245</v>
      </c>
      <c r="I132" s="17">
        <v>1415230084</v>
      </c>
      <c r="J132" s="17">
        <v>1413412084</v>
      </c>
      <c r="K132" s="17" t="b">
        <v>0</v>
      </c>
      <c r="L132" s="17">
        <v>44</v>
      </c>
      <c r="M132" s="17" t="b">
        <v>1</v>
      </c>
      <c r="N132" s="17" t="s">
        <v>8269</v>
      </c>
      <c r="O132" s="17">
        <v>101</v>
      </c>
      <c r="P132" s="17">
        <v>114.55</v>
      </c>
      <c r="Q132" s="21" t="s">
        <v>8323</v>
      </c>
      <c r="R132" s="17" t="s">
        <v>8326</v>
      </c>
      <c r="S132" s="22">
        <v>41927.936157407406</v>
      </c>
      <c r="T132" s="22">
        <v>41948.977824074071</v>
      </c>
    </row>
    <row r="133" spans="1:20" ht="30" x14ac:dyDescent="0.25">
      <c r="A133" s="17">
        <v>2964</v>
      </c>
      <c r="B133" s="18" t="s">
        <v>2964</v>
      </c>
      <c r="C133" s="18" t="s">
        <v>7074</v>
      </c>
      <c r="D133" s="19">
        <v>5000</v>
      </c>
      <c r="E133" s="20">
        <v>5035.6899999999996</v>
      </c>
      <c r="F133" s="17" t="s">
        <v>8218</v>
      </c>
      <c r="G133" s="17" t="s">
        <v>8223</v>
      </c>
      <c r="H133" s="17" t="s">
        <v>8245</v>
      </c>
      <c r="I133" s="17">
        <v>1407360720</v>
      </c>
      <c r="J133" s="17">
        <v>1404769819</v>
      </c>
      <c r="K133" s="17" t="b">
        <v>0</v>
      </c>
      <c r="L133" s="17">
        <v>196</v>
      </c>
      <c r="M133" s="17" t="b">
        <v>1</v>
      </c>
      <c r="N133" s="17" t="s">
        <v>8269</v>
      </c>
      <c r="O133" s="17">
        <v>101</v>
      </c>
      <c r="P133" s="17">
        <v>25.69</v>
      </c>
      <c r="Q133" s="21" t="s">
        <v>8323</v>
      </c>
      <c r="R133" s="17" t="s">
        <v>8326</v>
      </c>
      <c r="S133" s="22">
        <v>41827.909942129627</v>
      </c>
      <c r="T133" s="22">
        <v>41857.897222222222</v>
      </c>
    </row>
    <row r="134" spans="1:20" ht="30" x14ac:dyDescent="0.25">
      <c r="A134" s="17">
        <v>3569</v>
      </c>
      <c r="B134" s="18" t="s">
        <v>3568</v>
      </c>
      <c r="C134" s="18" t="s">
        <v>7679</v>
      </c>
      <c r="D134" s="19">
        <v>5000</v>
      </c>
      <c r="E134" s="20">
        <v>5024</v>
      </c>
      <c r="F134" s="17" t="s">
        <v>8218</v>
      </c>
      <c r="G134" s="17" t="s">
        <v>8223</v>
      </c>
      <c r="H134" s="17" t="s">
        <v>8245</v>
      </c>
      <c r="I134" s="17">
        <v>1420734696</v>
      </c>
      <c r="J134" s="17">
        <v>1418142696</v>
      </c>
      <c r="K134" s="17" t="b">
        <v>0</v>
      </c>
      <c r="L134" s="17">
        <v>41</v>
      </c>
      <c r="M134" s="17" t="b">
        <v>1</v>
      </c>
      <c r="N134" s="17" t="s">
        <v>8269</v>
      </c>
      <c r="O134" s="17">
        <v>100</v>
      </c>
      <c r="P134" s="17">
        <v>122.54</v>
      </c>
      <c r="Q134" s="21" t="s">
        <v>8323</v>
      </c>
      <c r="R134" s="17" t="s">
        <v>8326</v>
      </c>
      <c r="S134" s="22">
        <v>41982.688611111109</v>
      </c>
      <c r="T134" s="22">
        <v>42012.688611111109</v>
      </c>
    </row>
    <row r="135" spans="1:20" ht="30" x14ac:dyDescent="0.25">
      <c r="A135" s="17">
        <v>3687</v>
      </c>
      <c r="B135" s="18" t="s">
        <v>3684</v>
      </c>
      <c r="C135" s="18" t="s">
        <v>7797</v>
      </c>
      <c r="D135" s="19">
        <v>5000</v>
      </c>
      <c r="E135" s="20">
        <v>5012.25</v>
      </c>
      <c r="F135" s="17" t="s">
        <v>8218</v>
      </c>
      <c r="G135" s="17" t="s">
        <v>8223</v>
      </c>
      <c r="H135" s="17" t="s">
        <v>8245</v>
      </c>
      <c r="I135" s="17">
        <v>1403846055</v>
      </c>
      <c r="J135" s="17">
        <v>1401254055</v>
      </c>
      <c r="K135" s="17" t="b">
        <v>0</v>
      </c>
      <c r="L135" s="17">
        <v>25</v>
      </c>
      <c r="M135" s="17" t="b">
        <v>1</v>
      </c>
      <c r="N135" s="17" t="s">
        <v>8269</v>
      </c>
      <c r="O135" s="17">
        <v>100</v>
      </c>
      <c r="P135" s="17">
        <v>200.49</v>
      </c>
      <c r="Q135" s="21" t="s">
        <v>8323</v>
      </c>
      <c r="R135" s="17" t="s">
        <v>8326</v>
      </c>
      <c r="S135" s="22">
        <v>41787.218229166669</v>
      </c>
      <c r="T135" s="22">
        <v>41817.218229166669</v>
      </c>
    </row>
    <row r="136" spans="1:20" ht="30" x14ac:dyDescent="0.25">
      <c r="A136" s="17">
        <v>3828</v>
      </c>
      <c r="B136" s="18" t="s">
        <v>3825</v>
      </c>
      <c r="C136" s="18" t="s">
        <v>7937</v>
      </c>
      <c r="D136" s="19">
        <v>5000</v>
      </c>
      <c r="E136" s="20">
        <v>5000</v>
      </c>
      <c r="F136" s="17" t="s">
        <v>8218</v>
      </c>
      <c r="G136" s="17" t="s">
        <v>8223</v>
      </c>
      <c r="H136" s="17" t="s">
        <v>8245</v>
      </c>
      <c r="I136" s="17">
        <v>1420033187</v>
      </c>
      <c r="J136" s="17">
        <v>1414845587</v>
      </c>
      <c r="K136" s="17" t="b">
        <v>0</v>
      </c>
      <c r="L136" s="17">
        <v>28</v>
      </c>
      <c r="M136" s="17" t="b">
        <v>1</v>
      </c>
      <c r="N136" s="17" t="s">
        <v>8269</v>
      </c>
      <c r="O136" s="17">
        <v>100</v>
      </c>
      <c r="P136" s="17">
        <v>178.57</v>
      </c>
      <c r="Q136" s="21" t="s">
        <v>8323</v>
      </c>
      <c r="R136" s="17" t="s">
        <v>8326</v>
      </c>
      <c r="S136" s="22">
        <v>41944.527627314819</v>
      </c>
      <c r="T136" s="22">
        <v>42004.569293981483</v>
      </c>
    </row>
    <row r="137" spans="1:20" ht="30" x14ac:dyDescent="0.25">
      <c r="A137" s="17">
        <v>3473</v>
      </c>
      <c r="B137" s="18" t="s">
        <v>3472</v>
      </c>
      <c r="C137" s="18" t="s">
        <v>7583</v>
      </c>
      <c r="D137" s="19">
        <v>4900</v>
      </c>
      <c r="E137" s="20">
        <v>4900</v>
      </c>
      <c r="F137" s="17" t="s">
        <v>8218</v>
      </c>
      <c r="G137" s="17" t="s">
        <v>8223</v>
      </c>
      <c r="H137" s="17" t="s">
        <v>8245</v>
      </c>
      <c r="I137" s="17">
        <v>1426883220</v>
      </c>
      <c r="J137" s="17">
        <v>1425067296</v>
      </c>
      <c r="K137" s="17" t="b">
        <v>0</v>
      </c>
      <c r="L137" s="17">
        <v>33</v>
      </c>
      <c r="M137" s="17" t="b">
        <v>1</v>
      </c>
      <c r="N137" s="17" t="s">
        <v>8269</v>
      </c>
      <c r="O137" s="17">
        <v>100</v>
      </c>
      <c r="P137" s="17">
        <v>148.47999999999999</v>
      </c>
      <c r="Q137" s="21" t="s">
        <v>8323</v>
      </c>
      <c r="R137" s="17" t="s">
        <v>8326</v>
      </c>
      <c r="S137" s="22">
        <v>42062.834444444445</v>
      </c>
      <c r="T137" s="22">
        <v>42083.852083333331</v>
      </c>
    </row>
    <row r="138" spans="1:20" ht="30" x14ac:dyDescent="0.25">
      <c r="A138" s="17">
        <v>3179</v>
      </c>
      <c r="B138" s="18" t="s">
        <v>3179</v>
      </c>
      <c r="C138" s="18" t="s">
        <v>7289</v>
      </c>
      <c r="D138" s="19">
        <v>4200</v>
      </c>
      <c r="E138" s="20">
        <v>4794.82</v>
      </c>
      <c r="F138" s="17" t="s">
        <v>8218</v>
      </c>
      <c r="G138" s="17" t="s">
        <v>8223</v>
      </c>
      <c r="H138" s="17" t="s">
        <v>8245</v>
      </c>
      <c r="I138" s="17">
        <v>1367859071</v>
      </c>
      <c r="J138" s="17">
        <v>1365699071</v>
      </c>
      <c r="K138" s="17" t="b">
        <v>1</v>
      </c>
      <c r="L138" s="17">
        <v>62</v>
      </c>
      <c r="M138" s="17" t="b">
        <v>1</v>
      </c>
      <c r="N138" s="17" t="s">
        <v>8269</v>
      </c>
      <c r="O138" s="17">
        <v>114</v>
      </c>
      <c r="P138" s="17">
        <v>77.34</v>
      </c>
      <c r="Q138" s="21" t="s">
        <v>8323</v>
      </c>
      <c r="R138" s="17" t="s">
        <v>8326</v>
      </c>
      <c r="S138" s="22">
        <v>41375.702210648145</v>
      </c>
      <c r="T138" s="22">
        <v>41400.702210648145</v>
      </c>
    </row>
    <row r="139" spans="1:20" ht="30" x14ac:dyDescent="0.25">
      <c r="A139" s="17">
        <v>3486</v>
      </c>
      <c r="B139" s="18" t="s">
        <v>3485</v>
      </c>
      <c r="C139" s="18" t="s">
        <v>7596</v>
      </c>
      <c r="D139" s="19">
        <v>3000</v>
      </c>
      <c r="E139" s="20">
        <v>4656</v>
      </c>
      <c r="F139" s="17" t="s">
        <v>8218</v>
      </c>
      <c r="G139" s="17" t="s">
        <v>8223</v>
      </c>
      <c r="H139" s="17" t="s">
        <v>8245</v>
      </c>
      <c r="I139" s="17">
        <v>1433314740</v>
      </c>
      <c r="J139" s="17">
        <v>1430600401</v>
      </c>
      <c r="K139" s="17" t="b">
        <v>0</v>
      </c>
      <c r="L139" s="17">
        <v>56</v>
      </c>
      <c r="M139" s="17" t="b">
        <v>1</v>
      </c>
      <c r="N139" s="17" t="s">
        <v>8269</v>
      </c>
      <c r="O139" s="17">
        <v>155</v>
      </c>
      <c r="P139" s="17">
        <v>83.14</v>
      </c>
      <c r="Q139" s="21" t="s">
        <v>8323</v>
      </c>
      <c r="R139" s="17" t="s">
        <v>8326</v>
      </c>
      <c r="S139" s="22">
        <v>42126.87501157407</v>
      </c>
      <c r="T139" s="22">
        <v>42158.290972222225</v>
      </c>
    </row>
    <row r="140" spans="1:20" ht="30" x14ac:dyDescent="0.25">
      <c r="A140" s="17">
        <v>3184</v>
      </c>
      <c r="B140" s="18" t="s">
        <v>3184</v>
      </c>
      <c r="C140" s="18" t="s">
        <v>7294</v>
      </c>
      <c r="D140" s="19">
        <v>4300</v>
      </c>
      <c r="E140" s="20">
        <v>4610</v>
      </c>
      <c r="F140" s="17" t="s">
        <v>8218</v>
      </c>
      <c r="G140" s="17" t="s">
        <v>8223</v>
      </c>
      <c r="H140" s="17" t="s">
        <v>8245</v>
      </c>
      <c r="I140" s="17">
        <v>1404258631</v>
      </c>
      <c r="J140" s="17">
        <v>1401666631</v>
      </c>
      <c r="K140" s="17" t="b">
        <v>1</v>
      </c>
      <c r="L140" s="17">
        <v>46</v>
      </c>
      <c r="M140" s="17" t="b">
        <v>1</v>
      </c>
      <c r="N140" s="17" t="s">
        <v>8269</v>
      </c>
      <c r="O140" s="17">
        <v>107</v>
      </c>
      <c r="P140" s="17">
        <v>100.22</v>
      </c>
      <c r="Q140" s="21" t="s">
        <v>8323</v>
      </c>
      <c r="R140" s="17" t="s">
        <v>8326</v>
      </c>
      <c r="S140" s="22">
        <v>41791.993414351848</v>
      </c>
      <c r="T140" s="22">
        <v>41821.993414351848</v>
      </c>
    </row>
    <row r="141" spans="1:20" ht="30" x14ac:dyDescent="0.25">
      <c r="A141" s="17">
        <v>3160</v>
      </c>
      <c r="B141" s="18" t="s">
        <v>3160</v>
      </c>
      <c r="C141" s="18" t="s">
        <v>7270</v>
      </c>
      <c r="D141" s="19">
        <v>4500</v>
      </c>
      <c r="E141" s="20">
        <v>4569</v>
      </c>
      <c r="F141" s="17" t="s">
        <v>8218</v>
      </c>
      <c r="G141" s="17" t="s">
        <v>8223</v>
      </c>
      <c r="H141" s="17" t="s">
        <v>8245</v>
      </c>
      <c r="I141" s="17">
        <v>1407905940</v>
      </c>
      <c r="J141" s="17">
        <v>1405923687</v>
      </c>
      <c r="K141" s="17" t="b">
        <v>1</v>
      </c>
      <c r="L141" s="17">
        <v>57</v>
      </c>
      <c r="M141" s="17" t="b">
        <v>1</v>
      </c>
      <c r="N141" s="17" t="s">
        <v>8269</v>
      </c>
      <c r="O141" s="17">
        <v>102</v>
      </c>
      <c r="P141" s="17">
        <v>80.16</v>
      </c>
      <c r="Q141" s="21" t="s">
        <v>8323</v>
      </c>
      <c r="R141" s="17" t="s">
        <v>8326</v>
      </c>
      <c r="S141" s="22">
        <v>41841.26489583333</v>
      </c>
      <c r="T141" s="22">
        <v>41864.207638888889</v>
      </c>
    </row>
    <row r="142" spans="1:20" ht="30" x14ac:dyDescent="0.25">
      <c r="A142" s="17">
        <v>3344</v>
      </c>
      <c r="B142" s="18" t="s">
        <v>3344</v>
      </c>
      <c r="C142" s="18" t="s">
        <v>7454</v>
      </c>
      <c r="D142" s="19">
        <v>4500</v>
      </c>
      <c r="E142" s="20">
        <v>4565</v>
      </c>
      <c r="F142" s="17" t="s">
        <v>8218</v>
      </c>
      <c r="G142" s="17" t="s">
        <v>8223</v>
      </c>
      <c r="H142" s="17" t="s">
        <v>8245</v>
      </c>
      <c r="I142" s="17">
        <v>1409374093</v>
      </c>
      <c r="J142" s="17">
        <v>1406782093</v>
      </c>
      <c r="K142" s="17" t="b">
        <v>0</v>
      </c>
      <c r="L142" s="17">
        <v>40</v>
      </c>
      <c r="M142" s="17" t="b">
        <v>1</v>
      </c>
      <c r="N142" s="17" t="s">
        <v>8269</v>
      </c>
      <c r="O142" s="17">
        <v>101</v>
      </c>
      <c r="P142" s="17">
        <v>114.13</v>
      </c>
      <c r="Q142" s="21" t="s">
        <v>8323</v>
      </c>
      <c r="R142" s="17" t="s">
        <v>8326</v>
      </c>
      <c r="S142" s="22">
        <v>41851.200150462959</v>
      </c>
      <c r="T142" s="22">
        <v>41881.200150462959</v>
      </c>
    </row>
    <row r="143" spans="1:20" ht="30" x14ac:dyDescent="0.25">
      <c r="A143" s="17">
        <v>2808</v>
      </c>
      <c r="B143" s="18" t="s">
        <v>2808</v>
      </c>
      <c r="C143" s="18" t="s">
        <v>6918</v>
      </c>
      <c r="D143" s="19">
        <v>4500</v>
      </c>
      <c r="E143" s="20">
        <v>4511</v>
      </c>
      <c r="F143" s="17" t="s">
        <v>8218</v>
      </c>
      <c r="G143" s="17" t="s">
        <v>8223</v>
      </c>
      <c r="H143" s="17" t="s">
        <v>8245</v>
      </c>
      <c r="I143" s="17">
        <v>1440274735</v>
      </c>
      <c r="J143" s="17">
        <v>1437682735</v>
      </c>
      <c r="K143" s="17" t="b">
        <v>0</v>
      </c>
      <c r="L143" s="17">
        <v>69</v>
      </c>
      <c r="M143" s="17" t="b">
        <v>1</v>
      </c>
      <c r="N143" s="17" t="s">
        <v>8269</v>
      </c>
      <c r="O143" s="17">
        <v>100</v>
      </c>
      <c r="P143" s="17">
        <v>65.38</v>
      </c>
      <c r="Q143" s="21" t="s">
        <v>8323</v>
      </c>
      <c r="R143" s="17" t="s">
        <v>8326</v>
      </c>
      <c r="S143" s="22">
        <v>42208.84646990741</v>
      </c>
      <c r="T143" s="22">
        <v>42238.84646990741</v>
      </c>
    </row>
    <row r="144" spans="1:20" ht="30" x14ac:dyDescent="0.25">
      <c r="A144" s="17">
        <v>3466</v>
      </c>
      <c r="B144" s="18" t="s">
        <v>3465</v>
      </c>
      <c r="C144" s="18" t="s">
        <v>7576</v>
      </c>
      <c r="D144" s="19">
        <v>3500</v>
      </c>
      <c r="E144" s="20">
        <v>4450</v>
      </c>
      <c r="F144" s="17" t="s">
        <v>8218</v>
      </c>
      <c r="G144" s="17" t="s">
        <v>8223</v>
      </c>
      <c r="H144" s="17" t="s">
        <v>8245</v>
      </c>
      <c r="I144" s="17">
        <v>1461108450</v>
      </c>
      <c r="J144" s="17">
        <v>1455928050</v>
      </c>
      <c r="K144" s="17" t="b">
        <v>0</v>
      </c>
      <c r="L144" s="17">
        <v>61</v>
      </c>
      <c r="M144" s="17" t="b">
        <v>1</v>
      </c>
      <c r="N144" s="17" t="s">
        <v>8269</v>
      </c>
      <c r="O144" s="17">
        <v>127</v>
      </c>
      <c r="P144" s="17">
        <v>72.95</v>
      </c>
      <c r="Q144" s="21" t="s">
        <v>8323</v>
      </c>
      <c r="R144" s="17" t="s">
        <v>8326</v>
      </c>
      <c r="S144" s="22">
        <v>42420.019097222219</v>
      </c>
      <c r="T144" s="22">
        <v>42479.977430555555</v>
      </c>
    </row>
    <row r="145" spans="1:20" ht="30" x14ac:dyDescent="0.25">
      <c r="A145" s="17">
        <v>3398</v>
      </c>
      <c r="B145" s="18" t="s">
        <v>3397</v>
      </c>
      <c r="C145" s="18" t="s">
        <v>7508</v>
      </c>
      <c r="D145" s="19">
        <v>4000</v>
      </c>
      <c r="E145" s="20">
        <v>4443</v>
      </c>
      <c r="F145" s="17" t="s">
        <v>8218</v>
      </c>
      <c r="G145" s="17" t="s">
        <v>8223</v>
      </c>
      <c r="H145" s="17" t="s">
        <v>8245</v>
      </c>
      <c r="I145" s="17">
        <v>1416589200</v>
      </c>
      <c r="J145" s="17">
        <v>1414605776</v>
      </c>
      <c r="K145" s="17" t="b">
        <v>0</v>
      </c>
      <c r="L145" s="17">
        <v>65</v>
      </c>
      <c r="M145" s="17" t="b">
        <v>1</v>
      </c>
      <c r="N145" s="17" t="s">
        <v>8269</v>
      </c>
      <c r="O145" s="17">
        <v>111</v>
      </c>
      <c r="P145" s="17">
        <v>68.349999999999994</v>
      </c>
      <c r="Q145" s="21" t="s">
        <v>8323</v>
      </c>
      <c r="R145" s="17" t="s">
        <v>8326</v>
      </c>
      <c r="S145" s="22">
        <v>41941.75203703704</v>
      </c>
      <c r="T145" s="22">
        <v>41964.708333333328</v>
      </c>
    </row>
    <row r="146" spans="1:20" ht="30" x14ac:dyDescent="0.25">
      <c r="A146" s="17">
        <v>1291</v>
      </c>
      <c r="B146" s="18" t="s">
        <v>1292</v>
      </c>
      <c r="C146" s="18" t="s">
        <v>5401</v>
      </c>
      <c r="D146" s="19">
        <v>3000</v>
      </c>
      <c r="E146" s="20">
        <v>4371</v>
      </c>
      <c r="F146" s="17" t="s">
        <v>8218</v>
      </c>
      <c r="G146" s="17" t="s">
        <v>8223</v>
      </c>
      <c r="H146" s="17" t="s">
        <v>8245</v>
      </c>
      <c r="I146" s="17">
        <v>1428390000</v>
      </c>
      <c r="J146" s="17">
        <v>1425224391</v>
      </c>
      <c r="K146" s="17" t="b">
        <v>0</v>
      </c>
      <c r="L146" s="17">
        <v>42</v>
      </c>
      <c r="M146" s="17" t="b">
        <v>1</v>
      </c>
      <c r="N146" s="17" t="s">
        <v>8269</v>
      </c>
      <c r="O146" s="17">
        <v>146</v>
      </c>
      <c r="P146" s="17">
        <v>104.07</v>
      </c>
      <c r="Q146" s="21" t="s">
        <v>8323</v>
      </c>
      <c r="R146" s="17" t="s">
        <v>8326</v>
      </c>
      <c r="S146" s="22">
        <v>42064.652673611112</v>
      </c>
      <c r="T146" s="22">
        <v>42101.291666666672</v>
      </c>
    </row>
    <row r="147" spans="1:20" ht="30" x14ac:dyDescent="0.25">
      <c r="A147" s="17">
        <v>1299</v>
      </c>
      <c r="B147" s="18" t="s">
        <v>1300</v>
      </c>
      <c r="C147" s="18" t="s">
        <v>5409</v>
      </c>
      <c r="D147" s="19">
        <v>3500</v>
      </c>
      <c r="E147" s="20">
        <v>4340</v>
      </c>
      <c r="F147" s="17" t="s">
        <v>8218</v>
      </c>
      <c r="G147" s="17" t="s">
        <v>8223</v>
      </c>
      <c r="H147" s="17" t="s">
        <v>8245</v>
      </c>
      <c r="I147" s="17">
        <v>1436902359</v>
      </c>
      <c r="J147" s="17">
        <v>1434310359</v>
      </c>
      <c r="K147" s="17" t="b">
        <v>0</v>
      </c>
      <c r="L147" s="17">
        <v>32</v>
      </c>
      <c r="M147" s="17" t="b">
        <v>1</v>
      </c>
      <c r="N147" s="17" t="s">
        <v>8269</v>
      </c>
      <c r="O147" s="17">
        <v>124</v>
      </c>
      <c r="P147" s="17">
        <v>135.63</v>
      </c>
      <c r="Q147" s="21" t="s">
        <v>8323</v>
      </c>
      <c r="R147" s="17" t="s">
        <v>8326</v>
      </c>
      <c r="S147" s="22">
        <v>42169.814340277779</v>
      </c>
      <c r="T147" s="22">
        <v>42199.814340277779</v>
      </c>
    </row>
    <row r="148" spans="1:20" ht="45" x14ac:dyDescent="0.25">
      <c r="A148" s="17">
        <v>3273</v>
      </c>
      <c r="B148" s="18" t="s">
        <v>3273</v>
      </c>
      <c r="C148" s="18" t="s">
        <v>7383</v>
      </c>
      <c r="D148" s="19">
        <v>4000</v>
      </c>
      <c r="E148" s="20">
        <v>4296</v>
      </c>
      <c r="F148" s="17" t="s">
        <v>8218</v>
      </c>
      <c r="G148" s="17" t="s">
        <v>8223</v>
      </c>
      <c r="H148" s="17" t="s">
        <v>8245</v>
      </c>
      <c r="I148" s="17">
        <v>1473879600</v>
      </c>
      <c r="J148" s="17">
        <v>1472498042</v>
      </c>
      <c r="K148" s="17" t="b">
        <v>1</v>
      </c>
      <c r="L148" s="17">
        <v>21</v>
      </c>
      <c r="M148" s="17" t="b">
        <v>1</v>
      </c>
      <c r="N148" s="17" t="s">
        <v>8269</v>
      </c>
      <c r="O148" s="17">
        <v>107</v>
      </c>
      <c r="P148" s="17">
        <v>204.57</v>
      </c>
      <c r="Q148" s="21" t="s">
        <v>8323</v>
      </c>
      <c r="R148" s="17" t="s">
        <v>8326</v>
      </c>
      <c r="S148" s="22">
        <v>42611.801412037035</v>
      </c>
      <c r="T148" s="22">
        <v>42627.791666666672</v>
      </c>
    </row>
    <row r="149" spans="1:20" ht="30" x14ac:dyDescent="0.25">
      <c r="A149" s="17">
        <v>3308</v>
      </c>
      <c r="B149" s="18" t="s">
        <v>3308</v>
      </c>
      <c r="C149" s="18" t="s">
        <v>7418</v>
      </c>
      <c r="D149" s="19">
        <v>3500</v>
      </c>
      <c r="E149" s="20">
        <v>4280</v>
      </c>
      <c r="F149" s="17" t="s">
        <v>8218</v>
      </c>
      <c r="G149" s="17" t="s">
        <v>8223</v>
      </c>
      <c r="H149" s="17" t="s">
        <v>8245</v>
      </c>
      <c r="I149" s="17">
        <v>1460581365</v>
      </c>
      <c r="J149" s="17">
        <v>1458766965</v>
      </c>
      <c r="K149" s="17" t="b">
        <v>0</v>
      </c>
      <c r="L149" s="17">
        <v>57</v>
      </c>
      <c r="M149" s="17" t="b">
        <v>1</v>
      </c>
      <c r="N149" s="17" t="s">
        <v>8269</v>
      </c>
      <c r="O149" s="17">
        <v>122</v>
      </c>
      <c r="P149" s="17">
        <v>75.09</v>
      </c>
      <c r="Q149" s="21" t="s">
        <v>8323</v>
      </c>
      <c r="R149" s="17" t="s">
        <v>8326</v>
      </c>
      <c r="S149" s="22">
        <v>42452.876909722225</v>
      </c>
      <c r="T149" s="22">
        <v>42473.876909722225</v>
      </c>
    </row>
    <row r="150" spans="1:20" ht="30" x14ac:dyDescent="0.25">
      <c r="A150" s="17">
        <v>3359</v>
      </c>
      <c r="B150" s="18" t="s">
        <v>3358</v>
      </c>
      <c r="C150" s="18" t="s">
        <v>7469</v>
      </c>
      <c r="D150" s="19">
        <v>4000</v>
      </c>
      <c r="E150" s="20">
        <v>4250</v>
      </c>
      <c r="F150" s="17" t="s">
        <v>8218</v>
      </c>
      <c r="G150" s="17" t="s">
        <v>8223</v>
      </c>
      <c r="H150" s="17" t="s">
        <v>8245</v>
      </c>
      <c r="I150" s="17">
        <v>1487985734</v>
      </c>
      <c r="J150" s="17">
        <v>1484097734</v>
      </c>
      <c r="K150" s="17" t="b">
        <v>0</v>
      </c>
      <c r="L150" s="17">
        <v>23</v>
      </c>
      <c r="M150" s="17" t="b">
        <v>1</v>
      </c>
      <c r="N150" s="17" t="s">
        <v>8269</v>
      </c>
      <c r="O150" s="17">
        <v>106</v>
      </c>
      <c r="P150" s="17">
        <v>184.78</v>
      </c>
      <c r="Q150" s="21" t="s">
        <v>8323</v>
      </c>
      <c r="R150" s="17" t="s">
        <v>8326</v>
      </c>
      <c r="S150" s="22">
        <v>42746.057106481487</v>
      </c>
      <c r="T150" s="22">
        <v>42791.057106481487</v>
      </c>
    </row>
    <row r="151" spans="1:20" ht="30" x14ac:dyDescent="0.25">
      <c r="A151" s="17">
        <v>3502</v>
      </c>
      <c r="B151" s="18" t="s">
        <v>3501</v>
      </c>
      <c r="C151" s="18" t="s">
        <v>7612</v>
      </c>
      <c r="D151" s="19">
        <v>4000</v>
      </c>
      <c r="E151" s="20">
        <v>4216</v>
      </c>
      <c r="F151" s="17" t="s">
        <v>8218</v>
      </c>
      <c r="G151" s="17" t="s">
        <v>8223</v>
      </c>
      <c r="H151" s="17" t="s">
        <v>8245</v>
      </c>
      <c r="I151" s="17">
        <v>1458100740</v>
      </c>
      <c r="J151" s="17">
        <v>1456862924</v>
      </c>
      <c r="K151" s="17" t="b">
        <v>0</v>
      </c>
      <c r="L151" s="17">
        <v>31</v>
      </c>
      <c r="M151" s="17" t="b">
        <v>1</v>
      </c>
      <c r="N151" s="17" t="s">
        <v>8269</v>
      </c>
      <c r="O151" s="17">
        <v>105</v>
      </c>
      <c r="P151" s="17">
        <v>136</v>
      </c>
      <c r="Q151" s="21" t="s">
        <v>8323</v>
      </c>
      <c r="R151" s="17" t="s">
        <v>8326</v>
      </c>
      <c r="S151" s="22">
        <v>42430.839398148149</v>
      </c>
      <c r="T151" s="22">
        <v>42445.165972222225</v>
      </c>
    </row>
    <row r="152" spans="1:20" ht="30" x14ac:dyDescent="0.25">
      <c r="A152" s="17">
        <v>3682</v>
      </c>
      <c r="B152" s="18" t="s">
        <v>3679</v>
      </c>
      <c r="C152" s="18" t="s">
        <v>7792</v>
      </c>
      <c r="D152" s="19">
        <v>3000</v>
      </c>
      <c r="E152" s="20">
        <v>4176</v>
      </c>
      <c r="F152" s="17" t="s">
        <v>8218</v>
      </c>
      <c r="G152" s="17" t="s">
        <v>8223</v>
      </c>
      <c r="H152" s="17" t="s">
        <v>8245</v>
      </c>
      <c r="I152" s="17">
        <v>1402901940</v>
      </c>
      <c r="J152" s="17">
        <v>1399998418</v>
      </c>
      <c r="K152" s="17" t="b">
        <v>0</v>
      </c>
      <c r="L152" s="17">
        <v>67</v>
      </c>
      <c r="M152" s="17" t="b">
        <v>1</v>
      </c>
      <c r="N152" s="17" t="s">
        <v>8269</v>
      </c>
      <c r="O152" s="17">
        <v>139</v>
      </c>
      <c r="P152" s="17">
        <v>62.33</v>
      </c>
      <c r="Q152" s="21" t="s">
        <v>8323</v>
      </c>
      <c r="R152" s="17" t="s">
        <v>8326</v>
      </c>
      <c r="S152" s="22">
        <v>41772.685393518521</v>
      </c>
      <c r="T152" s="22">
        <v>41806.290972222225</v>
      </c>
    </row>
    <row r="153" spans="1:20" ht="45" x14ac:dyDescent="0.25">
      <c r="A153" s="17">
        <v>3340</v>
      </c>
      <c r="B153" s="18" t="s">
        <v>3340</v>
      </c>
      <c r="C153" s="18" t="s">
        <v>7450</v>
      </c>
      <c r="D153" s="19">
        <v>3000</v>
      </c>
      <c r="E153" s="20">
        <v>4145</v>
      </c>
      <c r="F153" s="17" t="s">
        <v>8218</v>
      </c>
      <c r="G153" s="17" t="s">
        <v>8223</v>
      </c>
      <c r="H153" s="17" t="s">
        <v>8245</v>
      </c>
      <c r="I153" s="17">
        <v>1481066554</v>
      </c>
      <c r="J153" s="17">
        <v>1478906554</v>
      </c>
      <c r="K153" s="17" t="b">
        <v>0</v>
      </c>
      <c r="L153" s="17">
        <v>38</v>
      </c>
      <c r="M153" s="17" t="b">
        <v>1</v>
      </c>
      <c r="N153" s="17" t="s">
        <v>8269</v>
      </c>
      <c r="O153" s="17">
        <v>138</v>
      </c>
      <c r="P153" s="17">
        <v>109.08</v>
      </c>
      <c r="Q153" s="21" t="s">
        <v>8323</v>
      </c>
      <c r="R153" s="17" t="s">
        <v>8326</v>
      </c>
      <c r="S153" s="22">
        <v>42685.974004629628</v>
      </c>
      <c r="T153" s="22">
        <v>42710.974004629628</v>
      </c>
    </row>
    <row r="154" spans="1:20" ht="30" x14ac:dyDescent="0.25">
      <c r="A154" s="17">
        <v>3381</v>
      </c>
      <c r="B154" s="18" t="s">
        <v>3380</v>
      </c>
      <c r="C154" s="18" t="s">
        <v>7491</v>
      </c>
      <c r="D154" s="19">
        <v>4000</v>
      </c>
      <c r="E154" s="20">
        <v>4090</v>
      </c>
      <c r="F154" s="17" t="s">
        <v>8218</v>
      </c>
      <c r="G154" s="17" t="s">
        <v>8223</v>
      </c>
      <c r="H154" s="17" t="s">
        <v>8245</v>
      </c>
      <c r="I154" s="17">
        <v>1426044383</v>
      </c>
      <c r="J154" s="17">
        <v>1423455983</v>
      </c>
      <c r="K154" s="17" t="b">
        <v>0</v>
      </c>
      <c r="L154" s="17">
        <v>48</v>
      </c>
      <c r="M154" s="17" t="b">
        <v>1</v>
      </c>
      <c r="N154" s="17" t="s">
        <v>8269</v>
      </c>
      <c r="O154" s="17">
        <v>102</v>
      </c>
      <c r="P154" s="17">
        <v>85.21</v>
      </c>
      <c r="Q154" s="21" t="s">
        <v>8323</v>
      </c>
      <c r="R154" s="17" t="s">
        <v>8326</v>
      </c>
      <c r="S154" s="22">
        <v>42044.184988425928</v>
      </c>
      <c r="T154" s="22">
        <v>42074.143321759257</v>
      </c>
    </row>
    <row r="155" spans="1:20" ht="30" x14ac:dyDescent="0.25">
      <c r="A155" s="17">
        <v>3300</v>
      </c>
      <c r="B155" s="18" t="s">
        <v>3300</v>
      </c>
      <c r="C155" s="18" t="s">
        <v>7410</v>
      </c>
      <c r="D155" s="19">
        <v>3000</v>
      </c>
      <c r="E155" s="20">
        <v>4085</v>
      </c>
      <c r="F155" s="17" t="s">
        <v>8218</v>
      </c>
      <c r="G155" s="17" t="s">
        <v>8223</v>
      </c>
      <c r="H155" s="17" t="s">
        <v>8245</v>
      </c>
      <c r="I155" s="17">
        <v>1430329862</v>
      </c>
      <c r="J155" s="17">
        <v>1428515462</v>
      </c>
      <c r="K155" s="17" t="b">
        <v>0</v>
      </c>
      <c r="L155" s="17">
        <v>88</v>
      </c>
      <c r="M155" s="17" t="b">
        <v>1</v>
      </c>
      <c r="N155" s="17" t="s">
        <v>8269</v>
      </c>
      <c r="O155" s="17">
        <v>136</v>
      </c>
      <c r="P155" s="17">
        <v>46.42</v>
      </c>
      <c r="Q155" s="21" t="s">
        <v>8323</v>
      </c>
      <c r="R155" s="17" t="s">
        <v>8326</v>
      </c>
      <c r="S155" s="22">
        <v>42102.743773148148</v>
      </c>
      <c r="T155" s="22">
        <v>42123.743773148148</v>
      </c>
    </row>
    <row r="156" spans="1:20" ht="30" x14ac:dyDescent="0.25">
      <c r="A156" s="17">
        <v>3305</v>
      </c>
      <c r="B156" s="18" t="s">
        <v>3305</v>
      </c>
      <c r="C156" s="18" t="s">
        <v>7415</v>
      </c>
      <c r="D156" s="19">
        <v>4000</v>
      </c>
      <c r="E156" s="20">
        <v>4081</v>
      </c>
      <c r="F156" s="17" t="s">
        <v>8218</v>
      </c>
      <c r="G156" s="17" t="s">
        <v>8223</v>
      </c>
      <c r="H156" s="17" t="s">
        <v>8245</v>
      </c>
      <c r="I156" s="17">
        <v>1438374748</v>
      </c>
      <c r="J156" s="17">
        <v>1435782748</v>
      </c>
      <c r="K156" s="17" t="b">
        <v>0</v>
      </c>
      <c r="L156" s="17">
        <v>20</v>
      </c>
      <c r="M156" s="17" t="b">
        <v>1</v>
      </c>
      <c r="N156" s="17" t="s">
        <v>8269</v>
      </c>
      <c r="O156" s="17">
        <v>102</v>
      </c>
      <c r="P156" s="17">
        <v>204.05</v>
      </c>
      <c r="Q156" s="21" t="s">
        <v>8323</v>
      </c>
      <c r="R156" s="17" t="s">
        <v>8326</v>
      </c>
      <c r="S156" s="22">
        <v>42186.855879629627</v>
      </c>
      <c r="T156" s="22">
        <v>42216.855879629627</v>
      </c>
    </row>
    <row r="157" spans="1:20" ht="30" x14ac:dyDescent="0.25">
      <c r="A157" s="17">
        <v>3426</v>
      </c>
      <c r="B157" s="18" t="s">
        <v>3425</v>
      </c>
      <c r="C157" s="18" t="s">
        <v>7536</v>
      </c>
      <c r="D157" s="19">
        <v>3750</v>
      </c>
      <c r="E157" s="20">
        <v>4055</v>
      </c>
      <c r="F157" s="17" t="s">
        <v>8218</v>
      </c>
      <c r="G157" s="17" t="s">
        <v>8223</v>
      </c>
      <c r="H157" s="17" t="s">
        <v>8245</v>
      </c>
      <c r="I157" s="17">
        <v>1411264800</v>
      </c>
      <c r="J157" s="17">
        <v>1409620903</v>
      </c>
      <c r="K157" s="17" t="b">
        <v>0</v>
      </c>
      <c r="L157" s="17">
        <v>87</v>
      </c>
      <c r="M157" s="17" t="b">
        <v>1</v>
      </c>
      <c r="N157" s="17" t="s">
        <v>8269</v>
      </c>
      <c r="O157" s="17">
        <v>108</v>
      </c>
      <c r="P157" s="17">
        <v>46.61</v>
      </c>
      <c r="Q157" s="21" t="s">
        <v>8323</v>
      </c>
      <c r="R157" s="17" t="s">
        <v>8326</v>
      </c>
      <c r="S157" s="22">
        <v>41884.056747685187</v>
      </c>
      <c r="T157" s="22">
        <v>41903.083333333336</v>
      </c>
    </row>
    <row r="158" spans="1:20" ht="30" x14ac:dyDescent="0.25">
      <c r="A158" s="17">
        <v>1300</v>
      </c>
      <c r="B158" s="18" t="s">
        <v>1301</v>
      </c>
      <c r="C158" s="18" t="s">
        <v>5410</v>
      </c>
      <c r="D158" s="19">
        <v>3000</v>
      </c>
      <c r="E158" s="20">
        <v>4050</v>
      </c>
      <c r="F158" s="17" t="s">
        <v>8218</v>
      </c>
      <c r="G158" s="17" t="s">
        <v>8223</v>
      </c>
      <c r="H158" s="17" t="s">
        <v>8245</v>
      </c>
      <c r="I158" s="17">
        <v>1464807420</v>
      </c>
      <c r="J158" s="17">
        <v>1461427938</v>
      </c>
      <c r="K158" s="17" t="b">
        <v>0</v>
      </c>
      <c r="L158" s="17">
        <v>24</v>
      </c>
      <c r="M158" s="17" t="b">
        <v>1</v>
      </c>
      <c r="N158" s="17" t="s">
        <v>8269</v>
      </c>
      <c r="O158" s="17">
        <v>135</v>
      </c>
      <c r="P158" s="17">
        <v>168.75</v>
      </c>
      <c r="Q158" s="21" t="s">
        <v>8323</v>
      </c>
      <c r="R158" s="17" t="s">
        <v>8326</v>
      </c>
      <c r="S158" s="22">
        <v>42483.675208333334</v>
      </c>
      <c r="T158" s="22">
        <v>42522.789583333331</v>
      </c>
    </row>
    <row r="159" spans="1:20" ht="30" x14ac:dyDescent="0.25">
      <c r="A159" s="17">
        <v>3585</v>
      </c>
      <c r="B159" s="18" t="s">
        <v>3584</v>
      </c>
      <c r="C159" s="18" t="s">
        <v>7695</v>
      </c>
      <c r="D159" s="19">
        <v>3400</v>
      </c>
      <c r="E159" s="20">
        <v>4050</v>
      </c>
      <c r="F159" s="17" t="s">
        <v>8218</v>
      </c>
      <c r="G159" s="17" t="s">
        <v>8223</v>
      </c>
      <c r="H159" s="17" t="s">
        <v>8245</v>
      </c>
      <c r="I159" s="17">
        <v>1419181890</v>
      </c>
      <c r="J159" s="17">
        <v>1416589890</v>
      </c>
      <c r="K159" s="17" t="b">
        <v>0</v>
      </c>
      <c r="L159" s="17">
        <v>23</v>
      </c>
      <c r="M159" s="17" t="b">
        <v>1</v>
      </c>
      <c r="N159" s="17" t="s">
        <v>8269</v>
      </c>
      <c r="O159" s="17">
        <v>119</v>
      </c>
      <c r="P159" s="17">
        <v>176.09</v>
      </c>
      <c r="Q159" s="21" t="s">
        <v>8323</v>
      </c>
      <c r="R159" s="17" t="s">
        <v>8326</v>
      </c>
      <c r="S159" s="22">
        <v>41964.716319444444</v>
      </c>
      <c r="T159" s="22">
        <v>41994.716319444444</v>
      </c>
    </row>
    <row r="160" spans="1:20" x14ac:dyDescent="0.25">
      <c r="A160" s="17">
        <v>3157</v>
      </c>
      <c r="B160" s="18" t="s">
        <v>3157</v>
      </c>
      <c r="C160" s="18" t="s">
        <v>7267</v>
      </c>
      <c r="D160" s="19">
        <v>4000</v>
      </c>
      <c r="E160" s="20">
        <v>4040</v>
      </c>
      <c r="F160" s="17" t="s">
        <v>8218</v>
      </c>
      <c r="G160" s="17" t="s">
        <v>8223</v>
      </c>
      <c r="H160" s="17" t="s">
        <v>8245</v>
      </c>
      <c r="I160" s="17">
        <v>1405746000</v>
      </c>
      <c r="J160" s="17">
        <v>1404932105</v>
      </c>
      <c r="K160" s="17" t="b">
        <v>1</v>
      </c>
      <c r="L160" s="17">
        <v>41</v>
      </c>
      <c r="M160" s="17" t="b">
        <v>1</v>
      </c>
      <c r="N160" s="17" t="s">
        <v>8269</v>
      </c>
      <c r="O160" s="17">
        <v>101</v>
      </c>
      <c r="P160" s="17">
        <v>98.54</v>
      </c>
      <c r="Q160" s="21" t="s">
        <v>8323</v>
      </c>
      <c r="R160" s="17" t="s">
        <v>8326</v>
      </c>
      <c r="S160" s="22">
        <v>41829.788252314815</v>
      </c>
      <c r="T160" s="22">
        <v>41839.208333333336</v>
      </c>
    </row>
    <row r="161" spans="1:20" ht="30" x14ac:dyDescent="0.25">
      <c r="A161" s="17">
        <v>3418</v>
      </c>
      <c r="B161" s="18" t="s">
        <v>3417</v>
      </c>
      <c r="C161" s="18" t="s">
        <v>7528</v>
      </c>
      <c r="D161" s="19">
        <v>4000</v>
      </c>
      <c r="E161" s="20">
        <v>4035</v>
      </c>
      <c r="F161" s="17" t="s">
        <v>8218</v>
      </c>
      <c r="G161" s="17" t="s">
        <v>8223</v>
      </c>
      <c r="H161" s="17" t="s">
        <v>8245</v>
      </c>
      <c r="I161" s="17">
        <v>1400875307</v>
      </c>
      <c r="J161" s="17">
        <v>1398283307</v>
      </c>
      <c r="K161" s="17" t="b">
        <v>0</v>
      </c>
      <c r="L161" s="17">
        <v>56</v>
      </c>
      <c r="M161" s="17" t="b">
        <v>1</v>
      </c>
      <c r="N161" s="17" t="s">
        <v>8269</v>
      </c>
      <c r="O161" s="17">
        <v>101</v>
      </c>
      <c r="P161" s="17">
        <v>72.05</v>
      </c>
      <c r="Q161" s="21" t="s">
        <v>8323</v>
      </c>
      <c r="R161" s="17" t="s">
        <v>8326</v>
      </c>
      <c r="S161" s="22">
        <v>41752.83457175926</v>
      </c>
      <c r="T161" s="22">
        <v>41782.83457175926</v>
      </c>
    </row>
    <row r="162" spans="1:20" ht="45" x14ac:dyDescent="0.25">
      <c r="A162" s="17">
        <v>1288</v>
      </c>
      <c r="B162" s="18" t="s">
        <v>1289</v>
      </c>
      <c r="C162" s="18" t="s">
        <v>5398</v>
      </c>
      <c r="D162" s="19">
        <v>4000</v>
      </c>
      <c r="E162" s="20">
        <v>4018</v>
      </c>
      <c r="F162" s="17" t="s">
        <v>8218</v>
      </c>
      <c r="G162" s="17" t="s">
        <v>8223</v>
      </c>
      <c r="H162" s="17" t="s">
        <v>8245</v>
      </c>
      <c r="I162" s="17">
        <v>1470801600</v>
      </c>
      <c r="J162" s="17">
        <v>1468122163</v>
      </c>
      <c r="K162" s="17" t="b">
        <v>0</v>
      </c>
      <c r="L162" s="17">
        <v>61</v>
      </c>
      <c r="M162" s="17" t="b">
        <v>1</v>
      </c>
      <c r="N162" s="17" t="s">
        <v>8269</v>
      </c>
      <c r="O162" s="17">
        <v>100</v>
      </c>
      <c r="P162" s="17">
        <v>65.87</v>
      </c>
      <c r="Q162" s="21" t="s">
        <v>8323</v>
      </c>
      <c r="R162" s="17" t="s">
        <v>8326</v>
      </c>
      <c r="S162" s="22">
        <v>42561.154664351852</v>
      </c>
      <c r="T162" s="22">
        <v>42592.166666666672</v>
      </c>
    </row>
    <row r="163" spans="1:20" ht="45" x14ac:dyDescent="0.25">
      <c r="A163" s="17">
        <v>3695</v>
      </c>
      <c r="B163" s="18" t="s">
        <v>3692</v>
      </c>
      <c r="C163" s="18" t="s">
        <v>7805</v>
      </c>
      <c r="D163" s="19">
        <v>4000</v>
      </c>
      <c r="E163" s="20">
        <v>4005</v>
      </c>
      <c r="F163" s="17" t="s">
        <v>8218</v>
      </c>
      <c r="G163" s="17" t="s">
        <v>8223</v>
      </c>
      <c r="H163" s="17" t="s">
        <v>8245</v>
      </c>
      <c r="I163" s="17">
        <v>1421009610</v>
      </c>
      <c r="J163" s="17">
        <v>1419281610</v>
      </c>
      <c r="K163" s="17" t="b">
        <v>0</v>
      </c>
      <c r="L163" s="17">
        <v>33</v>
      </c>
      <c r="M163" s="17" t="b">
        <v>1</v>
      </c>
      <c r="N163" s="17" t="s">
        <v>8269</v>
      </c>
      <c r="O163" s="17">
        <v>100</v>
      </c>
      <c r="P163" s="17">
        <v>121.36</v>
      </c>
      <c r="Q163" s="21" t="s">
        <v>8323</v>
      </c>
      <c r="R163" s="17" t="s">
        <v>8326</v>
      </c>
      <c r="S163" s="22">
        <v>41995.870486111111</v>
      </c>
      <c r="T163" s="22">
        <v>42015.870486111111</v>
      </c>
    </row>
    <row r="164" spans="1:20" ht="30" x14ac:dyDescent="0.25">
      <c r="A164" s="17">
        <v>3301</v>
      </c>
      <c r="B164" s="18" t="s">
        <v>3301</v>
      </c>
      <c r="C164" s="18" t="s">
        <v>7411</v>
      </c>
      <c r="D164" s="19">
        <v>3000</v>
      </c>
      <c r="E164" s="20">
        <v>4004</v>
      </c>
      <c r="F164" s="17" t="s">
        <v>8218</v>
      </c>
      <c r="G164" s="17" t="s">
        <v>8223</v>
      </c>
      <c r="H164" s="17" t="s">
        <v>8245</v>
      </c>
      <c r="I164" s="17">
        <v>1470034740</v>
      </c>
      <c r="J164" s="17">
        <v>1466185176</v>
      </c>
      <c r="K164" s="17" t="b">
        <v>0</v>
      </c>
      <c r="L164" s="17">
        <v>70</v>
      </c>
      <c r="M164" s="17" t="b">
        <v>1</v>
      </c>
      <c r="N164" s="17" t="s">
        <v>8269</v>
      </c>
      <c r="O164" s="17">
        <v>133</v>
      </c>
      <c r="P164" s="17">
        <v>57.2</v>
      </c>
      <c r="Q164" s="21" t="s">
        <v>8323</v>
      </c>
      <c r="R164" s="17" t="s">
        <v>8326</v>
      </c>
      <c r="S164" s="22">
        <v>42538.73583333334</v>
      </c>
      <c r="T164" s="22">
        <v>42583.290972222225</v>
      </c>
    </row>
    <row r="165" spans="1:20" ht="45" x14ac:dyDescent="0.25">
      <c r="A165" s="17">
        <v>3602</v>
      </c>
      <c r="B165" s="18" t="s">
        <v>3601</v>
      </c>
      <c r="C165" s="18" t="s">
        <v>7712</v>
      </c>
      <c r="D165" s="19">
        <v>4000</v>
      </c>
      <c r="E165" s="20">
        <v>4002</v>
      </c>
      <c r="F165" s="17" t="s">
        <v>8218</v>
      </c>
      <c r="G165" s="17" t="s">
        <v>8223</v>
      </c>
      <c r="H165" s="17" t="s">
        <v>8245</v>
      </c>
      <c r="I165" s="17">
        <v>1463520479</v>
      </c>
      <c r="J165" s="17">
        <v>1458336479</v>
      </c>
      <c r="K165" s="17" t="b">
        <v>0</v>
      </c>
      <c r="L165" s="17">
        <v>49</v>
      </c>
      <c r="M165" s="17" t="b">
        <v>1</v>
      </c>
      <c r="N165" s="17" t="s">
        <v>8269</v>
      </c>
      <c r="O165" s="17">
        <v>100</v>
      </c>
      <c r="P165" s="17">
        <v>81.67</v>
      </c>
      <c r="Q165" s="21" t="s">
        <v>8323</v>
      </c>
      <c r="R165" s="17" t="s">
        <v>8326</v>
      </c>
      <c r="S165" s="22">
        <v>42447.894432870366</v>
      </c>
      <c r="T165" s="22">
        <v>42507.894432870366</v>
      </c>
    </row>
    <row r="166" spans="1:20" ht="30" x14ac:dyDescent="0.25">
      <c r="A166" s="17">
        <v>3492</v>
      </c>
      <c r="B166" s="18" t="s">
        <v>3491</v>
      </c>
      <c r="C166" s="18" t="s">
        <v>7602</v>
      </c>
      <c r="D166" s="19">
        <v>3800</v>
      </c>
      <c r="E166" s="20">
        <v>4000.22</v>
      </c>
      <c r="F166" s="17" t="s">
        <v>8218</v>
      </c>
      <c r="G166" s="17" t="s">
        <v>8223</v>
      </c>
      <c r="H166" s="17" t="s">
        <v>8245</v>
      </c>
      <c r="I166" s="17">
        <v>1445818397</v>
      </c>
      <c r="J166" s="17">
        <v>1442794397</v>
      </c>
      <c r="K166" s="17" t="b">
        <v>0</v>
      </c>
      <c r="L166" s="17">
        <v>35</v>
      </c>
      <c r="M166" s="17" t="b">
        <v>1</v>
      </c>
      <c r="N166" s="17" t="s">
        <v>8269</v>
      </c>
      <c r="O166" s="17">
        <v>105</v>
      </c>
      <c r="P166" s="17">
        <v>114.29</v>
      </c>
      <c r="Q166" s="21" t="s">
        <v>8323</v>
      </c>
      <c r="R166" s="17" t="s">
        <v>8326</v>
      </c>
      <c r="S166" s="22">
        <v>42268.009224537032</v>
      </c>
      <c r="T166" s="22">
        <v>42303.009224537032</v>
      </c>
    </row>
    <row r="167" spans="1:20" ht="30" x14ac:dyDescent="0.25">
      <c r="A167" s="17">
        <v>531</v>
      </c>
      <c r="B167" s="18" t="s">
        <v>532</v>
      </c>
      <c r="C167" s="18" t="s">
        <v>4641</v>
      </c>
      <c r="D167" s="19">
        <v>4000</v>
      </c>
      <c r="E167" s="20">
        <v>4000</v>
      </c>
      <c r="F167" s="17" t="s">
        <v>8218</v>
      </c>
      <c r="G167" s="17" t="s">
        <v>8223</v>
      </c>
      <c r="H167" s="17" t="s">
        <v>8245</v>
      </c>
      <c r="I167" s="17">
        <v>1481957940</v>
      </c>
      <c r="J167" s="17">
        <v>1478050429</v>
      </c>
      <c r="K167" s="17" t="b">
        <v>0</v>
      </c>
      <c r="L167" s="17">
        <v>31</v>
      </c>
      <c r="M167" s="17" t="b">
        <v>1</v>
      </c>
      <c r="N167" s="17" t="s">
        <v>8269</v>
      </c>
      <c r="O167" s="17">
        <v>100</v>
      </c>
      <c r="P167" s="17">
        <v>129.03</v>
      </c>
      <c r="Q167" s="21" t="s">
        <v>8323</v>
      </c>
      <c r="R167" s="17" t="s">
        <v>8326</v>
      </c>
      <c r="S167" s="22">
        <v>42676.065150462964</v>
      </c>
      <c r="T167" s="22">
        <v>42721.290972222225</v>
      </c>
    </row>
    <row r="168" spans="1:20" ht="30" x14ac:dyDescent="0.25">
      <c r="A168" s="17">
        <v>2839</v>
      </c>
      <c r="B168" s="18" t="s">
        <v>2839</v>
      </c>
      <c r="C168" s="18" t="s">
        <v>6949</v>
      </c>
      <c r="D168" s="19">
        <v>3500</v>
      </c>
      <c r="E168" s="20">
        <v>3900</v>
      </c>
      <c r="F168" s="17" t="s">
        <v>8218</v>
      </c>
      <c r="G168" s="17" t="s">
        <v>8223</v>
      </c>
      <c r="H168" s="17" t="s">
        <v>8245</v>
      </c>
      <c r="I168" s="17">
        <v>1408942740</v>
      </c>
      <c r="J168" s="17">
        <v>1406958354</v>
      </c>
      <c r="K168" s="17" t="b">
        <v>0</v>
      </c>
      <c r="L168" s="17">
        <v>31</v>
      </c>
      <c r="M168" s="17" t="b">
        <v>1</v>
      </c>
      <c r="N168" s="17" t="s">
        <v>8269</v>
      </c>
      <c r="O168" s="17">
        <v>111</v>
      </c>
      <c r="P168" s="17">
        <v>125.81</v>
      </c>
      <c r="Q168" s="21" t="s">
        <v>8323</v>
      </c>
      <c r="R168" s="17" t="s">
        <v>8326</v>
      </c>
      <c r="S168" s="22">
        <v>41853.240208333329</v>
      </c>
      <c r="T168" s="22">
        <v>41876.207638888889</v>
      </c>
    </row>
    <row r="169" spans="1:20" ht="30" x14ac:dyDescent="0.25">
      <c r="A169" s="17">
        <v>3683</v>
      </c>
      <c r="B169" s="18" t="s">
        <v>3680</v>
      </c>
      <c r="C169" s="18" t="s">
        <v>7793</v>
      </c>
      <c r="D169" s="19">
        <v>3500</v>
      </c>
      <c r="E169" s="20">
        <v>3880</v>
      </c>
      <c r="F169" s="17" t="s">
        <v>8218</v>
      </c>
      <c r="G169" s="17" t="s">
        <v>8223</v>
      </c>
      <c r="H169" s="17" t="s">
        <v>8245</v>
      </c>
      <c r="I169" s="17">
        <v>1476931696</v>
      </c>
      <c r="J169" s="17">
        <v>1474339696</v>
      </c>
      <c r="K169" s="17" t="b">
        <v>0</v>
      </c>
      <c r="L169" s="17">
        <v>66</v>
      </c>
      <c r="M169" s="17" t="b">
        <v>1</v>
      </c>
      <c r="N169" s="17" t="s">
        <v>8269</v>
      </c>
      <c r="O169" s="17">
        <v>111</v>
      </c>
      <c r="P169" s="17">
        <v>58.79</v>
      </c>
      <c r="Q169" s="21" t="s">
        <v>8323</v>
      </c>
      <c r="R169" s="17" t="s">
        <v>8326</v>
      </c>
      <c r="S169" s="22">
        <v>42633.116851851853</v>
      </c>
      <c r="T169" s="22">
        <v>42663.116851851853</v>
      </c>
    </row>
    <row r="170" spans="1:20" x14ac:dyDescent="0.25">
      <c r="A170" s="17">
        <v>1290</v>
      </c>
      <c r="B170" s="18" t="s">
        <v>1291</v>
      </c>
      <c r="C170" s="18" t="s">
        <v>5400</v>
      </c>
      <c r="D170" s="19">
        <v>3500</v>
      </c>
      <c r="E170" s="20">
        <v>3800</v>
      </c>
      <c r="F170" s="17" t="s">
        <v>8218</v>
      </c>
      <c r="G170" s="17" t="s">
        <v>8223</v>
      </c>
      <c r="H170" s="17" t="s">
        <v>8245</v>
      </c>
      <c r="I170" s="17">
        <v>1429772340</v>
      </c>
      <c r="J170" s="17">
        <v>1427121931</v>
      </c>
      <c r="K170" s="17" t="b">
        <v>0</v>
      </c>
      <c r="L170" s="17">
        <v>86</v>
      </c>
      <c r="M170" s="17" t="b">
        <v>1</v>
      </c>
      <c r="N170" s="17" t="s">
        <v>8269</v>
      </c>
      <c r="O170" s="17">
        <v>109</v>
      </c>
      <c r="P170" s="17">
        <v>44.19</v>
      </c>
      <c r="Q170" s="21" t="s">
        <v>8323</v>
      </c>
      <c r="R170" s="17" t="s">
        <v>8326</v>
      </c>
      <c r="S170" s="22">
        <v>42086.614942129629</v>
      </c>
      <c r="T170" s="22">
        <v>42117.290972222225</v>
      </c>
    </row>
    <row r="171" spans="1:20" ht="30" x14ac:dyDescent="0.25">
      <c r="A171" s="17">
        <v>3210</v>
      </c>
      <c r="B171" s="18" t="s">
        <v>3210</v>
      </c>
      <c r="C171" s="18" t="s">
        <v>7320</v>
      </c>
      <c r="D171" s="19">
        <v>3000</v>
      </c>
      <c r="E171" s="20">
        <v>3773</v>
      </c>
      <c r="F171" s="17" t="s">
        <v>8218</v>
      </c>
      <c r="G171" s="17" t="s">
        <v>8223</v>
      </c>
      <c r="H171" s="17" t="s">
        <v>8245</v>
      </c>
      <c r="I171" s="17">
        <v>1338523140</v>
      </c>
      <c r="J171" s="17">
        <v>1334442519</v>
      </c>
      <c r="K171" s="17" t="b">
        <v>1</v>
      </c>
      <c r="L171" s="17">
        <v>60</v>
      </c>
      <c r="M171" s="17" t="b">
        <v>1</v>
      </c>
      <c r="N171" s="17" t="s">
        <v>8269</v>
      </c>
      <c r="O171" s="17">
        <v>126</v>
      </c>
      <c r="P171" s="17">
        <v>62.88</v>
      </c>
      <c r="Q171" s="21" t="s">
        <v>8323</v>
      </c>
      <c r="R171" s="17" t="s">
        <v>8326</v>
      </c>
      <c r="S171" s="22">
        <v>41013.936562499999</v>
      </c>
      <c r="T171" s="22">
        <v>41061.165972222225</v>
      </c>
    </row>
    <row r="172" spans="1:20" ht="30" x14ac:dyDescent="0.25">
      <c r="A172" s="17">
        <v>3694</v>
      </c>
      <c r="B172" s="18" t="s">
        <v>3691</v>
      </c>
      <c r="C172" s="18" t="s">
        <v>7804</v>
      </c>
      <c r="D172" s="19">
        <v>3500</v>
      </c>
      <c r="E172" s="20">
        <v>3760</v>
      </c>
      <c r="F172" s="17" t="s">
        <v>8218</v>
      </c>
      <c r="G172" s="17" t="s">
        <v>8223</v>
      </c>
      <c r="H172" s="17" t="s">
        <v>8245</v>
      </c>
      <c r="I172" s="17">
        <v>1465178400</v>
      </c>
      <c r="J172" s="17">
        <v>1461985967</v>
      </c>
      <c r="K172" s="17" t="b">
        <v>0</v>
      </c>
      <c r="L172" s="17">
        <v>60</v>
      </c>
      <c r="M172" s="17" t="b">
        <v>1</v>
      </c>
      <c r="N172" s="17" t="s">
        <v>8269</v>
      </c>
      <c r="O172" s="17">
        <v>107</v>
      </c>
      <c r="P172" s="17">
        <v>62.67</v>
      </c>
      <c r="Q172" s="21" t="s">
        <v>8323</v>
      </c>
      <c r="R172" s="17" t="s">
        <v>8326</v>
      </c>
      <c r="S172" s="22">
        <v>42490.133877314816</v>
      </c>
      <c r="T172" s="22">
        <v>42527.083333333328</v>
      </c>
    </row>
    <row r="173" spans="1:20" ht="45" x14ac:dyDescent="0.25">
      <c r="A173" s="17">
        <v>3496</v>
      </c>
      <c r="B173" s="18" t="s">
        <v>3495</v>
      </c>
      <c r="C173" s="18" t="s">
        <v>7606</v>
      </c>
      <c r="D173" s="19">
        <v>3000</v>
      </c>
      <c r="E173" s="20">
        <v>3732</v>
      </c>
      <c r="F173" s="17" t="s">
        <v>8218</v>
      </c>
      <c r="G173" s="17" t="s">
        <v>8223</v>
      </c>
      <c r="H173" s="17" t="s">
        <v>8245</v>
      </c>
      <c r="I173" s="17">
        <v>1473625166</v>
      </c>
      <c r="J173" s="17">
        <v>1470169166</v>
      </c>
      <c r="K173" s="17" t="b">
        <v>0</v>
      </c>
      <c r="L173" s="17">
        <v>78</v>
      </c>
      <c r="M173" s="17" t="b">
        <v>1</v>
      </c>
      <c r="N173" s="17" t="s">
        <v>8269</v>
      </c>
      <c r="O173" s="17">
        <v>124</v>
      </c>
      <c r="P173" s="17">
        <v>47.85</v>
      </c>
      <c r="Q173" s="21" t="s">
        <v>8323</v>
      </c>
      <c r="R173" s="17" t="s">
        <v>8326</v>
      </c>
      <c r="S173" s="22">
        <v>42584.846828703703</v>
      </c>
      <c r="T173" s="22">
        <v>42624.846828703703</v>
      </c>
    </row>
    <row r="174" spans="1:20" ht="30" x14ac:dyDescent="0.25">
      <c r="A174" s="17">
        <v>2968</v>
      </c>
      <c r="B174" s="18" t="s">
        <v>2968</v>
      </c>
      <c r="C174" s="18" t="s">
        <v>7078</v>
      </c>
      <c r="D174" s="19">
        <v>3500</v>
      </c>
      <c r="E174" s="20">
        <v>3710</v>
      </c>
      <c r="F174" s="17" t="s">
        <v>8218</v>
      </c>
      <c r="G174" s="17" t="s">
        <v>8223</v>
      </c>
      <c r="H174" s="17" t="s">
        <v>8245</v>
      </c>
      <c r="I174" s="17">
        <v>1471406340</v>
      </c>
      <c r="J174" s="17">
        <v>1470227660</v>
      </c>
      <c r="K174" s="17" t="b">
        <v>0</v>
      </c>
      <c r="L174" s="17">
        <v>47</v>
      </c>
      <c r="M174" s="17" t="b">
        <v>1</v>
      </c>
      <c r="N174" s="17" t="s">
        <v>8269</v>
      </c>
      <c r="O174" s="17">
        <v>106</v>
      </c>
      <c r="P174" s="17">
        <v>78.94</v>
      </c>
      <c r="Q174" s="21" t="s">
        <v>8323</v>
      </c>
      <c r="R174" s="17" t="s">
        <v>8326</v>
      </c>
      <c r="S174" s="22">
        <v>42585.523842592593</v>
      </c>
      <c r="T174" s="22">
        <v>42599.165972222225</v>
      </c>
    </row>
    <row r="175" spans="1:20" ht="30" x14ac:dyDescent="0.25">
      <c r="A175" s="17">
        <v>530</v>
      </c>
      <c r="B175" s="18" t="s">
        <v>531</v>
      </c>
      <c r="C175" s="18" t="s">
        <v>4640</v>
      </c>
      <c r="D175" s="19">
        <v>3405</v>
      </c>
      <c r="E175" s="20">
        <v>3670</v>
      </c>
      <c r="F175" s="17" t="s">
        <v>8218</v>
      </c>
      <c r="G175" s="17" t="s">
        <v>8223</v>
      </c>
      <c r="H175" s="17" t="s">
        <v>8245</v>
      </c>
      <c r="I175" s="17">
        <v>1435111200</v>
      </c>
      <c r="J175" s="17">
        <v>1433254268</v>
      </c>
      <c r="K175" s="17" t="b">
        <v>0</v>
      </c>
      <c r="L175" s="17">
        <v>29</v>
      </c>
      <c r="M175" s="17" t="b">
        <v>1</v>
      </c>
      <c r="N175" s="17" t="s">
        <v>8269</v>
      </c>
      <c r="O175" s="17">
        <v>108</v>
      </c>
      <c r="P175" s="17">
        <v>126.55</v>
      </c>
      <c r="Q175" s="21" t="s">
        <v>8323</v>
      </c>
      <c r="R175" s="17" t="s">
        <v>8326</v>
      </c>
      <c r="S175" s="22">
        <v>42157.591064814813</v>
      </c>
      <c r="T175" s="22">
        <v>42179.083333333328</v>
      </c>
    </row>
    <row r="176" spans="1:20" ht="30" x14ac:dyDescent="0.25">
      <c r="A176" s="17">
        <v>3333</v>
      </c>
      <c r="B176" s="18" t="s">
        <v>3333</v>
      </c>
      <c r="C176" s="18" t="s">
        <v>7443</v>
      </c>
      <c r="D176" s="19">
        <v>3500</v>
      </c>
      <c r="E176" s="20">
        <v>3660</v>
      </c>
      <c r="F176" s="17" t="s">
        <v>8218</v>
      </c>
      <c r="G176" s="17" t="s">
        <v>8223</v>
      </c>
      <c r="H176" s="17" t="s">
        <v>8245</v>
      </c>
      <c r="I176" s="17">
        <v>1434384880</v>
      </c>
      <c r="J176" s="17">
        <v>1432484080</v>
      </c>
      <c r="K176" s="17" t="b">
        <v>0</v>
      </c>
      <c r="L176" s="17">
        <v>111</v>
      </c>
      <c r="M176" s="17" t="b">
        <v>1</v>
      </c>
      <c r="N176" s="17" t="s">
        <v>8269</v>
      </c>
      <c r="O176" s="17">
        <v>105</v>
      </c>
      <c r="P176" s="17">
        <v>32.97</v>
      </c>
      <c r="Q176" s="21" t="s">
        <v>8323</v>
      </c>
      <c r="R176" s="17" t="s">
        <v>8326</v>
      </c>
      <c r="S176" s="22">
        <v>42148.676851851851</v>
      </c>
      <c r="T176" s="22">
        <v>42170.676851851851</v>
      </c>
    </row>
    <row r="177" spans="1:20" ht="30" x14ac:dyDescent="0.25">
      <c r="A177" s="17">
        <v>3821</v>
      </c>
      <c r="B177" s="18" t="s">
        <v>3818</v>
      </c>
      <c r="C177" s="18" t="s">
        <v>7930</v>
      </c>
      <c r="D177" s="19">
        <v>3500</v>
      </c>
      <c r="E177" s="20">
        <v>3659</v>
      </c>
      <c r="F177" s="17" t="s">
        <v>8218</v>
      </c>
      <c r="G177" s="17" t="s">
        <v>8223</v>
      </c>
      <c r="H177" s="17" t="s">
        <v>8245</v>
      </c>
      <c r="I177" s="17">
        <v>1451881207</v>
      </c>
      <c r="J177" s="17">
        <v>1449116407</v>
      </c>
      <c r="K177" s="17" t="b">
        <v>0</v>
      </c>
      <c r="L177" s="17">
        <v>46</v>
      </c>
      <c r="M177" s="17" t="b">
        <v>1</v>
      </c>
      <c r="N177" s="17" t="s">
        <v>8269</v>
      </c>
      <c r="O177" s="17">
        <v>105</v>
      </c>
      <c r="P177" s="17">
        <v>79.540000000000006</v>
      </c>
      <c r="Q177" s="21" t="s">
        <v>8323</v>
      </c>
      <c r="R177" s="17" t="s">
        <v>8326</v>
      </c>
      <c r="S177" s="22">
        <v>42341.180636574078</v>
      </c>
      <c r="T177" s="22">
        <v>42373.180636574078</v>
      </c>
    </row>
    <row r="178" spans="1:20" ht="30" x14ac:dyDescent="0.25">
      <c r="A178" s="17">
        <v>3488</v>
      </c>
      <c r="B178" s="18" t="s">
        <v>3487</v>
      </c>
      <c r="C178" s="18" t="s">
        <v>7598</v>
      </c>
      <c r="D178" s="19">
        <v>3000</v>
      </c>
      <c r="E178" s="20">
        <v>3636</v>
      </c>
      <c r="F178" s="17" t="s">
        <v>8218</v>
      </c>
      <c r="G178" s="17" t="s">
        <v>8223</v>
      </c>
      <c r="H178" s="17" t="s">
        <v>8245</v>
      </c>
      <c r="I178" s="17">
        <v>1429286400</v>
      </c>
      <c r="J178" s="17">
        <v>1427221560</v>
      </c>
      <c r="K178" s="17" t="b">
        <v>0</v>
      </c>
      <c r="L178" s="17">
        <v>29</v>
      </c>
      <c r="M178" s="17" t="b">
        <v>1</v>
      </c>
      <c r="N178" s="17" t="s">
        <v>8269</v>
      </c>
      <c r="O178" s="17">
        <v>121</v>
      </c>
      <c r="P178" s="17">
        <v>125.38</v>
      </c>
      <c r="Q178" s="21" t="s">
        <v>8323</v>
      </c>
      <c r="R178" s="17" t="s">
        <v>8326</v>
      </c>
      <c r="S178" s="22">
        <v>42087.768055555556</v>
      </c>
      <c r="T178" s="22">
        <v>42111.666666666672</v>
      </c>
    </row>
    <row r="179" spans="1:20" ht="30" x14ac:dyDescent="0.25">
      <c r="A179" s="17">
        <v>2813</v>
      </c>
      <c r="B179" s="18" t="s">
        <v>2813</v>
      </c>
      <c r="C179" s="18" t="s">
        <v>6923</v>
      </c>
      <c r="D179" s="19">
        <v>2800</v>
      </c>
      <c r="E179" s="20">
        <v>3572.12</v>
      </c>
      <c r="F179" s="17" t="s">
        <v>8218</v>
      </c>
      <c r="G179" s="17" t="s">
        <v>8223</v>
      </c>
      <c r="H179" s="17" t="s">
        <v>8245</v>
      </c>
      <c r="I179" s="17">
        <v>1481737761</v>
      </c>
      <c r="J179" s="17">
        <v>1479577761</v>
      </c>
      <c r="K179" s="17" t="b">
        <v>0</v>
      </c>
      <c r="L179" s="17">
        <v>96</v>
      </c>
      <c r="M179" s="17" t="b">
        <v>1</v>
      </c>
      <c r="N179" s="17" t="s">
        <v>8269</v>
      </c>
      <c r="O179" s="17">
        <v>128</v>
      </c>
      <c r="P179" s="17">
        <v>37.21</v>
      </c>
      <c r="Q179" s="21" t="s">
        <v>8323</v>
      </c>
      <c r="R179" s="17" t="s">
        <v>8326</v>
      </c>
      <c r="S179" s="22">
        <v>42693.742604166662</v>
      </c>
      <c r="T179" s="22">
        <v>42718.742604166662</v>
      </c>
    </row>
    <row r="180" spans="1:20" ht="30" x14ac:dyDescent="0.25">
      <c r="A180" s="17">
        <v>3689</v>
      </c>
      <c r="B180" s="18" t="s">
        <v>3686</v>
      </c>
      <c r="C180" s="18" t="s">
        <v>7799</v>
      </c>
      <c r="D180" s="19">
        <v>3000</v>
      </c>
      <c r="E180" s="20">
        <v>3550</v>
      </c>
      <c r="F180" s="17" t="s">
        <v>8218</v>
      </c>
      <c r="G180" s="17" t="s">
        <v>8223</v>
      </c>
      <c r="H180" s="17" t="s">
        <v>8245</v>
      </c>
      <c r="I180" s="17">
        <v>1434925500</v>
      </c>
      <c r="J180" s="17">
        <v>1432410639</v>
      </c>
      <c r="K180" s="17" t="b">
        <v>0</v>
      </c>
      <c r="L180" s="17">
        <v>62</v>
      </c>
      <c r="M180" s="17" t="b">
        <v>1</v>
      </c>
      <c r="N180" s="17" t="s">
        <v>8269</v>
      </c>
      <c r="O180" s="17">
        <v>118</v>
      </c>
      <c r="P180" s="17">
        <v>57.26</v>
      </c>
      <c r="Q180" s="21" t="s">
        <v>8323</v>
      </c>
      <c r="R180" s="17" t="s">
        <v>8326</v>
      </c>
      <c r="S180" s="22">
        <v>42147.826840277776</v>
      </c>
      <c r="T180" s="22">
        <v>42176.934027777781</v>
      </c>
    </row>
    <row r="181" spans="1:20" ht="45" x14ac:dyDescent="0.25">
      <c r="A181" s="17">
        <v>3150</v>
      </c>
      <c r="B181" s="18" t="s">
        <v>3150</v>
      </c>
      <c r="C181" s="18" t="s">
        <v>7260</v>
      </c>
      <c r="D181" s="19">
        <v>3500</v>
      </c>
      <c r="E181" s="20">
        <v>3535</v>
      </c>
      <c r="F181" s="17" t="s">
        <v>8218</v>
      </c>
      <c r="G181" s="17" t="s">
        <v>8223</v>
      </c>
      <c r="H181" s="17" t="s">
        <v>8245</v>
      </c>
      <c r="I181" s="17">
        <v>1295928000</v>
      </c>
      <c r="J181" s="17">
        <v>1288160403</v>
      </c>
      <c r="K181" s="17" t="b">
        <v>1</v>
      </c>
      <c r="L181" s="17">
        <v>104</v>
      </c>
      <c r="M181" s="17" t="b">
        <v>1</v>
      </c>
      <c r="N181" s="17" t="s">
        <v>8269</v>
      </c>
      <c r="O181" s="17">
        <v>101</v>
      </c>
      <c r="P181" s="17">
        <v>33.99</v>
      </c>
      <c r="Q181" s="21" t="s">
        <v>8323</v>
      </c>
      <c r="R181" s="17" t="s">
        <v>8326</v>
      </c>
      <c r="S181" s="22">
        <v>40478.263923611114</v>
      </c>
      <c r="T181" s="22">
        <v>40568.166666666664</v>
      </c>
    </row>
    <row r="182" spans="1:20" ht="30" x14ac:dyDescent="0.25">
      <c r="A182" s="17">
        <v>3671</v>
      </c>
      <c r="B182" s="18" t="s">
        <v>3668</v>
      </c>
      <c r="C182" s="18" t="s">
        <v>7781</v>
      </c>
      <c r="D182" s="19">
        <v>3500</v>
      </c>
      <c r="E182" s="20">
        <v>3530</v>
      </c>
      <c r="F182" s="17" t="s">
        <v>8218</v>
      </c>
      <c r="G182" s="17" t="s">
        <v>8223</v>
      </c>
      <c r="H182" s="17" t="s">
        <v>8245</v>
      </c>
      <c r="I182" s="17">
        <v>1405915140</v>
      </c>
      <c r="J182" s="17">
        <v>1404140667</v>
      </c>
      <c r="K182" s="17" t="b">
        <v>0</v>
      </c>
      <c r="L182" s="17">
        <v>40</v>
      </c>
      <c r="M182" s="17" t="b">
        <v>1</v>
      </c>
      <c r="N182" s="17" t="s">
        <v>8269</v>
      </c>
      <c r="O182" s="17">
        <v>101</v>
      </c>
      <c r="P182" s="17">
        <v>88.25</v>
      </c>
      <c r="Q182" s="21" t="s">
        <v>8323</v>
      </c>
      <c r="R182" s="17" t="s">
        <v>8326</v>
      </c>
      <c r="S182" s="22">
        <v>41820.62809027778</v>
      </c>
      <c r="T182" s="22">
        <v>41841.165972222225</v>
      </c>
    </row>
    <row r="183" spans="1:20" ht="30" x14ac:dyDescent="0.25">
      <c r="A183" s="17">
        <v>3151</v>
      </c>
      <c r="B183" s="18" t="s">
        <v>3151</v>
      </c>
      <c r="C183" s="18" t="s">
        <v>7261</v>
      </c>
      <c r="D183" s="19">
        <v>3500</v>
      </c>
      <c r="E183" s="20">
        <v>3514</v>
      </c>
      <c r="F183" s="17" t="s">
        <v>8218</v>
      </c>
      <c r="G183" s="17" t="s">
        <v>8223</v>
      </c>
      <c r="H183" s="17" t="s">
        <v>8245</v>
      </c>
      <c r="I183" s="17">
        <v>1410379774</v>
      </c>
      <c r="J183" s="17">
        <v>1407787774</v>
      </c>
      <c r="K183" s="17" t="b">
        <v>1</v>
      </c>
      <c r="L183" s="17">
        <v>34</v>
      </c>
      <c r="M183" s="17" t="b">
        <v>1</v>
      </c>
      <c r="N183" s="17" t="s">
        <v>8269</v>
      </c>
      <c r="O183" s="17">
        <v>100</v>
      </c>
      <c r="P183" s="17">
        <v>103.35</v>
      </c>
      <c r="Q183" s="21" t="s">
        <v>8323</v>
      </c>
      <c r="R183" s="17" t="s">
        <v>8326</v>
      </c>
      <c r="S183" s="22">
        <v>41862.83997685185</v>
      </c>
      <c r="T183" s="22">
        <v>41892.83997685185</v>
      </c>
    </row>
    <row r="184" spans="1:20" ht="45" x14ac:dyDescent="0.25">
      <c r="A184" s="17">
        <v>3387</v>
      </c>
      <c r="B184" s="18" t="s">
        <v>3386</v>
      </c>
      <c r="C184" s="18" t="s">
        <v>7497</v>
      </c>
      <c r="D184" s="19">
        <v>3000</v>
      </c>
      <c r="E184" s="20">
        <v>3506</v>
      </c>
      <c r="F184" s="17" t="s">
        <v>8218</v>
      </c>
      <c r="G184" s="17" t="s">
        <v>8223</v>
      </c>
      <c r="H184" s="17" t="s">
        <v>8245</v>
      </c>
      <c r="I184" s="17">
        <v>1418581088</v>
      </c>
      <c r="J184" s="17">
        <v>1415125088</v>
      </c>
      <c r="K184" s="17" t="b">
        <v>0</v>
      </c>
      <c r="L184" s="17">
        <v>35</v>
      </c>
      <c r="M184" s="17" t="b">
        <v>1</v>
      </c>
      <c r="N184" s="17" t="s">
        <v>8269</v>
      </c>
      <c r="O184" s="17">
        <v>117</v>
      </c>
      <c r="P184" s="17">
        <v>100.17</v>
      </c>
      <c r="Q184" s="21" t="s">
        <v>8323</v>
      </c>
      <c r="R184" s="17" t="s">
        <v>8326</v>
      </c>
      <c r="S184" s="22">
        <v>41947.762592592589</v>
      </c>
      <c r="T184" s="22">
        <v>41987.762592592597</v>
      </c>
    </row>
    <row r="185" spans="1:20" ht="30" x14ac:dyDescent="0.25">
      <c r="A185" s="17">
        <v>3299</v>
      </c>
      <c r="B185" s="18" t="s">
        <v>3299</v>
      </c>
      <c r="C185" s="18" t="s">
        <v>7409</v>
      </c>
      <c r="D185" s="19">
        <v>3000</v>
      </c>
      <c r="E185" s="20">
        <v>3486</v>
      </c>
      <c r="F185" s="17" t="s">
        <v>8218</v>
      </c>
      <c r="G185" s="17" t="s">
        <v>8223</v>
      </c>
      <c r="H185" s="17" t="s">
        <v>8245</v>
      </c>
      <c r="I185" s="17">
        <v>1444860063</v>
      </c>
      <c r="J185" s="17">
        <v>1442268063</v>
      </c>
      <c r="K185" s="17" t="b">
        <v>0</v>
      </c>
      <c r="L185" s="17">
        <v>63</v>
      </c>
      <c r="M185" s="17" t="b">
        <v>1</v>
      </c>
      <c r="N185" s="17" t="s">
        <v>8269</v>
      </c>
      <c r="O185" s="17">
        <v>116</v>
      </c>
      <c r="P185" s="17">
        <v>55.33</v>
      </c>
      <c r="Q185" s="21" t="s">
        <v>8323</v>
      </c>
      <c r="R185" s="17" t="s">
        <v>8326</v>
      </c>
      <c r="S185" s="22">
        <v>42261.917395833334</v>
      </c>
      <c r="T185" s="22">
        <v>42291.917395833334</v>
      </c>
    </row>
    <row r="186" spans="1:20" x14ac:dyDescent="0.25">
      <c r="A186" s="17">
        <v>3167</v>
      </c>
      <c r="B186" s="18" t="s">
        <v>3167</v>
      </c>
      <c r="C186" s="18" t="s">
        <v>7277</v>
      </c>
      <c r="D186" s="19">
        <v>3000</v>
      </c>
      <c r="E186" s="20">
        <v>3485</v>
      </c>
      <c r="F186" s="17" t="s">
        <v>8218</v>
      </c>
      <c r="G186" s="17" t="s">
        <v>8223</v>
      </c>
      <c r="H186" s="17" t="s">
        <v>8245</v>
      </c>
      <c r="I186" s="17">
        <v>1406952781</v>
      </c>
      <c r="J186" s="17">
        <v>1405743181</v>
      </c>
      <c r="K186" s="17" t="b">
        <v>1</v>
      </c>
      <c r="L186" s="17">
        <v>55</v>
      </c>
      <c r="M186" s="17" t="b">
        <v>1</v>
      </c>
      <c r="N186" s="17" t="s">
        <v>8269</v>
      </c>
      <c r="O186" s="17">
        <v>116</v>
      </c>
      <c r="P186" s="17">
        <v>63.36</v>
      </c>
      <c r="Q186" s="21" t="s">
        <v>8323</v>
      </c>
      <c r="R186" s="17" t="s">
        <v>8326</v>
      </c>
      <c r="S186" s="22">
        <v>41839.175706018519</v>
      </c>
      <c r="T186" s="22">
        <v>41853.175706018519</v>
      </c>
    </row>
    <row r="187" spans="1:20" x14ac:dyDescent="0.25">
      <c r="A187" s="17">
        <v>3720</v>
      </c>
      <c r="B187" s="18" t="s">
        <v>3717</v>
      </c>
      <c r="C187" s="18" t="s">
        <v>7830</v>
      </c>
      <c r="D187" s="19">
        <v>3300</v>
      </c>
      <c r="E187" s="20">
        <v>3449</v>
      </c>
      <c r="F187" s="17" t="s">
        <v>8218</v>
      </c>
      <c r="G187" s="17" t="s">
        <v>8223</v>
      </c>
      <c r="H187" s="17" t="s">
        <v>8245</v>
      </c>
      <c r="I187" s="17">
        <v>1435881006</v>
      </c>
      <c r="J187" s="17">
        <v>1433980206</v>
      </c>
      <c r="K187" s="17" t="b">
        <v>0</v>
      </c>
      <c r="L187" s="17">
        <v>40</v>
      </c>
      <c r="M187" s="17" t="b">
        <v>1</v>
      </c>
      <c r="N187" s="17" t="s">
        <v>8269</v>
      </c>
      <c r="O187" s="17">
        <v>105</v>
      </c>
      <c r="P187" s="17">
        <v>86.23</v>
      </c>
      <c r="Q187" s="21" t="s">
        <v>8323</v>
      </c>
      <c r="R187" s="17" t="s">
        <v>8326</v>
      </c>
      <c r="S187" s="22">
        <v>42165.993125000001</v>
      </c>
      <c r="T187" s="22">
        <v>42187.993125000001</v>
      </c>
    </row>
    <row r="188" spans="1:20" ht="30" x14ac:dyDescent="0.25">
      <c r="A188" s="17">
        <v>522</v>
      </c>
      <c r="B188" s="18" t="s">
        <v>523</v>
      </c>
      <c r="C188" s="18" t="s">
        <v>4632</v>
      </c>
      <c r="D188" s="19">
        <v>3000</v>
      </c>
      <c r="E188" s="20">
        <v>3440</v>
      </c>
      <c r="F188" s="17" t="s">
        <v>8218</v>
      </c>
      <c r="G188" s="17" t="s">
        <v>8223</v>
      </c>
      <c r="H188" s="17" t="s">
        <v>8245</v>
      </c>
      <c r="I188" s="17">
        <v>1458518325</v>
      </c>
      <c r="J188" s="17">
        <v>1456793925</v>
      </c>
      <c r="K188" s="17" t="b">
        <v>0</v>
      </c>
      <c r="L188" s="17">
        <v>31</v>
      </c>
      <c r="M188" s="17" t="b">
        <v>1</v>
      </c>
      <c r="N188" s="17" t="s">
        <v>8269</v>
      </c>
      <c r="O188" s="17">
        <v>115</v>
      </c>
      <c r="P188" s="17">
        <v>110.97</v>
      </c>
      <c r="Q188" s="21" t="s">
        <v>8323</v>
      </c>
      <c r="R188" s="17" t="s">
        <v>8326</v>
      </c>
      <c r="S188" s="22">
        <v>42430.040798611109</v>
      </c>
      <c r="T188" s="22">
        <v>42449.999131944445</v>
      </c>
    </row>
    <row r="189" spans="1:20" ht="45" x14ac:dyDescent="0.25">
      <c r="A189" s="17">
        <v>2977</v>
      </c>
      <c r="B189" s="18" t="s">
        <v>2977</v>
      </c>
      <c r="C189" s="18" t="s">
        <v>7087</v>
      </c>
      <c r="D189" s="19">
        <v>3000</v>
      </c>
      <c r="E189" s="20">
        <v>3407</v>
      </c>
      <c r="F189" s="17" t="s">
        <v>8218</v>
      </c>
      <c r="G189" s="17" t="s">
        <v>8223</v>
      </c>
      <c r="H189" s="17" t="s">
        <v>8245</v>
      </c>
      <c r="I189" s="17">
        <v>1427076840</v>
      </c>
      <c r="J189" s="17">
        <v>1421960934</v>
      </c>
      <c r="K189" s="17" t="b">
        <v>0</v>
      </c>
      <c r="L189" s="17">
        <v>30</v>
      </c>
      <c r="M189" s="17" t="b">
        <v>1</v>
      </c>
      <c r="N189" s="17" t="s">
        <v>8269</v>
      </c>
      <c r="O189" s="17">
        <v>114</v>
      </c>
      <c r="P189" s="17">
        <v>113.57</v>
      </c>
      <c r="Q189" s="21" t="s">
        <v>8323</v>
      </c>
      <c r="R189" s="17" t="s">
        <v>8326</v>
      </c>
      <c r="S189" s="22">
        <v>42026.88118055556</v>
      </c>
      <c r="T189" s="22">
        <v>42086.093055555553</v>
      </c>
    </row>
    <row r="190" spans="1:20" ht="30" x14ac:dyDescent="0.25">
      <c r="A190" s="17">
        <v>3223</v>
      </c>
      <c r="B190" s="18" t="s">
        <v>3223</v>
      </c>
      <c r="C190" s="18" t="s">
        <v>7333</v>
      </c>
      <c r="D190" s="19">
        <v>3100</v>
      </c>
      <c r="E190" s="20">
        <v>3395</v>
      </c>
      <c r="F190" s="17" t="s">
        <v>8218</v>
      </c>
      <c r="G190" s="17" t="s">
        <v>8223</v>
      </c>
      <c r="H190" s="17" t="s">
        <v>8245</v>
      </c>
      <c r="I190" s="17">
        <v>1440100976</v>
      </c>
      <c r="J190" s="17">
        <v>1437508976</v>
      </c>
      <c r="K190" s="17" t="b">
        <v>1</v>
      </c>
      <c r="L190" s="17">
        <v>74</v>
      </c>
      <c r="M190" s="17" t="b">
        <v>1</v>
      </c>
      <c r="N190" s="17" t="s">
        <v>8269</v>
      </c>
      <c r="O190" s="17">
        <v>110</v>
      </c>
      <c r="P190" s="17">
        <v>45.88</v>
      </c>
      <c r="Q190" s="21" t="s">
        <v>8323</v>
      </c>
      <c r="R190" s="17" t="s">
        <v>8326</v>
      </c>
      <c r="S190" s="22">
        <v>42206.835370370376</v>
      </c>
      <c r="T190" s="22">
        <v>42236.835370370376</v>
      </c>
    </row>
    <row r="191" spans="1:20" ht="30" x14ac:dyDescent="0.25">
      <c r="A191" s="17">
        <v>3604</v>
      </c>
      <c r="B191" s="18" t="s">
        <v>3603</v>
      </c>
      <c r="C191" s="18" t="s">
        <v>7714</v>
      </c>
      <c r="D191" s="19">
        <v>3000</v>
      </c>
      <c r="E191" s="20">
        <v>3385</v>
      </c>
      <c r="F191" s="17" t="s">
        <v>8218</v>
      </c>
      <c r="G191" s="17" t="s">
        <v>8223</v>
      </c>
      <c r="H191" s="17" t="s">
        <v>8245</v>
      </c>
      <c r="I191" s="17">
        <v>1461913140</v>
      </c>
      <c r="J191" s="17">
        <v>1461370956</v>
      </c>
      <c r="K191" s="17" t="b">
        <v>0</v>
      </c>
      <c r="L191" s="17">
        <v>69</v>
      </c>
      <c r="M191" s="17" t="b">
        <v>1</v>
      </c>
      <c r="N191" s="17" t="s">
        <v>8269</v>
      </c>
      <c r="O191" s="17">
        <v>113</v>
      </c>
      <c r="P191" s="17">
        <v>49.06</v>
      </c>
      <c r="Q191" s="21" t="s">
        <v>8323</v>
      </c>
      <c r="R191" s="17" t="s">
        <v>8326</v>
      </c>
      <c r="S191" s="22">
        <v>42483.015694444446</v>
      </c>
      <c r="T191" s="22">
        <v>42489.290972222225</v>
      </c>
    </row>
    <row r="192" spans="1:20" ht="30" x14ac:dyDescent="0.25">
      <c r="A192" s="17">
        <v>3680</v>
      </c>
      <c r="B192" s="18" t="s">
        <v>3677</v>
      </c>
      <c r="C192" s="18" t="s">
        <v>7790</v>
      </c>
      <c r="D192" s="19">
        <v>3000</v>
      </c>
      <c r="E192" s="20">
        <v>3383</v>
      </c>
      <c r="F192" s="17" t="s">
        <v>8218</v>
      </c>
      <c r="G192" s="17" t="s">
        <v>8223</v>
      </c>
      <c r="H192" s="17" t="s">
        <v>8245</v>
      </c>
      <c r="I192" s="17">
        <v>1475664834</v>
      </c>
      <c r="J192" s="17">
        <v>1473850434</v>
      </c>
      <c r="K192" s="17" t="b">
        <v>0</v>
      </c>
      <c r="L192" s="17">
        <v>34</v>
      </c>
      <c r="M192" s="17" t="b">
        <v>1</v>
      </c>
      <c r="N192" s="17" t="s">
        <v>8269</v>
      </c>
      <c r="O192" s="17">
        <v>113</v>
      </c>
      <c r="P192" s="17">
        <v>99.5</v>
      </c>
      <c r="Q192" s="21" t="s">
        <v>8323</v>
      </c>
      <c r="R192" s="17" t="s">
        <v>8326</v>
      </c>
      <c r="S192" s="22">
        <v>42627.454097222217</v>
      </c>
      <c r="T192" s="22">
        <v>42648.454097222217</v>
      </c>
    </row>
    <row r="193" spans="1:20" ht="30" x14ac:dyDescent="0.25">
      <c r="A193" s="17">
        <v>3526</v>
      </c>
      <c r="B193" s="18" t="s">
        <v>3525</v>
      </c>
      <c r="C193" s="18" t="s">
        <v>7636</v>
      </c>
      <c r="D193" s="19">
        <v>3300</v>
      </c>
      <c r="E193" s="20">
        <v>3366</v>
      </c>
      <c r="F193" s="17" t="s">
        <v>8218</v>
      </c>
      <c r="G193" s="17" t="s">
        <v>8223</v>
      </c>
      <c r="H193" s="17" t="s">
        <v>8245</v>
      </c>
      <c r="I193" s="17">
        <v>1461823140</v>
      </c>
      <c r="J193" s="17">
        <v>1459411371</v>
      </c>
      <c r="K193" s="17" t="b">
        <v>0</v>
      </c>
      <c r="L193" s="17">
        <v>34</v>
      </c>
      <c r="M193" s="17" t="b">
        <v>1</v>
      </c>
      <c r="N193" s="17" t="s">
        <v>8269</v>
      </c>
      <c r="O193" s="17">
        <v>102</v>
      </c>
      <c r="P193" s="17">
        <v>99</v>
      </c>
      <c r="Q193" s="21" t="s">
        <v>8323</v>
      </c>
      <c r="R193" s="17" t="s">
        <v>8326</v>
      </c>
      <c r="S193" s="22">
        <v>42460.335312499999</v>
      </c>
      <c r="T193" s="22">
        <v>42488.249305555553</v>
      </c>
    </row>
    <row r="194" spans="1:20" ht="30" x14ac:dyDescent="0.25">
      <c r="A194" s="17">
        <v>3322</v>
      </c>
      <c r="B194" s="18" t="s">
        <v>3322</v>
      </c>
      <c r="C194" s="18" t="s">
        <v>7432</v>
      </c>
      <c r="D194" s="19">
        <v>3300</v>
      </c>
      <c r="E194" s="20">
        <v>3350</v>
      </c>
      <c r="F194" s="17" t="s">
        <v>8218</v>
      </c>
      <c r="G194" s="17" t="s">
        <v>8223</v>
      </c>
      <c r="H194" s="17" t="s">
        <v>8245</v>
      </c>
      <c r="I194" s="17">
        <v>1466567700</v>
      </c>
      <c r="J194" s="17">
        <v>1464653696</v>
      </c>
      <c r="K194" s="17" t="b">
        <v>0</v>
      </c>
      <c r="L194" s="17">
        <v>23</v>
      </c>
      <c r="M194" s="17" t="b">
        <v>1</v>
      </c>
      <c r="N194" s="17" t="s">
        <v>8269</v>
      </c>
      <c r="O194" s="17">
        <v>102</v>
      </c>
      <c r="P194" s="17">
        <v>145.65</v>
      </c>
      <c r="Q194" s="21" t="s">
        <v>8323</v>
      </c>
      <c r="R194" s="17" t="s">
        <v>8326</v>
      </c>
      <c r="S194" s="22">
        <v>42521.010370370372</v>
      </c>
      <c r="T194" s="22">
        <v>42543.163194444445</v>
      </c>
    </row>
    <row r="195" spans="1:20" ht="30" x14ac:dyDescent="0.25">
      <c r="A195" s="17">
        <v>3661</v>
      </c>
      <c r="B195" s="18" t="s">
        <v>3658</v>
      </c>
      <c r="C195" s="18" t="s">
        <v>7771</v>
      </c>
      <c r="D195" s="19">
        <v>3000</v>
      </c>
      <c r="E195" s="20">
        <v>3330</v>
      </c>
      <c r="F195" s="17" t="s">
        <v>8218</v>
      </c>
      <c r="G195" s="17" t="s">
        <v>8223</v>
      </c>
      <c r="H195" s="17" t="s">
        <v>8245</v>
      </c>
      <c r="I195" s="17">
        <v>1460260800</v>
      </c>
      <c r="J195" s="17">
        <v>1458336672</v>
      </c>
      <c r="K195" s="17" t="b">
        <v>0</v>
      </c>
      <c r="L195" s="17">
        <v>36</v>
      </c>
      <c r="M195" s="17" t="b">
        <v>1</v>
      </c>
      <c r="N195" s="17" t="s">
        <v>8269</v>
      </c>
      <c r="O195" s="17">
        <v>111</v>
      </c>
      <c r="P195" s="17">
        <v>92.5</v>
      </c>
      <c r="Q195" s="21" t="s">
        <v>8323</v>
      </c>
      <c r="R195" s="17" t="s">
        <v>8326</v>
      </c>
      <c r="S195" s="22">
        <v>42447.896666666667</v>
      </c>
      <c r="T195" s="22">
        <v>42470.166666666672</v>
      </c>
    </row>
    <row r="196" spans="1:20" ht="30" x14ac:dyDescent="0.25">
      <c r="A196" s="17">
        <v>2831</v>
      </c>
      <c r="B196" s="18" t="s">
        <v>2831</v>
      </c>
      <c r="C196" s="18" t="s">
        <v>6941</v>
      </c>
      <c r="D196" s="19">
        <v>3000</v>
      </c>
      <c r="E196" s="20">
        <v>3320</v>
      </c>
      <c r="F196" s="17" t="s">
        <v>8218</v>
      </c>
      <c r="G196" s="17" t="s">
        <v>8223</v>
      </c>
      <c r="H196" s="17" t="s">
        <v>8245</v>
      </c>
      <c r="I196" s="17">
        <v>1437076070</v>
      </c>
      <c r="J196" s="17">
        <v>1434484070</v>
      </c>
      <c r="K196" s="17" t="b">
        <v>0</v>
      </c>
      <c r="L196" s="17">
        <v>52</v>
      </c>
      <c r="M196" s="17" t="b">
        <v>1</v>
      </c>
      <c r="N196" s="17" t="s">
        <v>8269</v>
      </c>
      <c r="O196" s="17">
        <v>111</v>
      </c>
      <c r="P196" s="17">
        <v>63.85</v>
      </c>
      <c r="Q196" s="21" t="s">
        <v>8323</v>
      </c>
      <c r="R196" s="17" t="s">
        <v>8326</v>
      </c>
      <c r="S196" s="22">
        <v>42171.824884259258</v>
      </c>
      <c r="T196" s="22">
        <v>42201.824884259258</v>
      </c>
    </row>
    <row r="197" spans="1:20" ht="30" x14ac:dyDescent="0.25">
      <c r="A197" s="17">
        <v>3593</v>
      </c>
      <c r="B197" s="18" t="s">
        <v>3592</v>
      </c>
      <c r="C197" s="18" t="s">
        <v>7703</v>
      </c>
      <c r="D197" s="19">
        <v>3000</v>
      </c>
      <c r="E197" s="20">
        <v>3319</v>
      </c>
      <c r="F197" s="17" t="s">
        <v>8218</v>
      </c>
      <c r="G197" s="17" t="s">
        <v>8223</v>
      </c>
      <c r="H197" s="17" t="s">
        <v>8245</v>
      </c>
      <c r="I197" s="17">
        <v>1420489560</v>
      </c>
      <c r="J197" s="17">
        <v>1417469639</v>
      </c>
      <c r="K197" s="17" t="b">
        <v>0</v>
      </c>
      <c r="L197" s="17">
        <v>43</v>
      </c>
      <c r="M197" s="17" t="b">
        <v>1</v>
      </c>
      <c r="N197" s="17" t="s">
        <v>8269</v>
      </c>
      <c r="O197" s="17">
        <v>111</v>
      </c>
      <c r="P197" s="17">
        <v>77.19</v>
      </c>
      <c r="Q197" s="21" t="s">
        <v>8323</v>
      </c>
      <c r="R197" s="17" t="s">
        <v>8326</v>
      </c>
      <c r="S197" s="22">
        <v>41974.898599537039</v>
      </c>
      <c r="T197" s="22">
        <v>42009.851388888885</v>
      </c>
    </row>
    <row r="198" spans="1:20" ht="30" x14ac:dyDescent="0.25">
      <c r="A198" s="17">
        <v>3261</v>
      </c>
      <c r="B198" s="18" t="s">
        <v>3261</v>
      </c>
      <c r="C198" s="18" t="s">
        <v>7371</v>
      </c>
      <c r="D198" s="19">
        <v>3300</v>
      </c>
      <c r="E198" s="20">
        <v>3315</v>
      </c>
      <c r="F198" s="17" t="s">
        <v>8218</v>
      </c>
      <c r="G198" s="17" t="s">
        <v>8223</v>
      </c>
      <c r="H198" s="17" t="s">
        <v>8245</v>
      </c>
      <c r="I198" s="17">
        <v>1437067476</v>
      </c>
      <c r="J198" s="17">
        <v>1434475476</v>
      </c>
      <c r="K198" s="17" t="b">
        <v>1</v>
      </c>
      <c r="L198" s="17">
        <v>49</v>
      </c>
      <c r="M198" s="17" t="b">
        <v>1</v>
      </c>
      <c r="N198" s="17" t="s">
        <v>8269</v>
      </c>
      <c r="O198" s="17">
        <v>100</v>
      </c>
      <c r="P198" s="17">
        <v>67.650000000000006</v>
      </c>
      <c r="Q198" s="21" t="s">
        <v>8323</v>
      </c>
      <c r="R198" s="17" t="s">
        <v>8326</v>
      </c>
      <c r="S198" s="22">
        <v>42171.725416666668</v>
      </c>
      <c r="T198" s="22">
        <v>42201.725416666668</v>
      </c>
    </row>
    <row r="199" spans="1:20" ht="45" x14ac:dyDescent="0.25">
      <c r="A199" s="17">
        <v>3513</v>
      </c>
      <c r="B199" s="18" t="s">
        <v>3512</v>
      </c>
      <c r="C199" s="18" t="s">
        <v>7623</v>
      </c>
      <c r="D199" s="19">
        <v>2800</v>
      </c>
      <c r="E199" s="20">
        <v>3315</v>
      </c>
      <c r="F199" s="17" t="s">
        <v>8218</v>
      </c>
      <c r="G199" s="17" t="s">
        <v>8223</v>
      </c>
      <c r="H199" s="17" t="s">
        <v>8245</v>
      </c>
      <c r="I199" s="17">
        <v>1401857940</v>
      </c>
      <c r="J199" s="17">
        <v>1400725112</v>
      </c>
      <c r="K199" s="17" t="b">
        <v>0</v>
      </c>
      <c r="L199" s="17">
        <v>44</v>
      </c>
      <c r="M199" s="17" t="b">
        <v>1</v>
      </c>
      <c r="N199" s="17" t="s">
        <v>8269</v>
      </c>
      <c r="O199" s="17">
        <v>118</v>
      </c>
      <c r="P199" s="17">
        <v>75.34</v>
      </c>
      <c r="Q199" s="21" t="s">
        <v>8323</v>
      </c>
      <c r="R199" s="17" t="s">
        <v>8326</v>
      </c>
      <c r="S199" s="22">
        <v>41781.096203703702</v>
      </c>
      <c r="T199" s="22">
        <v>41794.207638888889</v>
      </c>
    </row>
    <row r="200" spans="1:20" ht="30" x14ac:dyDescent="0.25">
      <c r="A200" s="17">
        <v>3621</v>
      </c>
      <c r="B200" s="18" t="s">
        <v>3619</v>
      </c>
      <c r="C200" s="18" t="s">
        <v>7731</v>
      </c>
      <c r="D200" s="19">
        <v>3000</v>
      </c>
      <c r="E200" s="20">
        <v>3292</v>
      </c>
      <c r="F200" s="17" t="s">
        <v>8218</v>
      </c>
      <c r="G200" s="17" t="s">
        <v>8223</v>
      </c>
      <c r="H200" s="17" t="s">
        <v>8245</v>
      </c>
      <c r="I200" s="17">
        <v>1475269200</v>
      </c>
      <c r="J200" s="17">
        <v>1473200844</v>
      </c>
      <c r="K200" s="17" t="b">
        <v>0</v>
      </c>
      <c r="L200" s="17">
        <v>70</v>
      </c>
      <c r="M200" s="17" t="b">
        <v>1</v>
      </c>
      <c r="N200" s="17" t="s">
        <v>8269</v>
      </c>
      <c r="O200" s="17">
        <v>110</v>
      </c>
      <c r="P200" s="17">
        <v>47.03</v>
      </c>
      <c r="Q200" s="21" t="s">
        <v>8323</v>
      </c>
      <c r="R200" s="17" t="s">
        <v>8326</v>
      </c>
      <c r="S200" s="22">
        <v>42619.935694444444</v>
      </c>
      <c r="T200" s="22">
        <v>42643.875</v>
      </c>
    </row>
    <row r="201" spans="1:20" ht="30" x14ac:dyDescent="0.25">
      <c r="A201" s="17">
        <v>2980</v>
      </c>
      <c r="B201" s="18" t="s">
        <v>2980</v>
      </c>
      <c r="C201" s="18" t="s">
        <v>7090</v>
      </c>
      <c r="D201" s="19">
        <v>3000</v>
      </c>
      <c r="E201" s="20">
        <v>3275</v>
      </c>
      <c r="F201" s="17" t="s">
        <v>8218</v>
      </c>
      <c r="G201" s="17" t="s">
        <v>8223</v>
      </c>
      <c r="H201" s="17" t="s">
        <v>8245</v>
      </c>
      <c r="I201" s="17">
        <v>1440381600</v>
      </c>
      <c r="J201" s="17">
        <v>1438639130</v>
      </c>
      <c r="K201" s="17" t="b">
        <v>0</v>
      </c>
      <c r="L201" s="17">
        <v>24</v>
      </c>
      <c r="M201" s="17" t="b">
        <v>1</v>
      </c>
      <c r="N201" s="17" t="s">
        <v>8269</v>
      </c>
      <c r="O201" s="17">
        <v>109</v>
      </c>
      <c r="P201" s="17">
        <v>136.46</v>
      </c>
      <c r="Q201" s="21" t="s">
        <v>8323</v>
      </c>
      <c r="R201" s="17" t="s">
        <v>8326</v>
      </c>
      <c r="S201" s="22">
        <v>42219.915856481486</v>
      </c>
      <c r="T201" s="22">
        <v>42240.083333333328</v>
      </c>
    </row>
    <row r="202" spans="1:20" ht="30" x14ac:dyDescent="0.25">
      <c r="A202" s="17">
        <v>3410</v>
      </c>
      <c r="B202" s="18" t="s">
        <v>3409</v>
      </c>
      <c r="C202" s="18" t="s">
        <v>7520</v>
      </c>
      <c r="D202" s="19">
        <v>3000</v>
      </c>
      <c r="E202" s="20">
        <v>3255</v>
      </c>
      <c r="F202" s="17" t="s">
        <v>8218</v>
      </c>
      <c r="G202" s="17" t="s">
        <v>8223</v>
      </c>
      <c r="H202" s="17" t="s">
        <v>8245</v>
      </c>
      <c r="I202" s="17">
        <v>1465196400</v>
      </c>
      <c r="J202" s="17">
        <v>1462841990</v>
      </c>
      <c r="K202" s="17" t="b">
        <v>0</v>
      </c>
      <c r="L202" s="17">
        <v>40</v>
      </c>
      <c r="M202" s="17" t="b">
        <v>1</v>
      </c>
      <c r="N202" s="17" t="s">
        <v>8269</v>
      </c>
      <c r="O202" s="17">
        <v>109</v>
      </c>
      <c r="P202" s="17">
        <v>81.38</v>
      </c>
      <c r="Q202" s="21" t="s">
        <v>8323</v>
      </c>
      <c r="R202" s="17" t="s">
        <v>8326</v>
      </c>
      <c r="S202" s="22">
        <v>42500.041550925926</v>
      </c>
      <c r="T202" s="22">
        <v>42527.291666666672</v>
      </c>
    </row>
    <row r="203" spans="1:20" ht="30" x14ac:dyDescent="0.25">
      <c r="A203" s="17">
        <v>3583</v>
      </c>
      <c r="B203" s="18" t="s">
        <v>3582</v>
      </c>
      <c r="C203" s="18" t="s">
        <v>7693</v>
      </c>
      <c r="D203" s="19">
        <v>3000</v>
      </c>
      <c r="E203" s="20">
        <v>3255</v>
      </c>
      <c r="F203" s="17" t="s">
        <v>8218</v>
      </c>
      <c r="G203" s="17" t="s">
        <v>8223</v>
      </c>
      <c r="H203" s="17" t="s">
        <v>8245</v>
      </c>
      <c r="I203" s="17">
        <v>1460970805</v>
      </c>
      <c r="J203" s="17">
        <v>1455790405</v>
      </c>
      <c r="K203" s="17" t="b">
        <v>0</v>
      </c>
      <c r="L203" s="17">
        <v>24</v>
      </c>
      <c r="M203" s="17" t="b">
        <v>1</v>
      </c>
      <c r="N203" s="17" t="s">
        <v>8269</v>
      </c>
      <c r="O203" s="17">
        <v>109</v>
      </c>
      <c r="P203" s="17">
        <v>135.63</v>
      </c>
      <c r="Q203" s="21" t="s">
        <v>8323</v>
      </c>
      <c r="R203" s="17" t="s">
        <v>8326</v>
      </c>
      <c r="S203" s="22">
        <v>42418.425983796296</v>
      </c>
      <c r="T203" s="22">
        <v>42478.384317129632</v>
      </c>
    </row>
    <row r="204" spans="1:20" ht="30" x14ac:dyDescent="0.25">
      <c r="A204" s="17">
        <v>2971</v>
      </c>
      <c r="B204" s="18" t="s">
        <v>2971</v>
      </c>
      <c r="C204" s="18" t="s">
        <v>7081</v>
      </c>
      <c r="D204" s="19">
        <v>3200</v>
      </c>
      <c r="E204" s="20">
        <v>3205</v>
      </c>
      <c r="F204" s="17" t="s">
        <v>8218</v>
      </c>
      <c r="G204" s="17" t="s">
        <v>8223</v>
      </c>
      <c r="H204" s="17" t="s">
        <v>8245</v>
      </c>
      <c r="I204" s="17">
        <v>1409500078</v>
      </c>
      <c r="J204" s="17">
        <v>1406908078</v>
      </c>
      <c r="K204" s="17" t="b">
        <v>0</v>
      </c>
      <c r="L204" s="17">
        <v>43</v>
      </c>
      <c r="M204" s="17" t="b">
        <v>1</v>
      </c>
      <c r="N204" s="17" t="s">
        <v>8269</v>
      </c>
      <c r="O204" s="17">
        <v>100</v>
      </c>
      <c r="P204" s="17">
        <v>74.53</v>
      </c>
      <c r="Q204" s="21" t="s">
        <v>8323</v>
      </c>
      <c r="R204" s="17" t="s">
        <v>8326</v>
      </c>
      <c r="S204" s="22">
        <v>41852.658310185187</v>
      </c>
      <c r="T204" s="22">
        <v>41882.658310185187</v>
      </c>
    </row>
    <row r="205" spans="1:20" ht="30" x14ac:dyDescent="0.25">
      <c r="A205" s="17">
        <v>3509</v>
      </c>
      <c r="B205" s="18" t="s">
        <v>3508</v>
      </c>
      <c r="C205" s="18" t="s">
        <v>7619</v>
      </c>
      <c r="D205" s="19">
        <v>3000</v>
      </c>
      <c r="E205" s="20">
        <v>3190</v>
      </c>
      <c r="F205" s="17" t="s">
        <v>8218</v>
      </c>
      <c r="G205" s="17" t="s">
        <v>8223</v>
      </c>
      <c r="H205" s="17" t="s">
        <v>8245</v>
      </c>
      <c r="I205" s="17">
        <v>1416545700</v>
      </c>
      <c r="J205" s="17">
        <v>1415392666</v>
      </c>
      <c r="K205" s="17" t="b">
        <v>0</v>
      </c>
      <c r="L205" s="17">
        <v>33</v>
      </c>
      <c r="M205" s="17" t="b">
        <v>1</v>
      </c>
      <c r="N205" s="17" t="s">
        <v>8269</v>
      </c>
      <c r="O205" s="17">
        <v>106</v>
      </c>
      <c r="P205" s="17">
        <v>96.67</v>
      </c>
      <c r="Q205" s="21" t="s">
        <v>8323</v>
      </c>
      <c r="R205" s="17" t="s">
        <v>8326</v>
      </c>
      <c r="S205" s="22">
        <v>41950.859560185185</v>
      </c>
      <c r="T205" s="22">
        <v>41964.204861111109</v>
      </c>
    </row>
    <row r="206" spans="1:20" ht="30" x14ac:dyDescent="0.25">
      <c r="A206" s="17">
        <v>3469</v>
      </c>
      <c r="B206" s="18" t="s">
        <v>3468</v>
      </c>
      <c r="C206" s="18" t="s">
        <v>7579</v>
      </c>
      <c r="D206" s="19">
        <v>2800</v>
      </c>
      <c r="E206" s="20">
        <v>3175</v>
      </c>
      <c r="F206" s="17" t="s">
        <v>8218</v>
      </c>
      <c r="G206" s="17" t="s">
        <v>8223</v>
      </c>
      <c r="H206" s="17" t="s">
        <v>8245</v>
      </c>
      <c r="I206" s="17">
        <v>1461857045</v>
      </c>
      <c r="J206" s="17">
        <v>1459265045</v>
      </c>
      <c r="K206" s="17" t="b">
        <v>0</v>
      </c>
      <c r="L206" s="17">
        <v>63</v>
      </c>
      <c r="M206" s="17" t="b">
        <v>1</v>
      </c>
      <c r="N206" s="17" t="s">
        <v>8269</v>
      </c>
      <c r="O206" s="17">
        <v>113</v>
      </c>
      <c r="P206" s="17">
        <v>50.4</v>
      </c>
      <c r="Q206" s="21" t="s">
        <v>8323</v>
      </c>
      <c r="R206" s="17" t="s">
        <v>8326</v>
      </c>
      <c r="S206" s="22">
        <v>42458.641724537039</v>
      </c>
      <c r="T206" s="22">
        <v>42488.641724537039</v>
      </c>
    </row>
    <row r="207" spans="1:20" ht="30" x14ac:dyDescent="0.25">
      <c r="A207" s="17">
        <v>2790</v>
      </c>
      <c r="B207" s="18" t="s">
        <v>2790</v>
      </c>
      <c r="C207" s="18" t="s">
        <v>6900</v>
      </c>
      <c r="D207" s="19">
        <v>3000</v>
      </c>
      <c r="E207" s="20">
        <v>3160</v>
      </c>
      <c r="F207" s="17" t="s">
        <v>8218</v>
      </c>
      <c r="G207" s="17" t="s">
        <v>8223</v>
      </c>
      <c r="H207" s="17" t="s">
        <v>8245</v>
      </c>
      <c r="I207" s="17">
        <v>1423693903</v>
      </c>
      <c r="J207" s="17">
        <v>1421101903</v>
      </c>
      <c r="K207" s="17" t="b">
        <v>0</v>
      </c>
      <c r="L207" s="17">
        <v>66</v>
      </c>
      <c r="M207" s="17" t="b">
        <v>1</v>
      </c>
      <c r="N207" s="17" t="s">
        <v>8269</v>
      </c>
      <c r="O207" s="17">
        <v>105</v>
      </c>
      <c r="P207" s="17">
        <v>47.88</v>
      </c>
      <c r="Q207" s="21" t="s">
        <v>8323</v>
      </c>
      <c r="R207" s="17" t="s">
        <v>8326</v>
      </c>
      <c r="S207" s="22">
        <v>42016.938692129625</v>
      </c>
      <c r="T207" s="22">
        <v>42046.938692129625</v>
      </c>
    </row>
    <row r="208" spans="1:20" ht="60" x14ac:dyDescent="0.25">
      <c r="A208" s="17">
        <v>3624</v>
      </c>
      <c r="B208" s="18" t="s">
        <v>3622</v>
      </c>
      <c r="C208" s="18" t="s">
        <v>7734</v>
      </c>
      <c r="D208" s="19">
        <v>3000</v>
      </c>
      <c r="E208" s="20">
        <v>3148</v>
      </c>
      <c r="F208" s="17" t="s">
        <v>8218</v>
      </c>
      <c r="G208" s="17" t="s">
        <v>8223</v>
      </c>
      <c r="H208" s="17" t="s">
        <v>8245</v>
      </c>
      <c r="I208" s="17">
        <v>1471977290</v>
      </c>
      <c r="J208" s="17">
        <v>1466793290</v>
      </c>
      <c r="K208" s="17" t="b">
        <v>0</v>
      </c>
      <c r="L208" s="17">
        <v>39</v>
      </c>
      <c r="M208" s="17" t="b">
        <v>1</v>
      </c>
      <c r="N208" s="17" t="s">
        <v>8269</v>
      </c>
      <c r="O208" s="17">
        <v>105</v>
      </c>
      <c r="P208" s="17">
        <v>80.72</v>
      </c>
      <c r="Q208" s="21" t="s">
        <v>8323</v>
      </c>
      <c r="R208" s="17" t="s">
        <v>8326</v>
      </c>
      <c r="S208" s="22">
        <v>42545.774189814809</v>
      </c>
      <c r="T208" s="22">
        <v>42605.774189814809</v>
      </c>
    </row>
    <row r="209" spans="1:20" ht="30" x14ac:dyDescent="0.25">
      <c r="A209" s="17">
        <v>3380</v>
      </c>
      <c r="B209" s="18" t="s">
        <v>3379</v>
      </c>
      <c r="C209" s="18" t="s">
        <v>7490</v>
      </c>
      <c r="D209" s="19">
        <v>3000</v>
      </c>
      <c r="E209" s="20">
        <v>3133</v>
      </c>
      <c r="F209" s="17" t="s">
        <v>8218</v>
      </c>
      <c r="G209" s="17" t="s">
        <v>8223</v>
      </c>
      <c r="H209" s="17" t="s">
        <v>8245</v>
      </c>
      <c r="I209" s="17">
        <v>1417305178</v>
      </c>
      <c r="J209" s="17">
        <v>1414277578</v>
      </c>
      <c r="K209" s="17" t="b">
        <v>0</v>
      </c>
      <c r="L209" s="17">
        <v>28</v>
      </c>
      <c r="M209" s="17" t="b">
        <v>1</v>
      </c>
      <c r="N209" s="17" t="s">
        <v>8269</v>
      </c>
      <c r="O209" s="17">
        <v>104</v>
      </c>
      <c r="P209" s="17">
        <v>111.89</v>
      </c>
      <c r="Q209" s="21" t="s">
        <v>8323</v>
      </c>
      <c r="R209" s="17" t="s">
        <v>8326</v>
      </c>
      <c r="S209" s="22">
        <v>41937.95344907407</v>
      </c>
      <c r="T209" s="22">
        <v>41972.995115740734</v>
      </c>
    </row>
    <row r="210" spans="1:20" ht="30" x14ac:dyDescent="0.25">
      <c r="A210" s="17">
        <v>3222</v>
      </c>
      <c r="B210" s="18" t="s">
        <v>3222</v>
      </c>
      <c r="C210" s="18" t="s">
        <v>7332</v>
      </c>
      <c r="D210" s="19">
        <v>2500</v>
      </c>
      <c r="E210" s="20">
        <v>3120</v>
      </c>
      <c r="F210" s="17" t="s">
        <v>8218</v>
      </c>
      <c r="G210" s="17" t="s">
        <v>8223</v>
      </c>
      <c r="H210" s="17" t="s">
        <v>8245</v>
      </c>
      <c r="I210" s="17">
        <v>1445722140</v>
      </c>
      <c r="J210" s="17">
        <v>1443016697</v>
      </c>
      <c r="K210" s="17" t="b">
        <v>1</v>
      </c>
      <c r="L210" s="17">
        <v>84</v>
      </c>
      <c r="M210" s="17" t="b">
        <v>1</v>
      </c>
      <c r="N210" s="17" t="s">
        <v>8269</v>
      </c>
      <c r="O210" s="17">
        <v>125</v>
      </c>
      <c r="P210" s="17">
        <v>37.14</v>
      </c>
      <c r="Q210" s="21" t="s">
        <v>8323</v>
      </c>
      <c r="R210" s="17" t="s">
        <v>8326</v>
      </c>
      <c r="S210" s="22">
        <v>42270.582141203704</v>
      </c>
      <c r="T210" s="22">
        <v>42301.895138888889</v>
      </c>
    </row>
    <row r="211" spans="1:20" ht="30" x14ac:dyDescent="0.25">
      <c r="A211" s="17">
        <v>3168</v>
      </c>
      <c r="B211" s="18" t="s">
        <v>3168</v>
      </c>
      <c r="C211" s="18" t="s">
        <v>7278</v>
      </c>
      <c r="D211" s="19">
        <v>2500</v>
      </c>
      <c r="E211" s="20">
        <v>3105</v>
      </c>
      <c r="F211" s="17" t="s">
        <v>8218</v>
      </c>
      <c r="G211" s="17" t="s">
        <v>8223</v>
      </c>
      <c r="H211" s="17" t="s">
        <v>8245</v>
      </c>
      <c r="I211" s="17">
        <v>1402696800</v>
      </c>
      <c r="J211" s="17">
        <v>1399948353</v>
      </c>
      <c r="K211" s="17" t="b">
        <v>1</v>
      </c>
      <c r="L211" s="17">
        <v>61</v>
      </c>
      <c r="M211" s="17" t="b">
        <v>1</v>
      </c>
      <c r="N211" s="17" t="s">
        <v>8269</v>
      </c>
      <c r="O211" s="17">
        <v>124</v>
      </c>
      <c r="P211" s="17">
        <v>50.9</v>
      </c>
      <c r="Q211" s="21" t="s">
        <v>8323</v>
      </c>
      <c r="R211" s="17" t="s">
        <v>8326</v>
      </c>
      <c r="S211" s="22">
        <v>41772.105937500004</v>
      </c>
      <c r="T211" s="22">
        <v>41803.916666666664</v>
      </c>
    </row>
    <row r="212" spans="1:20" ht="30" x14ac:dyDescent="0.25">
      <c r="A212" s="17">
        <v>3414</v>
      </c>
      <c r="B212" s="18" t="s">
        <v>3413</v>
      </c>
      <c r="C212" s="18" t="s">
        <v>7524</v>
      </c>
      <c r="D212" s="19">
        <v>3000</v>
      </c>
      <c r="E212" s="20">
        <v>3105</v>
      </c>
      <c r="F212" s="17" t="s">
        <v>8218</v>
      </c>
      <c r="G212" s="17" t="s">
        <v>8223</v>
      </c>
      <c r="H212" s="17" t="s">
        <v>8245</v>
      </c>
      <c r="I212" s="17">
        <v>1480579140</v>
      </c>
      <c r="J212" s="17">
        <v>1478030325</v>
      </c>
      <c r="K212" s="17" t="b">
        <v>0</v>
      </c>
      <c r="L212" s="17">
        <v>44</v>
      </c>
      <c r="M212" s="17" t="b">
        <v>1</v>
      </c>
      <c r="N212" s="17" t="s">
        <v>8269</v>
      </c>
      <c r="O212" s="17">
        <v>104</v>
      </c>
      <c r="P212" s="17">
        <v>70.569999999999993</v>
      </c>
      <c r="Q212" s="21" t="s">
        <v>8323</v>
      </c>
      <c r="R212" s="17" t="s">
        <v>8326</v>
      </c>
      <c r="S212" s="22">
        <v>42675.832465277781</v>
      </c>
      <c r="T212" s="22">
        <v>42705.332638888889</v>
      </c>
    </row>
    <row r="213" spans="1:20" x14ac:dyDescent="0.25">
      <c r="A213" s="17">
        <v>3595</v>
      </c>
      <c r="B213" s="18" t="s">
        <v>3594</v>
      </c>
      <c r="C213" s="18" t="s">
        <v>7705</v>
      </c>
      <c r="D213" s="19">
        <v>2600</v>
      </c>
      <c r="E213" s="20">
        <v>3081</v>
      </c>
      <c r="F213" s="17" t="s">
        <v>8218</v>
      </c>
      <c r="G213" s="17" t="s">
        <v>8223</v>
      </c>
      <c r="H213" s="17" t="s">
        <v>8245</v>
      </c>
      <c r="I213" s="17">
        <v>1426229940</v>
      </c>
      <c r="J213" s="17">
        <v>1423959123</v>
      </c>
      <c r="K213" s="17" t="b">
        <v>0</v>
      </c>
      <c r="L213" s="17">
        <v>62</v>
      </c>
      <c r="M213" s="17" t="b">
        <v>1</v>
      </c>
      <c r="N213" s="17" t="s">
        <v>8269</v>
      </c>
      <c r="O213" s="17">
        <v>119</v>
      </c>
      <c r="P213" s="17">
        <v>49.69</v>
      </c>
      <c r="Q213" s="21" t="s">
        <v>8323</v>
      </c>
      <c r="R213" s="17" t="s">
        <v>8326</v>
      </c>
      <c r="S213" s="22">
        <v>42050.008368055554</v>
      </c>
      <c r="T213" s="22">
        <v>42076.290972222225</v>
      </c>
    </row>
    <row r="214" spans="1:20" ht="30" x14ac:dyDescent="0.25">
      <c r="A214" s="17">
        <v>3515</v>
      </c>
      <c r="B214" s="18" t="s">
        <v>3514</v>
      </c>
      <c r="C214" s="18" t="s">
        <v>7625</v>
      </c>
      <c r="D214" s="19">
        <v>3000</v>
      </c>
      <c r="E214" s="20">
        <v>3080</v>
      </c>
      <c r="F214" s="17" t="s">
        <v>8218</v>
      </c>
      <c r="G214" s="17" t="s">
        <v>8223</v>
      </c>
      <c r="H214" s="17" t="s">
        <v>8245</v>
      </c>
      <c r="I214" s="17">
        <v>1433097171</v>
      </c>
      <c r="J214" s="17">
        <v>1430505171</v>
      </c>
      <c r="K214" s="17" t="b">
        <v>0</v>
      </c>
      <c r="L214" s="17">
        <v>46</v>
      </c>
      <c r="M214" s="17" t="b">
        <v>1</v>
      </c>
      <c r="N214" s="17" t="s">
        <v>8269</v>
      </c>
      <c r="O214" s="17">
        <v>103</v>
      </c>
      <c r="P214" s="17">
        <v>66.959999999999994</v>
      </c>
      <c r="Q214" s="21" t="s">
        <v>8323</v>
      </c>
      <c r="R214" s="17" t="s">
        <v>8326</v>
      </c>
      <c r="S214" s="22">
        <v>42125.772812499999</v>
      </c>
      <c r="T214" s="22">
        <v>42155.772812499999</v>
      </c>
    </row>
    <row r="215" spans="1:20" ht="30" x14ac:dyDescent="0.25">
      <c r="A215" s="17">
        <v>3659</v>
      </c>
      <c r="B215" s="18" t="s">
        <v>3656</v>
      </c>
      <c r="C215" s="18" t="s">
        <v>7769</v>
      </c>
      <c r="D215" s="19">
        <v>3000</v>
      </c>
      <c r="E215" s="20">
        <v>3061</v>
      </c>
      <c r="F215" s="17" t="s">
        <v>8218</v>
      </c>
      <c r="G215" s="17" t="s">
        <v>8223</v>
      </c>
      <c r="H215" s="17" t="s">
        <v>8245</v>
      </c>
      <c r="I215" s="17">
        <v>1426775940</v>
      </c>
      <c r="J215" s="17">
        <v>1424414350</v>
      </c>
      <c r="K215" s="17" t="b">
        <v>0</v>
      </c>
      <c r="L215" s="17">
        <v>13</v>
      </c>
      <c r="M215" s="17" t="b">
        <v>1</v>
      </c>
      <c r="N215" s="17" t="s">
        <v>8269</v>
      </c>
      <c r="O215" s="17">
        <v>102</v>
      </c>
      <c r="P215" s="17">
        <v>235.46</v>
      </c>
      <c r="Q215" s="21" t="s">
        <v>8323</v>
      </c>
      <c r="R215" s="17" t="s">
        <v>8326</v>
      </c>
      <c r="S215" s="22">
        <v>42055.277199074073</v>
      </c>
      <c r="T215" s="22">
        <v>42082.610416666663</v>
      </c>
    </row>
    <row r="216" spans="1:20" ht="30" x14ac:dyDescent="0.25">
      <c r="A216" s="17">
        <v>3354</v>
      </c>
      <c r="B216" s="18" t="s">
        <v>3353</v>
      </c>
      <c r="C216" s="18" t="s">
        <v>7464</v>
      </c>
      <c r="D216" s="19">
        <v>3000</v>
      </c>
      <c r="E216" s="20">
        <v>3058</v>
      </c>
      <c r="F216" s="17" t="s">
        <v>8218</v>
      </c>
      <c r="G216" s="17" t="s">
        <v>8223</v>
      </c>
      <c r="H216" s="17" t="s">
        <v>8245</v>
      </c>
      <c r="I216" s="17">
        <v>1446091260</v>
      </c>
      <c r="J216" s="17">
        <v>1443029206</v>
      </c>
      <c r="K216" s="17" t="b">
        <v>0</v>
      </c>
      <c r="L216" s="17">
        <v>55</v>
      </c>
      <c r="M216" s="17" t="b">
        <v>1</v>
      </c>
      <c r="N216" s="17" t="s">
        <v>8269</v>
      </c>
      <c r="O216" s="17">
        <v>102</v>
      </c>
      <c r="P216" s="17">
        <v>55.6</v>
      </c>
      <c r="Q216" s="21" t="s">
        <v>8323</v>
      </c>
      <c r="R216" s="17" t="s">
        <v>8326</v>
      </c>
      <c r="S216" s="22">
        <v>42270.7269212963</v>
      </c>
      <c r="T216" s="22">
        <v>42306.167361111111</v>
      </c>
    </row>
    <row r="217" spans="1:20" ht="30" x14ac:dyDescent="0.25">
      <c r="A217" s="17">
        <v>3284</v>
      </c>
      <c r="B217" s="18" t="s">
        <v>3284</v>
      </c>
      <c r="C217" s="18" t="s">
        <v>7394</v>
      </c>
      <c r="D217" s="19">
        <v>3000</v>
      </c>
      <c r="E217" s="20">
        <v>3048</v>
      </c>
      <c r="F217" s="17" t="s">
        <v>8218</v>
      </c>
      <c r="G217" s="17" t="s">
        <v>8223</v>
      </c>
      <c r="H217" s="17" t="s">
        <v>8245</v>
      </c>
      <c r="I217" s="17">
        <v>1454047140</v>
      </c>
      <c r="J217" s="17">
        <v>1452546853</v>
      </c>
      <c r="K217" s="17" t="b">
        <v>0</v>
      </c>
      <c r="L217" s="17">
        <v>15</v>
      </c>
      <c r="M217" s="17" t="b">
        <v>1</v>
      </c>
      <c r="N217" s="17" t="s">
        <v>8269</v>
      </c>
      <c r="O217" s="17">
        <v>102</v>
      </c>
      <c r="P217" s="17">
        <v>203.2</v>
      </c>
      <c r="Q217" s="21" t="s">
        <v>8323</v>
      </c>
      <c r="R217" s="17" t="s">
        <v>8326</v>
      </c>
      <c r="S217" s="22">
        <v>42380.884872685187</v>
      </c>
      <c r="T217" s="22">
        <v>42398.249305555553</v>
      </c>
    </row>
    <row r="218" spans="1:20" ht="30" x14ac:dyDescent="0.25">
      <c r="A218" s="17">
        <v>3506</v>
      </c>
      <c r="B218" s="18" t="s">
        <v>3505</v>
      </c>
      <c r="C218" s="18" t="s">
        <v>7616</v>
      </c>
      <c r="D218" s="19">
        <v>3000</v>
      </c>
      <c r="E218" s="20">
        <v>3045</v>
      </c>
      <c r="F218" s="17" t="s">
        <v>8218</v>
      </c>
      <c r="G218" s="17" t="s">
        <v>8223</v>
      </c>
      <c r="H218" s="17" t="s">
        <v>8245</v>
      </c>
      <c r="I218" s="17">
        <v>1408815440</v>
      </c>
      <c r="J218" s="17">
        <v>1404927440</v>
      </c>
      <c r="K218" s="17" t="b">
        <v>0</v>
      </c>
      <c r="L218" s="17">
        <v>29</v>
      </c>
      <c r="M218" s="17" t="b">
        <v>1</v>
      </c>
      <c r="N218" s="17" t="s">
        <v>8269</v>
      </c>
      <c r="O218" s="17">
        <v>102</v>
      </c>
      <c r="P218" s="17">
        <v>105</v>
      </c>
      <c r="Q218" s="21" t="s">
        <v>8323</v>
      </c>
      <c r="R218" s="17" t="s">
        <v>8326</v>
      </c>
      <c r="S218" s="22">
        <v>41829.734259259261</v>
      </c>
      <c r="T218" s="22">
        <v>41874.734259259261</v>
      </c>
    </row>
    <row r="219" spans="1:20" x14ac:dyDescent="0.25">
      <c r="A219" s="17">
        <v>2789</v>
      </c>
      <c r="B219" s="18" t="s">
        <v>2789</v>
      </c>
      <c r="C219" s="18" t="s">
        <v>6899</v>
      </c>
      <c r="D219" s="19">
        <v>3000</v>
      </c>
      <c r="E219" s="20">
        <v>3035</v>
      </c>
      <c r="F219" s="17" t="s">
        <v>8218</v>
      </c>
      <c r="G219" s="17" t="s">
        <v>8223</v>
      </c>
      <c r="H219" s="17" t="s">
        <v>8245</v>
      </c>
      <c r="I219" s="17">
        <v>1426132800</v>
      </c>
      <c r="J219" s="17">
        <v>1424477934</v>
      </c>
      <c r="K219" s="17" t="b">
        <v>0</v>
      </c>
      <c r="L219" s="17">
        <v>24</v>
      </c>
      <c r="M219" s="17" t="b">
        <v>1</v>
      </c>
      <c r="N219" s="17" t="s">
        <v>8269</v>
      </c>
      <c r="O219" s="17">
        <v>101</v>
      </c>
      <c r="P219" s="17">
        <v>126.46</v>
      </c>
      <c r="Q219" s="21" t="s">
        <v>8323</v>
      </c>
      <c r="R219" s="17" t="s">
        <v>8326</v>
      </c>
      <c r="S219" s="22">
        <v>42056.013124999998</v>
      </c>
      <c r="T219" s="22">
        <v>42075.166666666672</v>
      </c>
    </row>
    <row r="220" spans="1:20" ht="30" x14ac:dyDescent="0.25">
      <c r="A220" s="17">
        <v>3174</v>
      </c>
      <c r="B220" s="18" t="s">
        <v>3174</v>
      </c>
      <c r="C220" s="18" t="s">
        <v>7284</v>
      </c>
      <c r="D220" s="19">
        <v>3000</v>
      </c>
      <c r="E220" s="20">
        <v>3034</v>
      </c>
      <c r="F220" s="17" t="s">
        <v>8218</v>
      </c>
      <c r="G220" s="17" t="s">
        <v>8223</v>
      </c>
      <c r="H220" s="17" t="s">
        <v>8245</v>
      </c>
      <c r="I220" s="17">
        <v>1408999508</v>
      </c>
      <c r="J220" s="17">
        <v>1407789908</v>
      </c>
      <c r="K220" s="17" t="b">
        <v>1</v>
      </c>
      <c r="L220" s="17">
        <v>23</v>
      </c>
      <c r="M220" s="17" t="b">
        <v>1</v>
      </c>
      <c r="N220" s="17" t="s">
        <v>8269</v>
      </c>
      <c r="O220" s="17">
        <v>101</v>
      </c>
      <c r="P220" s="17">
        <v>131.91</v>
      </c>
      <c r="Q220" s="21" t="s">
        <v>8323</v>
      </c>
      <c r="R220" s="17" t="s">
        <v>8326</v>
      </c>
      <c r="S220" s="22">
        <v>41862.864675925928</v>
      </c>
      <c r="T220" s="22">
        <v>41876.864675925928</v>
      </c>
    </row>
    <row r="221" spans="1:20" ht="30" x14ac:dyDescent="0.25">
      <c r="A221" s="17">
        <v>3437</v>
      </c>
      <c r="B221" s="18" t="s">
        <v>3436</v>
      </c>
      <c r="C221" s="18" t="s">
        <v>7547</v>
      </c>
      <c r="D221" s="19">
        <v>3000</v>
      </c>
      <c r="E221" s="20">
        <v>3030</v>
      </c>
      <c r="F221" s="17" t="s">
        <v>8218</v>
      </c>
      <c r="G221" s="17" t="s">
        <v>8223</v>
      </c>
      <c r="H221" s="17" t="s">
        <v>8245</v>
      </c>
      <c r="I221" s="17">
        <v>1440003820</v>
      </c>
      <c r="J221" s="17">
        <v>1437411820</v>
      </c>
      <c r="K221" s="17" t="b">
        <v>0</v>
      </c>
      <c r="L221" s="17">
        <v>36</v>
      </c>
      <c r="M221" s="17" t="b">
        <v>1</v>
      </c>
      <c r="N221" s="17" t="s">
        <v>8269</v>
      </c>
      <c r="O221" s="17">
        <v>101</v>
      </c>
      <c r="P221" s="17">
        <v>84.17</v>
      </c>
      <c r="Q221" s="21" t="s">
        <v>8323</v>
      </c>
      <c r="R221" s="17" t="s">
        <v>8326</v>
      </c>
      <c r="S221" s="22">
        <v>42205.710879629631</v>
      </c>
      <c r="T221" s="22">
        <v>42235.710879629631</v>
      </c>
    </row>
    <row r="222" spans="1:20" x14ac:dyDescent="0.25">
      <c r="A222" s="17">
        <v>3467</v>
      </c>
      <c r="B222" s="18" t="s">
        <v>3466</v>
      </c>
      <c r="C222" s="18" t="s">
        <v>7577</v>
      </c>
      <c r="D222" s="19">
        <v>3000</v>
      </c>
      <c r="E222" s="20">
        <v>3030</v>
      </c>
      <c r="F222" s="17" t="s">
        <v>8218</v>
      </c>
      <c r="G222" s="17" t="s">
        <v>8223</v>
      </c>
      <c r="H222" s="17" t="s">
        <v>8245</v>
      </c>
      <c r="I222" s="17">
        <v>1426864032</v>
      </c>
      <c r="J222" s="17">
        <v>1424275632</v>
      </c>
      <c r="K222" s="17" t="b">
        <v>0</v>
      </c>
      <c r="L222" s="17">
        <v>47</v>
      </c>
      <c r="M222" s="17" t="b">
        <v>1</v>
      </c>
      <c r="N222" s="17" t="s">
        <v>8269</v>
      </c>
      <c r="O222" s="17">
        <v>101</v>
      </c>
      <c r="P222" s="17">
        <v>64.47</v>
      </c>
      <c r="Q222" s="21" t="s">
        <v>8323</v>
      </c>
      <c r="R222" s="17" t="s">
        <v>8326</v>
      </c>
      <c r="S222" s="22">
        <v>42053.671666666662</v>
      </c>
      <c r="T222" s="22">
        <v>42083.630000000005</v>
      </c>
    </row>
    <row r="223" spans="1:20" ht="30" x14ac:dyDescent="0.25">
      <c r="A223" s="17">
        <v>2830</v>
      </c>
      <c r="B223" s="18" t="s">
        <v>2830</v>
      </c>
      <c r="C223" s="18" t="s">
        <v>6940</v>
      </c>
      <c r="D223" s="19">
        <v>3000</v>
      </c>
      <c r="E223" s="20">
        <v>3000</v>
      </c>
      <c r="F223" s="17" t="s">
        <v>8218</v>
      </c>
      <c r="G223" s="17" t="s">
        <v>8223</v>
      </c>
      <c r="H223" s="17" t="s">
        <v>8245</v>
      </c>
      <c r="I223" s="17">
        <v>1399867140</v>
      </c>
      <c r="J223" s="17">
        <v>1398802148</v>
      </c>
      <c r="K223" s="17" t="b">
        <v>0</v>
      </c>
      <c r="L223" s="17">
        <v>11</v>
      </c>
      <c r="M223" s="17" t="b">
        <v>1</v>
      </c>
      <c r="N223" s="17" t="s">
        <v>8269</v>
      </c>
      <c r="O223" s="17">
        <v>100</v>
      </c>
      <c r="P223" s="17">
        <v>272.73</v>
      </c>
      <c r="Q223" s="21" t="s">
        <v>8323</v>
      </c>
      <c r="R223" s="17" t="s">
        <v>8326</v>
      </c>
      <c r="S223" s="22">
        <v>41758.839675925927</v>
      </c>
      <c r="T223" s="22">
        <v>41771.165972222225</v>
      </c>
    </row>
    <row r="224" spans="1:20" ht="30" x14ac:dyDescent="0.25">
      <c r="A224" s="17">
        <v>3623</v>
      </c>
      <c r="B224" s="18" t="s">
        <v>3621</v>
      </c>
      <c r="C224" s="18" t="s">
        <v>7733</v>
      </c>
      <c r="D224" s="19">
        <v>2500</v>
      </c>
      <c r="E224" s="20">
        <v>3000</v>
      </c>
      <c r="F224" s="17" t="s">
        <v>8218</v>
      </c>
      <c r="G224" s="17" t="s">
        <v>8223</v>
      </c>
      <c r="H224" s="17" t="s">
        <v>8245</v>
      </c>
      <c r="I224" s="17">
        <v>1406358000</v>
      </c>
      <c r="J224" s="17">
        <v>1404841270</v>
      </c>
      <c r="K224" s="17" t="b">
        <v>0</v>
      </c>
      <c r="L224" s="17">
        <v>34</v>
      </c>
      <c r="M224" s="17" t="b">
        <v>1</v>
      </c>
      <c r="N224" s="17" t="s">
        <v>8269</v>
      </c>
      <c r="O224" s="17">
        <v>120</v>
      </c>
      <c r="P224" s="17">
        <v>88.24</v>
      </c>
      <c r="Q224" s="21" t="s">
        <v>8323</v>
      </c>
      <c r="R224" s="17" t="s">
        <v>8326</v>
      </c>
      <c r="S224" s="22">
        <v>41828.736921296295</v>
      </c>
      <c r="T224" s="22">
        <v>41846.291666666664</v>
      </c>
    </row>
    <row r="225" spans="1:20" ht="30" x14ac:dyDescent="0.25">
      <c r="A225" s="17">
        <v>3177</v>
      </c>
      <c r="B225" s="18" t="s">
        <v>3177</v>
      </c>
      <c r="C225" s="18" t="s">
        <v>7287</v>
      </c>
      <c r="D225" s="19">
        <v>2500</v>
      </c>
      <c r="E225" s="20">
        <v>2935</v>
      </c>
      <c r="F225" s="17" t="s">
        <v>8218</v>
      </c>
      <c r="G225" s="17" t="s">
        <v>8223</v>
      </c>
      <c r="H225" s="17" t="s">
        <v>8245</v>
      </c>
      <c r="I225" s="17">
        <v>1403366409</v>
      </c>
      <c r="J225" s="17">
        <v>1400774409</v>
      </c>
      <c r="K225" s="17" t="b">
        <v>1</v>
      </c>
      <c r="L225" s="17">
        <v>51</v>
      </c>
      <c r="M225" s="17" t="b">
        <v>1</v>
      </c>
      <c r="N225" s="17" t="s">
        <v>8269</v>
      </c>
      <c r="O225" s="17">
        <v>117</v>
      </c>
      <c r="P225" s="17">
        <v>57.55</v>
      </c>
      <c r="Q225" s="21" t="s">
        <v>8323</v>
      </c>
      <c r="R225" s="17" t="s">
        <v>8326</v>
      </c>
      <c r="S225" s="22">
        <v>41781.666770833333</v>
      </c>
      <c r="T225" s="22">
        <v>41811.666770833333</v>
      </c>
    </row>
    <row r="226" spans="1:20" ht="30" x14ac:dyDescent="0.25">
      <c r="A226" s="17">
        <v>3705</v>
      </c>
      <c r="B226" s="18" t="s">
        <v>3702</v>
      </c>
      <c r="C226" s="18" t="s">
        <v>7815</v>
      </c>
      <c r="D226" s="19">
        <v>2827</v>
      </c>
      <c r="E226" s="20">
        <v>2925</v>
      </c>
      <c r="F226" s="17" t="s">
        <v>8218</v>
      </c>
      <c r="G226" s="17" t="s">
        <v>8223</v>
      </c>
      <c r="H226" s="17" t="s">
        <v>8245</v>
      </c>
      <c r="I226" s="17">
        <v>1403546400</v>
      </c>
      <c r="J226" s="17">
        <v>1401714114</v>
      </c>
      <c r="K226" s="17" t="b">
        <v>0</v>
      </c>
      <c r="L226" s="17">
        <v>35</v>
      </c>
      <c r="M226" s="17" t="b">
        <v>1</v>
      </c>
      <c r="N226" s="17" t="s">
        <v>8269</v>
      </c>
      <c r="O226" s="17">
        <v>103</v>
      </c>
      <c r="P226" s="17">
        <v>83.57</v>
      </c>
      <c r="Q226" s="21" t="s">
        <v>8323</v>
      </c>
      <c r="R226" s="17" t="s">
        <v>8326</v>
      </c>
      <c r="S226" s="22">
        <v>41792.542986111112</v>
      </c>
      <c r="T226" s="22">
        <v>41813.75</v>
      </c>
    </row>
    <row r="227" spans="1:20" x14ac:dyDescent="0.25">
      <c r="A227" s="17">
        <v>2833</v>
      </c>
      <c r="B227" s="18" t="s">
        <v>2833</v>
      </c>
      <c r="C227" s="18" t="s">
        <v>6943</v>
      </c>
      <c r="D227" s="19">
        <v>2700</v>
      </c>
      <c r="E227" s="20">
        <v>2923</v>
      </c>
      <c r="F227" s="17" t="s">
        <v>8218</v>
      </c>
      <c r="G227" s="17" t="s">
        <v>8223</v>
      </c>
      <c r="H227" s="17" t="s">
        <v>8245</v>
      </c>
      <c r="I227" s="17">
        <v>1444528800</v>
      </c>
      <c r="J227" s="17">
        <v>1442804633</v>
      </c>
      <c r="K227" s="17" t="b">
        <v>0</v>
      </c>
      <c r="L227" s="17">
        <v>35</v>
      </c>
      <c r="M227" s="17" t="b">
        <v>1</v>
      </c>
      <c r="N227" s="17" t="s">
        <v>8269</v>
      </c>
      <c r="O227" s="17">
        <v>108</v>
      </c>
      <c r="P227" s="17">
        <v>83.51</v>
      </c>
      <c r="Q227" s="21" t="s">
        <v>8323</v>
      </c>
      <c r="R227" s="17" t="s">
        <v>8326</v>
      </c>
      <c r="S227" s="22">
        <v>42268.127696759257</v>
      </c>
      <c r="T227" s="22">
        <v>42288.083333333328</v>
      </c>
    </row>
    <row r="228" spans="1:20" ht="30" x14ac:dyDescent="0.25">
      <c r="A228" s="17">
        <v>3726</v>
      </c>
      <c r="B228" s="18" t="s">
        <v>3723</v>
      </c>
      <c r="C228" s="18" t="s">
        <v>7836</v>
      </c>
      <c r="D228" s="19">
        <v>850</v>
      </c>
      <c r="E228" s="20">
        <v>2879</v>
      </c>
      <c r="F228" s="17" t="s">
        <v>8218</v>
      </c>
      <c r="G228" s="17" t="s">
        <v>8223</v>
      </c>
      <c r="H228" s="17" t="s">
        <v>8245</v>
      </c>
      <c r="I228" s="17">
        <v>1461963600</v>
      </c>
      <c r="J228" s="17">
        <v>1459567371</v>
      </c>
      <c r="K228" s="17" t="b">
        <v>0</v>
      </c>
      <c r="L228" s="17">
        <v>46</v>
      </c>
      <c r="M228" s="17" t="b">
        <v>1</v>
      </c>
      <c r="N228" s="17" t="s">
        <v>8269</v>
      </c>
      <c r="O228" s="17">
        <v>339</v>
      </c>
      <c r="P228" s="17">
        <v>62.59</v>
      </c>
      <c r="Q228" s="21" t="s">
        <v>8323</v>
      </c>
      <c r="R228" s="17" t="s">
        <v>8326</v>
      </c>
      <c r="S228" s="22">
        <v>42462.140868055561</v>
      </c>
      <c r="T228" s="22">
        <v>42489.875</v>
      </c>
    </row>
    <row r="229" spans="1:20" ht="30" x14ac:dyDescent="0.25">
      <c r="A229" s="17">
        <v>3582</v>
      </c>
      <c r="B229" s="18" t="s">
        <v>3581</v>
      </c>
      <c r="C229" s="18" t="s">
        <v>7692</v>
      </c>
      <c r="D229" s="19">
        <v>1000</v>
      </c>
      <c r="E229" s="20">
        <v>2870</v>
      </c>
      <c r="F229" s="17" t="s">
        <v>8218</v>
      </c>
      <c r="G229" s="17" t="s">
        <v>8223</v>
      </c>
      <c r="H229" s="17" t="s">
        <v>8245</v>
      </c>
      <c r="I229" s="17">
        <v>1459822682</v>
      </c>
      <c r="J229" s="17">
        <v>1458613082</v>
      </c>
      <c r="K229" s="17" t="b">
        <v>0</v>
      </c>
      <c r="L229" s="17">
        <v>49</v>
      </c>
      <c r="M229" s="17" t="b">
        <v>1</v>
      </c>
      <c r="N229" s="17" t="s">
        <v>8269</v>
      </c>
      <c r="O229" s="17">
        <v>287</v>
      </c>
      <c r="P229" s="17">
        <v>58.57</v>
      </c>
      <c r="Q229" s="21" t="s">
        <v>8323</v>
      </c>
      <c r="R229" s="17" t="s">
        <v>8326</v>
      </c>
      <c r="S229" s="22">
        <v>42451.095856481479</v>
      </c>
      <c r="T229" s="22">
        <v>42465.095856481479</v>
      </c>
    </row>
    <row r="230" spans="1:20" ht="30" x14ac:dyDescent="0.25">
      <c r="A230" s="17">
        <v>3230</v>
      </c>
      <c r="B230" s="18" t="s">
        <v>3230</v>
      </c>
      <c r="C230" s="18" t="s">
        <v>7340</v>
      </c>
      <c r="D230" s="19">
        <v>2600</v>
      </c>
      <c r="E230" s="20">
        <v>2857</v>
      </c>
      <c r="F230" s="17" t="s">
        <v>8218</v>
      </c>
      <c r="G230" s="17" t="s">
        <v>8223</v>
      </c>
      <c r="H230" s="17" t="s">
        <v>8245</v>
      </c>
      <c r="I230" s="17">
        <v>1412135940</v>
      </c>
      <c r="J230" s="17">
        <v>1410840126</v>
      </c>
      <c r="K230" s="17" t="b">
        <v>1</v>
      </c>
      <c r="L230" s="17">
        <v>37</v>
      </c>
      <c r="M230" s="17" t="b">
        <v>1</v>
      </c>
      <c r="N230" s="17" t="s">
        <v>8269</v>
      </c>
      <c r="O230" s="17">
        <v>110</v>
      </c>
      <c r="P230" s="17">
        <v>77.22</v>
      </c>
      <c r="Q230" s="21" t="s">
        <v>8323</v>
      </c>
      <c r="R230" s="17" t="s">
        <v>8326</v>
      </c>
      <c r="S230" s="22">
        <v>41898.168125000004</v>
      </c>
      <c r="T230" s="22">
        <v>41913.165972222225</v>
      </c>
    </row>
    <row r="231" spans="1:20" ht="45" x14ac:dyDescent="0.25">
      <c r="A231" s="17">
        <v>3484</v>
      </c>
      <c r="B231" s="18" t="s">
        <v>3483</v>
      </c>
      <c r="C231" s="18" t="s">
        <v>7594</v>
      </c>
      <c r="D231" s="19">
        <v>2500</v>
      </c>
      <c r="E231" s="20">
        <v>2856</v>
      </c>
      <c r="F231" s="17" t="s">
        <v>8218</v>
      </c>
      <c r="G231" s="17" t="s">
        <v>8223</v>
      </c>
      <c r="H231" s="17" t="s">
        <v>8245</v>
      </c>
      <c r="I231" s="17">
        <v>1466014499</v>
      </c>
      <c r="J231" s="17">
        <v>1463422499</v>
      </c>
      <c r="K231" s="17" t="b">
        <v>0</v>
      </c>
      <c r="L231" s="17">
        <v>44</v>
      </c>
      <c r="M231" s="17" t="b">
        <v>1</v>
      </c>
      <c r="N231" s="17" t="s">
        <v>8269</v>
      </c>
      <c r="O231" s="17">
        <v>114</v>
      </c>
      <c r="P231" s="17">
        <v>64.91</v>
      </c>
      <c r="Q231" s="21" t="s">
        <v>8323</v>
      </c>
      <c r="R231" s="17" t="s">
        <v>8326</v>
      </c>
      <c r="S231" s="22">
        <v>42506.760405092587</v>
      </c>
      <c r="T231" s="22">
        <v>42536.760405092587</v>
      </c>
    </row>
    <row r="232" spans="1:20" ht="30" x14ac:dyDescent="0.25">
      <c r="A232" s="17">
        <v>3263</v>
      </c>
      <c r="B232" s="18" t="s">
        <v>3263</v>
      </c>
      <c r="C232" s="18" t="s">
        <v>7373</v>
      </c>
      <c r="D232" s="19">
        <v>2500</v>
      </c>
      <c r="E232" s="20">
        <v>2804.16</v>
      </c>
      <c r="F232" s="17" t="s">
        <v>8218</v>
      </c>
      <c r="G232" s="17" t="s">
        <v>8223</v>
      </c>
      <c r="H232" s="17" t="s">
        <v>8245</v>
      </c>
      <c r="I232" s="17">
        <v>1446238800</v>
      </c>
      <c r="J232" s="17">
        <v>1444220588</v>
      </c>
      <c r="K232" s="17" t="b">
        <v>1</v>
      </c>
      <c r="L232" s="17">
        <v>68</v>
      </c>
      <c r="M232" s="17" t="b">
        <v>1</v>
      </c>
      <c r="N232" s="17" t="s">
        <v>8269</v>
      </c>
      <c r="O232" s="17">
        <v>112</v>
      </c>
      <c r="P232" s="17">
        <v>41.24</v>
      </c>
      <c r="Q232" s="21" t="s">
        <v>8323</v>
      </c>
      <c r="R232" s="17" t="s">
        <v>8326</v>
      </c>
      <c r="S232" s="22">
        <v>42284.516064814816</v>
      </c>
      <c r="T232" s="22">
        <v>42307.875</v>
      </c>
    </row>
    <row r="233" spans="1:20" x14ac:dyDescent="0.25">
      <c r="A233" s="17">
        <v>3457</v>
      </c>
      <c r="B233" s="18" t="s">
        <v>3456</v>
      </c>
      <c r="C233" s="18" t="s">
        <v>7567</v>
      </c>
      <c r="D233" s="19">
        <v>2000</v>
      </c>
      <c r="E233" s="20">
        <v>2804</v>
      </c>
      <c r="F233" s="17" t="s">
        <v>8218</v>
      </c>
      <c r="G233" s="17" t="s">
        <v>8223</v>
      </c>
      <c r="H233" s="17" t="s">
        <v>8245</v>
      </c>
      <c r="I233" s="17">
        <v>1423720740</v>
      </c>
      <c r="J233" s="17">
        <v>1421081857</v>
      </c>
      <c r="K233" s="17" t="b">
        <v>0</v>
      </c>
      <c r="L233" s="17">
        <v>55</v>
      </c>
      <c r="M233" s="17" t="b">
        <v>1</v>
      </c>
      <c r="N233" s="17" t="s">
        <v>8269</v>
      </c>
      <c r="O233" s="17">
        <v>140</v>
      </c>
      <c r="P233" s="17">
        <v>50.98</v>
      </c>
      <c r="Q233" s="21" t="s">
        <v>8323</v>
      </c>
      <c r="R233" s="17" t="s">
        <v>8326</v>
      </c>
      <c r="S233" s="22">
        <v>42016.706678240742</v>
      </c>
      <c r="T233" s="22">
        <v>42047.249305555553</v>
      </c>
    </row>
    <row r="234" spans="1:20" ht="30" x14ac:dyDescent="0.25">
      <c r="A234" s="17">
        <v>3311</v>
      </c>
      <c r="B234" s="18" t="s">
        <v>3311</v>
      </c>
      <c r="C234" s="18" t="s">
        <v>7421</v>
      </c>
      <c r="D234" s="19">
        <v>2500</v>
      </c>
      <c r="E234" s="20">
        <v>2746</v>
      </c>
      <c r="F234" s="17" t="s">
        <v>8218</v>
      </c>
      <c r="G234" s="17" t="s">
        <v>8223</v>
      </c>
      <c r="H234" s="17" t="s">
        <v>8245</v>
      </c>
      <c r="I234" s="17">
        <v>1445065210</v>
      </c>
      <c r="J234" s="17">
        <v>1442473210</v>
      </c>
      <c r="K234" s="17" t="b">
        <v>0</v>
      </c>
      <c r="L234" s="17">
        <v>45</v>
      </c>
      <c r="M234" s="17" t="b">
        <v>1</v>
      </c>
      <c r="N234" s="17" t="s">
        <v>8269</v>
      </c>
      <c r="O234" s="17">
        <v>110</v>
      </c>
      <c r="P234" s="17">
        <v>61.02</v>
      </c>
      <c r="Q234" s="21" t="s">
        <v>8323</v>
      </c>
      <c r="R234" s="17" t="s">
        <v>8326</v>
      </c>
      <c r="S234" s="22">
        <v>42264.29178240741</v>
      </c>
      <c r="T234" s="22">
        <v>42294.29178240741</v>
      </c>
    </row>
    <row r="235" spans="1:20" ht="30" x14ac:dyDescent="0.25">
      <c r="A235" s="17">
        <v>3183</v>
      </c>
      <c r="B235" s="18" t="s">
        <v>3183</v>
      </c>
      <c r="C235" s="18" t="s">
        <v>7293</v>
      </c>
      <c r="D235" s="19">
        <v>2500</v>
      </c>
      <c r="E235" s="20">
        <v>2725</v>
      </c>
      <c r="F235" s="17" t="s">
        <v>8218</v>
      </c>
      <c r="G235" s="17" t="s">
        <v>8223</v>
      </c>
      <c r="H235" s="17" t="s">
        <v>8245</v>
      </c>
      <c r="I235" s="17">
        <v>1377284669</v>
      </c>
      <c r="J235" s="17">
        <v>1375729469</v>
      </c>
      <c r="K235" s="17" t="b">
        <v>1</v>
      </c>
      <c r="L235" s="17">
        <v>68</v>
      </c>
      <c r="M235" s="17" t="b">
        <v>1</v>
      </c>
      <c r="N235" s="17" t="s">
        <v>8269</v>
      </c>
      <c r="O235" s="17">
        <v>109</v>
      </c>
      <c r="P235" s="17">
        <v>40.07</v>
      </c>
      <c r="Q235" s="21" t="s">
        <v>8323</v>
      </c>
      <c r="R235" s="17" t="s">
        <v>8326</v>
      </c>
      <c r="S235" s="22">
        <v>41491.79478009259</v>
      </c>
      <c r="T235" s="22">
        <v>41509.79478009259</v>
      </c>
    </row>
    <row r="236" spans="1:20" ht="30" x14ac:dyDescent="0.25">
      <c r="A236" s="17">
        <v>2810</v>
      </c>
      <c r="B236" s="18" t="s">
        <v>2810</v>
      </c>
      <c r="C236" s="18" t="s">
        <v>6920</v>
      </c>
      <c r="D236" s="19">
        <v>2500</v>
      </c>
      <c r="E236" s="20">
        <v>2705</v>
      </c>
      <c r="F236" s="17" t="s">
        <v>8218</v>
      </c>
      <c r="G236" s="17" t="s">
        <v>8223</v>
      </c>
      <c r="H236" s="17" t="s">
        <v>8245</v>
      </c>
      <c r="I236" s="17">
        <v>1401595140</v>
      </c>
      <c r="J236" s="17">
        <v>1398828064</v>
      </c>
      <c r="K236" s="17" t="b">
        <v>0</v>
      </c>
      <c r="L236" s="17">
        <v>57</v>
      </c>
      <c r="M236" s="17" t="b">
        <v>1</v>
      </c>
      <c r="N236" s="17" t="s">
        <v>8269</v>
      </c>
      <c r="O236" s="17">
        <v>108</v>
      </c>
      <c r="P236" s="17">
        <v>47.46</v>
      </c>
      <c r="Q236" s="21" t="s">
        <v>8323</v>
      </c>
      <c r="R236" s="17" t="s">
        <v>8326</v>
      </c>
      <c r="S236" s="22">
        <v>41759.13962962963</v>
      </c>
      <c r="T236" s="22">
        <v>41791.165972222225</v>
      </c>
    </row>
    <row r="237" spans="1:20" ht="45" x14ac:dyDescent="0.25">
      <c r="A237" s="17">
        <v>3164</v>
      </c>
      <c r="B237" s="18" t="s">
        <v>3164</v>
      </c>
      <c r="C237" s="18" t="s">
        <v>7274</v>
      </c>
      <c r="D237" s="19">
        <v>2500</v>
      </c>
      <c r="E237" s="20">
        <v>2669</v>
      </c>
      <c r="F237" s="17" t="s">
        <v>8218</v>
      </c>
      <c r="G237" s="17" t="s">
        <v>8223</v>
      </c>
      <c r="H237" s="17" t="s">
        <v>8245</v>
      </c>
      <c r="I237" s="17">
        <v>1402341615</v>
      </c>
      <c r="J237" s="17">
        <v>1399490415</v>
      </c>
      <c r="K237" s="17" t="b">
        <v>1</v>
      </c>
      <c r="L237" s="17">
        <v>71</v>
      </c>
      <c r="M237" s="17" t="b">
        <v>1</v>
      </c>
      <c r="N237" s="17" t="s">
        <v>8269</v>
      </c>
      <c r="O237" s="17">
        <v>107</v>
      </c>
      <c r="P237" s="17">
        <v>37.590000000000003</v>
      </c>
      <c r="Q237" s="21" t="s">
        <v>8323</v>
      </c>
      <c r="R237" s="17" t="s">
        <v>8326</v>
      </c>
      <c r="S237" s="22">
        <v>41766.80572916667</v>
      </c>
      <c r="T237" s="22">
        <v>41799.80572916667</v>
      </c>
    </row>
    <row r="238" spans="1:20" ht="30" x14ac:dyDescent="0.25">
      <c r="A238" s="17">
        <v>3823</v>
      </c>
      <c r="B238" s="18" t="s">
        <v>3820</v>
      </c>
      <c r="C238" s="18" t="s">
        <v>7932</v>
      </c>
      <c r="D238" s="19">
        <v>2500</v>
      </c>
      <c r="E238" s="20">
        <v>2650</v>
      </c>
      <c r="F238" s="17" t="s">
        <v>8218</v>
      </c>
      <c r="G238" s="17" t="s">
        <v>8223</v>
      </c>
      <c r="H238" s="17" t="s">
        <v>8245</v>
      </c>
      <c r="I238" s="17">
        <v>1437364740</v>
      </c>
      <c r="J238" s="17">
        <v>1434405044</v>
      </c>
      <c r="K238" s="17" t="b">
        <v>0</v>
      </c>
      <c r="L238" s="17">
        <v>41</v>
      </c>
      <c r="M238" s="17" t="b">
        <v>1</v>
      </c>
      <c r="N238" s="17" t="s">
        <v>8269</v>
      </c>
      <c r="O238" s="17">
        <v>106</v>
      </c>
      <c r="P238" s="17">
        <v>64.63</v>
      </c>
      <c r="Q238" s="21" t="s">
        <v>8323</v>
      </c>
      <c r="R238" s="17" t="s">
        <v>8326</v>
      </c>
      <c r="S238" s="22">
        <v>42170.910231481481</v>
      </c>
      <c r="T238" s="22">
        <v>42205.165972222225</v>
      </c>
    </row>
    <row r="239" spans="1:20" ht="30" x14ac:dyDescent="0.25">
      <c r="A239" s="17">
        <v>3328</v>
      </c>
      <c r="B239" s="18" t="s">
        <v>3328</v>
      </c>
      <c r="C239" s="18" t="s">
        <v>7438</v>
      </c>
      <c r="D239" s="19">
        <v>1800</v>
      </c>
      <c r="E239" s="20">
        <v>2635</v>
      </c>
      <c r="F239" s="17" t="s">
        <v>8218</v>
      </c>
      <c r="G239" s="17" t="s">
        <v>8223</v>
      </c>
      <c r="H239" s="17" t="s">
        <v>8245</v>
      </c>
      <c r="I239" s="17">
        <v>1404522000</v>
      </c>
      <c r="J239" s="17">
        <v>1404308883</v>
      </c>
      <c r="K239" s="17" t="b">
        <v>0</v>
      </c>
      <c r="L239" s="17">
        <v>9</v>
      </c>
      <c r="M239" s="17" t="b">
        <v>1</v>
      </c>
      <c r="N239" s="17" t="s">
        <v>8269</v>
      </c>
      <c r="O239" s="17">
        <v>146</v>
      </c>
      <c r="P239" s="17">
        <v>292.77999999999997</v>
      </c>
      <c r="Q239" s="21" t="s">
        <v>8323</v>
      </c>
      <c r="R239" s="17" t="s">
        <v>8326</v>
      </c>
      <c r="S239" s="22">
        <v>41822.57503472222</v>
      </c>
      <c r="T239" s="22">
        <v>41825.041666666664</v>
      </c>
    </row>
    <row r="240" spans="1:20" ht="45" x14ac:dyDescent="0.25">
      <c r="A240" s="17">
        <v>3306</v>
      </c>
      <c r="B240" s="18" t="s">
        <v>3306</v>
      </c>
      <c r="C240" s="18" t="s">
        <v>7416</v>
      </c>
      <c r="D240" s="19">
        <v>1500</v>
      </c>
      <c r="E240" s="20">
        <v>2630</v>
      </c>
      <c r="F240" s="17" t="s">
        <v>8218</v>
      </c>
      <c r="G240" s="17" t="s">
        <v>8223</v>
      </c>
      <c r="H240" s="17" t="s">
        <v>8245</v>
      </c>
      <c r="I240" s="17">
        <v>1465527600</v>
      </c>
      <c r="J240" s="17">
        <v>1462252542</v>
      </c>
      <c r="K240" s="17" t="b">
        <v>0</v>
      </c>
      <c r="L240" s="17">
        <v>54</v>
      </c>
      <c r="M240" s="17" t="b">
        <v>1</v>
      </c>
      <c r="N240" s="17" t="s">
        <v>8269</v>
      </c>
      <c r="O240" s="17">
        <v>175</v>
      </c>
      <c r="P240" s="17">
        <v>48.7</v>
      </c>
      <c r="Q240" s="21" t="s">
        <v>8323</v>
      </c>
      <c r="R240" s="17" t="s">
        <v>8326</v>
      </c>
      <c r="S240" s="22">
        <v>42493.219236111108</v>
      </c>
      <c r="T240" s="22">
        <v>42531.125</v>
      </c>
    </row>
    <row r="241" spans="1:20" ht="30" x14ac:dyDescent="0.25">
      <c r="A241" s="17">
        <v>3365</v>
      </c>
      <c r="B241" s="18" t="s">
        <v>3364</v>
      </c>
      <c r="C241" s="18" t="s">
        <v>7475</v>
      </c>
      <c r="D241" s="19">
        <v>2500</v>
      </c>
      <c r="E241" s="20">
        <v>2600</v>
      </c>
      <c r="F241" s="17" t="s">
        <v>8218</v>
      </c>
      <c r="G241" s="17" t="s">
        <v>8223</v>
      </c>
      <c r="H241" s="17" t="s">
        <v>8245</v>
      </c>
      <c r="I241" s="17">
        <v>1449973592</v>
      </c>
      <c r="J241" s="17">
        <v>1447381592</v>
      </c>
      <c r="K241" s="17" t="b">
        <v>0</v>
      </c>
      <c r="L241" s="17">
        <v>3</v>
      </c>
      <c r="M241" s="17" t="b">
        <v>1</v>
      </c>
      <c r="N241" s="17" t="s">
        <v>8269</v>
      </c>
      <c r="O241" s="17">
        <v>104</v>
      </c>
      <c r="P241" s="17">
        <v>866.67</v>
      </c>
      <c r="Q241" s="21" t="s">
        <v>8323</v>
      </c>
      <c r="R241" s="17" t="s">
        <v>8326</v>
      </c>
      <c r="S241" s="22">
        <v>42321.101759259262</v>
      </c>
      <c r="T241" s="22">
        <v>42351.101759259262</v>
      </c>
    </row>
    <row r="242" spans="1:20" ht="90" x14ac:dyDescent="0.25">
      <c r="A242" s="17">
        <v>3505</v>
      </c>
      <c r="B242" s="18" t="s">
        <v>3504</v>
      </c>
      <c r="C242" s="18" t="s">
        <v>7615</v>
      </c>
      <c r="D242" s="19">
        <v>2500</v>
      </c>
      <c r="E242" s="20">
        <v>2594</v>
      </c>
      <c r="F242" s="17" t="s">
        <v>8218</v>
      </c>
      <c r="G242" s="17" t="s">
        <v>8223</v>
      </c>
      <c r="H242" s="17" t="s">
        <v>8245</v>
      </c>
      <c r="I242" s="17">
        <v>1399953600</v>
      </c>
      <c r="J242" s="17">
        <v>1398983245</v>
      </c>
      <c r="K242" s="17" t="b">
        <v>0</v>
      </c>
      <c r="L242" s="17">
        <v>39</v>
      </c>
      <c r="M242" s="17" t="b">
        <v>1</v>
      </c>
      <c r="N242" s="17" t="s">
        <v>8269</v>
      </c>
      <c r="O242" s="17">
        <v>104</v>
      </c>
      <c r="P242" s="17">
        <v>66.510000000000005</v>
      </c>
      <c r="Q242" s="21" t="s">
        <v>8323</v>
      </c>
      <c r="R242" s="17" t="s">
        <v>8326</v>
      </c>
      <c r="S242" s="22">
        <v>41760.935706018521</v>
      </c>
      <c r="T242" s="22">
        <v>41772.166666666664</v>
      </c>
    </row>
    <row r="243" spans="1:20" ht="30" x14ac:dyDescent="0.25">
      <c r="A243" s="17">
        <v>3264</v>
      </c>
      <c r="B243" s="18" t="s">
        <v>3264</v>
      </c>
      <c r="C243" s="18" t="s">
        <v>7374</v>
      </c>
      <c r="D243" s="19">
        <v>2500</v>
      </c>
      <c r="E243" s="20">
        <v>2575</v>
      </c>
      <c r="F243" s="17" t="s">
        <v>8218</v>
      </c>
      <c r="G243" s="17" t="s">
        <v>8223</v>
      </c>
      <c r="H243" s="17" t="s">
        <v>8245</v>
      </c>
      <c r="I243" s="17">
        <v>1422482400</v>
      </c>
      <c r="J243" s="17">
        <v>1421089938</v>
      </c>
      <c r="K243" s="17" t="b">
        <v>1</v>
      </c>
      <c r="L243" s="17">
        <v>49</v>
      </c>
      <c r="M243" s="17" t="b">
        <v>1</v>
      </c>
      <c r="N243" s="17" t="s">
        <v>8269</v>
      </c>
      <c r="O243" s="17">
        <v>103</v>
      </c>
      <c r="P243" s="17">
        <v>52.55</v>
      </c>
      <c r="Q243" s="21" t="s">
        <v>8323</v>
      </c>
      <c r="R243" s="17" t="s">
        <v>8326</v>
      </c>
      <c r="S243" s="22">
        <v>42016.800208333334</v>
      </c>
      <c r="T243" s="22">
        <v>42032.916666666672</v>
      </c>
    </row>
    <row r="244" spans="1:20" ht="30" x14ac:dyDescent="0.25">
      <c r="A244" s="17">
        <v>3441</v>
      </c>
      <c r="B244" s="18" t="s">
        <v>3440</v>
      </c>
      <c r="C244" s="18" t="s">
        <v>7551</v>
      </c>
      <c r="D244" s="19">
        <v>2500</v>
      </c>
      <c r="E244" s="20">
        <v>2565</v>
      </c>
      <c r="F244" s="17" t="s">
        <v>8218</v>
      </c>
      <c r="G244" s="17" t="s">
        <v>8223</v>
      </c>
      <c r="H244" s="17" t="s">
        <v>8245</v>
      </c>
      <c r="I244" s="17">
        <v>1447445820</v>
      </c>
      <c r="J244" s="17">
        <v>1445077121</v>
      </c>
      <c r="K244" s="17" t="b">
        <v>0</v>
      </c>
      <c r="L244" s="17">
        <v>43</v>
      </c>
      <c r="M244" s="17" t="b">
        <v>1</v>
      </c>
      <c r="N244" s="17" t="s">
        <v>8269</v>
      </c>
      <c r="O244" s="17">
        <v>103</v>
      </c>
      <c r="P244" s="17">
        <v>59.65</v>
      </c>
      <c r="Q244" s="21" t="s">
        <v>8323</v>
      </c>
      <c r="R244" s="17" t="s">
        <v>8326</v>
      </c>
      <c r="S244" s="22">
        <v>42294.429641203707</v>
      </c>
      <c r="T244" s="22">
        <v>42321.845138888893</v>
      </c>
    </row>
    <row r="245" spans="1:20" ht="30" x14ac:dyDescent="0.25">
      <c r="A245" s="17">
        <v>3597</v>
      </c>
      <c r="B245" s="18" t="s">
        <v>3596</v>
      </c>
      <c r="C245" s="18" t="s">
        <v>7707</v>
      </c>
      <c r="D245" s="19">
        <v>2500</v>
      </c>
      <c r="E245" s="20">
        <v>2565</v>
      </c>
      <c r="F245" s="17" t="s">
        <v>8218</v>
      </c>
      <c r="G245" s="17" t="s">
        <v>8223</v>
      </c>
      <c r="H245" s="17" t="s">
        <v>8245</v>
      </c>
      <c r="I245" s="17">
        <v>1456984740</v>
      </c>
      <c r="J245" s="17">
        <v>1455717790</v>
      </c>
      <c r="K245" s="17" t="b">
        <v>0</v>
      </c>
      <c r="L245" s="17">
        <v>33</v>
      </c>
      <c r="M245" s="17" t="b">
        <v>1</v>
      </c>
      <c r="N245" s="17" t="s">
        <v>8269</v>
      </c>
      <c r="O245" s="17">
        <v>103</v>
      </c>
      <c r="P245" s="17">
        <v>77.73</v>
      </c>
      <c r="Q245" s="21" t="s">
        <v>8323</v>
      </c>
      <c r="R245" s="17" t="s">
        <v>8326</v>
      </c>
      <c r="S245" s="22">
        <v>42417.585532407407</v>
      </c>
      <c r="T245" s="22">
        <v>42432.249305555553</v>
      </c>
    </row>
    <row r="246" spans="1:20" ht="30" x14ac:dyDescent="0.25">
      <c r="A246" s="17">
        <v>2809</v>
      </c>
      <c r="B246" s="18" t="s">
        <v>2809</v>
      </c>
      <c r="C246" s="18" t="s">
        <v>6919</v>
      </c>
      <c r="D246" s="19">
        <v>2500</v>
      </c>
      <c r="E246" s="20">
        <v>2560</v>
      </c>
      <c r="F246" s="17" t="s">
        <v>8218</v>
      </c>
      <c r="G246" s="17" t="s">
        <v>8223</v>
      </c>
      <c r="H246" s="17" t="s">
        <v>8245</v>
      </c>
      <c r="I246" s="17">
        <v>1459348740</v>
      </c>
      <c r="J246" s="17">
        <v>1458647725</v>
      </c>
      <c r="K246" s="17" t="b">
        <v>0</v>
      </c>
      <c r="L246" s="17">
        <v>21</v>
      </c>
      <c r="M246" s="17" t="b">
        <v>1</v>
      </c>
      <c r="N246" s="17" t="s">
        <v>8269</v>
      </c>
      <c r="O246" s="17">
        <v>102</v>
      </c>
      <c r="P246" s="17">
        <v>121.9</v>
      </c>
      <c r="Q246" s="21" t="s">
        <v>8323</v>
      </c>
      <c r="R246" s="17" t="s">
        <v>8326</v>
      </c>
      <c r="S246" s="22">
        <v>42451.496817129635</v>
      </c>
      <c r="T246" s="22">
        <v>42459.610416666663</v>
      </c>
    </row>
    <row r="247" spans="1:20" ht="30" x14ac:dyDescent="0.25">
      <c r="A247" s="17">
        <v>3268</v>
      </c>
      <c r="B247" s="18" t="s">
        <v>3268</v>
      </c>
      <c r="C247" s="18" t="s">
        <v>7378</v>
      </c>
      <c r="D247" s="19">
        <v>2000</v>
      </c>
      <c r="E247" s="20">
        <v>2560</v>
      </c>
      <c r="F247" s="17" t="s">
        <v>8218</v>
      </c>
      <c r="G247" s="17" t="s">
        <v>8223</v>
      </c>
      <c r="H247" s="17" t="s">
        <v>8245</v>
      </c>
      <c r="I247" s="17">
        <v>1472074928</v>
      </c>
      <c r="J247" s="17">
        <v>1470692528</v>
      </c>
      <c r="K247" s="17" t="b">
        <v>1</v>
      </c>
      <c r="L247" s="17">
        <v>42</v>
      </c>
      <c r="M247" s="17" t="b">
        <v>1</v>
      </c>
      <c r="N247" s="17" t="s">
        <v>8269</v>
      </c>
      <c r="O247" s="17">
        <v>128</v>
      </c>
      <c r="P247" s="17">
        <v>60.95</v>
      </c>
      <c r="Q247" s="21" t="s">
        <v>8323</v>
      </c>
      <c r="R247" s="17" t="s">
        <v>8326</v>
      </c>
      <c r="S247" s="22">
        <v>42590.90425925926</v>
      </c>
      <c r="T247" s="22">
        <v>42606.90425925926</v>
      </c>
    </row>
    <row r="248" spans="1:20" ht="105" x14ac:dyDescent="0.25">
      <c r="A248" s="17">
        <v>3561</v>
      </c>
      <c r="B248" s="18" t="s">
        <v>3560</v>
      </c>
      <c r="C248" s="18" t="s">
        <v>7671</v>
      </c>
      <c r="D248" s="19">
        <v>2500</v>
      </c>
      <c r="E248" s="20">
        <v>2560</v>
      </c>
      <c r="F248" s="17" t="s">
        <v>8218</v>
      </c>
      <c r="G248" s="17" t="s">
        <v>8223</v>
      </c>
      <c r="H248" s="17" t="s">
        <v>8245</v>
      </c>
      <c r="I248" s="17">
        <v>1438799760</v>
      </c>
      <c r="J248" s="17">
        <v>1437236378</v>
      </c>
      <c r="K248" s="17" t="b">
        <v>0</v>
      </c>
      <c r="L248" s="17">
        <v>54</v>
      </c>
      <c r="M248" s="17" t="b">
        <v>1</v>
      </c>
      <c r="N248" s="17" t="s">
        <v>8269</v>
      </c>
      <c r="O248" s="17">
        <v>102</v>
      </c>
      <c r="P248" s="17">
        <v>47.41</v>
      </c>
      <c r="Q248" s="21" t="s">
        <v>8323</v>
      </c>
      <c r="R248" s="17" t="s">
        <v>8326</v>
      </c>
      <c r="S248" s="22">
        <v>42203.680300925931</v>
      </c>
      <c r="T248" s="22">
        <v>42221.774999999994</v>
      </c>
    </row>
    <row r="249" spans="1:20" ht="30" x14ac:dyDescent="0.25">
      <c r="A249" s="17">
        <v>3603</v>
      </c>
      <c r="B249" s="18" t="s">
        <v>3602</v>
      </c>
      <c r="C249" s="18" t="s">
        <v>7713</v>
      </c>
      <c r="D249" s="19">
        <v>1500</v>
      </c>
      <c r="E249" s="20">
        <v>2560</v>
      </c>
      <c r="F249" s="17" t="s">
        <v>8218</v>
      </c>
      <c r="G249" s="17" t="s">
        <v>8223</v>
      </c>
      <c r="H249" s="17" t="s">
        <v>8245</v>
      </c>
      <c r="I249" s="17">
        <v>1446759880</v>
      </c>
      <c r="J249" s="17">
        <v>1444164280</v>
      </c>
      <c r="K249" s="17" t="b">
        <v>0</v>
      </c>
      <c r="L249" s="17">
        <v>57</v>
      </c>
      <c r="M249" s="17" t="b">
        <v>1</v>
      </c>
      <c r="N249" s="17" t="s">
        <v>8269</v>
      </c>
      <c r="O249" s="17">
        <v>171</v>
      </c>
      <c r="P249" s="17">
        <v>44.91</v>
      </c>
      <c r="Q249" s="21" t="s">
        <v>8323</v>
      </c>
      <c r="R249" s="17" t="s">
        <v>8326</v>
      </c>
      <c r="S249" s="22">
        <v>42283.864351851851</v>
      </c>
      <c r="T249" s="22">
        <v>42313.906018518523</v>
      </c>
    </row>
    <row r="250" spans="1:20" ht="30" x14ac:dyDescent="0.25">
      <c r="A250" s="17">
        <v>3592</v>
      </c>
      <c r="B250" s="18" t="s">
        <v>3591</v>
      </c>
      <c r="C250" s="18" t="s">
        <v>7702</v>
      </c>
      <c r="D250" s="19">
        <v>2000</v>
      </c>
      <c r="E250" s="20">
        <v>2545</v>
      </c>
      <c r="F250" s="17" t="s">
        <v>8218</v>
      </c>
      <c r="G250" s="17" t="s">
        <v>8223</v>
      </c>
      <c r="H250" s="17" t="s">
        <v>8245</v>
      </c>
      <c r="I250" s="17">
        <v>1423630740</v>
      </c>
      <c r="J250" s="17">
        <v>1418673307</v>
      </c>
      <c r="K250" s="17" t="b">
        <v>0</v>
      </c>
      <c r="L250" s="17">
        <v>35</v>
      </c>
      <c r="M250" s="17" t="b">
        <v>1</v>
      </c>
      <c r="N250" s="17" t="s">
        <v>8269</v>
      </c>
      <c r="O250" s="17">
        <v>127</v>
      </c>
      <c r="P250" s="17">
        <v>72.709999999999994</v>
      </c>
      <c r="Q250" s="21" t="s">
        <v>8323</v>
      </c>
      <c r="R250" s="17" t="s">
        <v>8326</v>
      </c>
      <c r="S250" s="22">
        <v>41988.829942129625</v>
      </c>
      <c r="T250" s="22">
        <v>42046.207638888889</v>
      </c>
    </row>
    <row r="251" spans="1:20" ht="30" x14ac:dyDescent="0.25">
      <c r="A251" s="17">
        <v>3320</v>
      </c>
      <c r="B251" s="18" t="s">
        <v>3320</v>
      </c>
      <c r="C251" s="18" t="s">
        <v>7430</v>
      </c>
      <c r="D251" s="19">
        <v>2500</v>
      </c>
      <c r="E251" s="20">
        <v>2525</v>
      </c>
      <c r="F251" s="17" t="s">
        <v>8218</v>
      </c>
      <c r="G251" s="17" t="s">
        <v>8223</v>
      </c>
      <c r="H251" s="17" t="s">
        <v>8245</v>
      </c>
      <c r="I251" s="17">
        <v>1466557557</v>
      </c>
      <c r="J251" s="17">
        <v>1463965557</v>
      </c>
      <c r="K251" s="17" t="b">
        <v>0</v>
      </c>
      <c r="L251" s="17">
        <v>38</v>
      </c>
      <c r="M251" s="17" t="b">
        <v>1</v>
      </c>
      <c r="N251" s="17" t="s">
        <v>8269</v>
      </c>
      <c r="O251" s="17">
        <v>101</v>
      </c>
      <c r="P251" s="17">
        <v>66.45</v>
      </c>
      <c r="Q251" s="21" t="s">
        <v>8323</v>
      </c>
      <c r="R251" s="17" t="s">
        <v>8326</v>
      </c>
      <c r="S251" s="22">
        <v>42513.045798611114</v>
      </c>
      <c r="T251" s="22">
        <v>42543.045798611114</v>
      </c>
    </row>
    <row r="252" spans="1:20" ht="30" x14ac:dyDescent="0.25">
      <c r="A252" s="17">
        <v>3614</v>
      </c>
      <c r="B252" s="18" t="s">
        <v>3439</v>
      </c>
      <c r="C252" s="18" t="s">
        <v>7724</v>
      </c>
      <c r="D252" s="19">
        <v>2500</v>
      </c>
      <c r="E252" s="20">
        <v>2520</v>
      </c>
      <c r="F252" s="17" t="s">
        <v>8218</v>
      </c>
      <c r="G252" s="17" t="s">
        <v>8223</v>
      </c>
      <c r="H252" s="17" t="s">
        <v>8245</v>
      </c>
      <c r="I252" s="17">
        <v>1434675616</v>
      </c>
      <c r="J252" s="17">
        <v>1432083616</v>
      </c>
      <c r="K252" s="17" t="b">
        <v>0</v>
      </c>
      <c r="L252" s="17">
        <v>71</v>
      </c>
      <c r="M252" s="17" t="b">
        <v>1</v>
      </c>
      <c r="N252" s="17" t="s">
        <v>8269</v>
      </c>
      <c r="O252" s="17">
        <v>101</v>
      </c>
      <c r="P252" s="17">
        <v>35.49</v>
      </c>
      <c r="Q252" s="21" t="s">
        <v>8323</v>
      </c>
      <c r="R252" s="17" t="s">
        <v>8326</v>
      </c>
      <c r="S252" s="22">
        <v>42144.041851851856</v>
      </c>
      <c r="T252" s="22">
        <v>42174.041851851856</v>
      </c>
    </row>
    <row r="253" spans="1:20" ht="30" x14ac:dyDescent="0.25">
      <c r="A253" s="17">
        <v>3699</v>
      </c>
      <c r="B253" s="18" t="s">
        <v>3696</v>
      </c>
      <c r="C253" s="18" t="s">
        <v>7809</v>
      </c>
      <c r="D253" s="19">
        <v>2500</v>
      </c>
      <c r="E253" s="20">
        <v>2520</v>
      </c>
      <c r="F253" s="17" t="s">
        <v>8218</v>
      </c>
      <c r="G253" s="17" t="s">
        <v>8223</v>
      </c>
      <c r="H253" s="17" t="s">
        <v>8245</v>
      </c>
      <c r="I253" s="17">
        <v>1413383216</v>
      </c>
      <c r="J253" s="17">
        <v>1410791216</v>
      </c>
      <c r="K253" s="17" t="b">
        <v>0</v>
      </c>
      <c r="L253" s="17">
        <v>40</v>
      </c>
      <c r="M253" s="17" t="b">
        <v>1</v>
      </c>
      <c r="N253" s="17" t="s">
        <v>8269</v>
      </c>
      <c r="O253" s="17">
        <v>101</v>
      </c>
      <c r="P253" s="17">
        <v>63</v>
      </c>
      <c r="Q253" s="21" t="s">
        <v>8323</v>
      </c>
      <c r="R253" s="17" t="s">
        <v>8326</v>
      </c>
      <c r="S253" s="22">
        <v>41897.602037037039</v>
      </c>
      <c r="T253" s="22">
        <v>41927.602037037039</v>
      </c>
    </row>
    <row r="254" spans="1:20" ht="30" x14ac:dyDescent="0.25">
      <c r="A254" s="17">
        <v>3312</v>
      </c>
      <c r="B254" s="18" t="s">
        <v>3312</v>
      </c>
      <c r="C254" s="18" t="s">
        <v>7422</v>
      </c>
      <c r="D254" s="19">
        <v>2500</v>
      </c>
      <c r="E254" s="20">
        <v>2501</v>
      </c>
      <c r="F254" s="17" t="s">
        <v>8218</v>
      </c>
      <c r="G254" s="17" t="s">
        <v>8223</v>
      </c>
      <c r="H254" s="17" t="s">
        <v>8245</v>
      </c>
      <c r="I254" s="17">
        <v>1478901600</v>
      </c>
      <c r="J254" s="17">
        <v>1477077946</v>
      </c>
      <c r="K254" s="17" t="b">
        <v>0</v>
      </c>
      <c r="L254" s="17">
        <v>41</v>
      </c>
      <c r="M254" s="17" t="b">
        <v>1</v>
      </c>
      <c r="N254" s="17" t="s">
        <v>8269</v>
      </c>
      <c r="O254" s="17">
        <v>100</v>
      </c>
      <c r="P254" s="17">
        <v>61</v>
      </c>
      <c r="Q254" s="21" t="s">
        <v>8323</v>
      </c>
      <c r="R254" s="17" t="s">
        <v>8326</v>
      </c>
      <c r="S254" s="22">
        <v>42664.809560185182</v>
      </c>
      <c r="T254" s="22">
        <v>42685.916666666672</v>
      </c>
    </row>
    <row r="255" spans="1:20" ht="30" x14ac:dyDescent="0.25">
      <c r="A255" s="17">
        <v>1302</v>
      </c>
      <c r="B255" s="18" t="s">
        <v>1303</v>
      </c>
      <c r="C255" s="18" t="s">
        <v>5412</v>
      </c>
      <c r="D255" s="19">
        <v>2500</v>
      </c>
      <c r="E255" s="20">
        <v>2500</v>
      </c>
      <c r="F255" s="17" t="s">
        <v>8218</v>
      </c>
      <c r="G255" s="17" t="s">
        <v>8223</v>
      </c>
      <c r="H255" s="17" t="s">
        <v>8245</v>
      </c>
      <c r="I255" s="17">
        <v>1480559011</v>
      </c>
      <c r="J255" s="17">
        <v>1477963411</v>
      </c>
      <c r="K255" s="17" t="b">
        <v>0</v>
      </c>
      <c r="L255" s="17">
        <v>50</v>
      </c>
      <c r="M255" s="17" t="b">
        <v>1</v>
      </c>
      <c r="N255" s="17" t="s">
        <v>8269</v>
      </c>
      <c r="O255" s="17">
        <v>100</v>
      </c>
      <c r="P255" s="17">
        <v>50</v>
      </c>
      <c r="Q255" s="21" t="s">
        <v>8323</v>
      </c>
      <c r="R255" s="17" t="s">
        <v>8326</v>
      </c>
      <c r="S255" s="22">
        <v>42675.057997685188</v>
      </c>
      <c r="T255" s="22">
        <v>42705.099664351852</v>
      </c>
    </row>
    <row r="256" spans="1:20" ht="30" x14ac:dyDescent="0.25">
      <c r="A256" s="17">
        <v>3516</v>
      </c>
      <c r="B256" s="18" t="s">
        <v>3515</v>
      </c>
      <c r="C256" s="18" t="s">
        <v>7626</v>
      </c>
      <c r="D256" s="19">
        <v>2500</v>
      </c>
      <c r="E256" s="20">
        <v>2500</v>
      </c>
      <c r="F256" s="17" t="s">
        <v>8218</v>
      </c>
      <c r="G256" s="17" t="s">
        <v>8223</v>
      </c>
      <c r="H256" s="17" t="s">
        <v>8245</v>
      </c>
      <c r="I256" s="17">
        <v>1410145200</v>
      </c>
      <c r="J256" s="17">
        <v>1407197670</v>
      </c>
      <c r="K256" s="17" t="b">
        <v>0</v>
      </c>
      <c r="L256" s="17">
        <v>11</v>
      </c>
      <c r="M256" s="17" t="b">
        <v>1</v>
      </c>
      <c r="N256" s="17" t="s">
        <v>8269</v>
      </c>
      <c r="O256" s="17">
        <v>100</v>
      </c>
      <c r="P256" s="17">
        <v>227.27</v>
      </c>
      <c r="Q256" s="21" t="s">
        <v>8323</v>
      </c>
      <c r="R256" s="17" t="s">
        <v>8326</v>
      </c>
      <c r="S256" s="22">
        <v>41856.010069444441</v>
      </c>
      <c r="T256" s="22">
        <v>41890.125</v>
      </c>
    </row>
    <row r="257" spans="1:20" ht="30" x14ac:dyDescent="0.25">
      <c r="A257" s="17">
        <v>3544</v>
      </c>
      <c r="B257" s="18" t="s">
        <v>3543</v>
      </c>
      <c r="C257" s="18" t="s">
        <v>7654</v>
      </c>
      <c r="D257" s="19">
        <v>2500</v>
      </c>
      <c r="E257" s="20">
        <v>2500</v>
      </c>
      <c r="F257" s="17" t="s">
        <v>8218</v>
      </c>
      <c r="G257" s="17" t="s">
        <v>8223</v>
      </c>
      <c r="H257" s="17" t="s">
        <v>8245</v>
      </c>
      <c r="I257" s="17">
        <v>1425758257</v>
      </c>
      <c r="J257" s="17">
        <v>1423166257</v>
      </c>
      <c r="K257" s="17" t="b">
        <v>0</v>
      </c>
      <c r="L257" s="17">
        <v>24</v>
      </c>
      <c r="M257" s="17" t="b">
        <v>1</v>
      </c>
      <c r="N257" s="17" t="s">
        <v>8269</v>
      </c>
      <c r="O257" s="17">
        <v>100</v>
      </c>
      <c r="P257" s="17">
        <v>104.17</v>
      </c>
      <c r="Q257" s="21" t="s">
        <v>8323</v>
      </c>
      <c r="R257" s="17" t="s">
        <v>8326</v>
      </c>
      <c r="S257" s="22">
        <v>42040.831678240742</v>
      </c>
      <c r="T257" s="22">
        <v>42070.831678240742</v>
      </c>
    </row>
    <row r="258" spans="1:20" ht="30" x14ac:dyDescent="0.25">
      <c r="A258" s="17">
        <v>537</v>
      </c>
      <c r="B258" s="18" t="s">
        <v>538</v>
      </c>
      <c r="C258" s="18" t="s">
        <v>4647</v>
      </c>
      <c r="D258" s="19">
        <v>2000</v>
      </c>
      <c r="E258" s="20">
        <v>2410</v>
      </c>
      <c r="F258" s="17" t="s">
        <v>8218</v>
      </c>
      <c r="G258" s="17" t="s">
        <v>8223</v>
      </c>
      <c r="H258" s="17" t="s">
        <v>8245</v>
      </c>
      <c r="I258" s="17">
        <v>1446665191</v>
      </c>
      <c r="J258" s="17">
        <v>1444069591</v>
      </c>
      <c r="K258" s="17" t="b">
        <v>0</v>
      </c>
      <c r="L258" s="17">
        <v>59</v>
      </c>
      <c r="M258" s="17" t="b">
        <v>1</v>
      </c>
      <c r="N258" s="17" t="s">
        <v>8269</v>
      </c>
      <c r="O258" s="17">
        <v>121</v>
      </c>
      <c r="P258" s="17">
        <v>40.85</v>
      </c>
      <c r="Q258" s="21" t="s">
        <v>8323</v>
      </c>
      <c r="R258" s="17" t="s">
        <v>8326</v>
      </c>
      <c r="S258" s="22">
        <v>42282.768414351856</v>
      </c>
      <c r="T258" s="22">
        <v>42312.810081018513</v>
      </c>
    </row>
    <row r="259" spans="1:20" ht="30" x14ac:dyDescent="0.25">
      <c r="A259" s="17">
        <v>2827</v>
      </c>
      <c r="B259" s="18" t="s">
        <v>2827</v>
      </c>
      <c r="C259" s="18" t="s">
        <v>6937</v>
      </c>
      <c r="D259" s="19">
        <v>2000</v>
      </c>
      <c r="E259" s="20">
        <v>2405</v>
      </c>
      <c r="F259" s="17" t="s">
        <v>8218</v>
      </c>
      <c r="G259" s="17" t="s">
        <v>8223</v>
      </c>
      <c r="H259" s="17" t="s">
        <v>8245</v>
      </c>
      <c r="I259" s="17">
        <v>1464971400</v>
      </c>
      <c r="J259" s="17">
        <v>1462379066</v>
      </c>
      <c r="K259" s="17" t="b">
        <v>0</v>
      </c>
      <c r="L259" s="17">
        <v>23</v>
      </c>
      <c r="M259" s="17" t="b">
        <v>1</v>
      </c>
      <c r="N259" s="17" t="s">
        <v>8269</v>
      </c>
      <c r="O259" s="17">
        <v>120</v>
      </c>
      <c r="P259" s="17">
        <v>104.57</v>
      </c>
      <c r="Q259" s="21" t="s">
        <v>8323</v>
      </c>
      <c r="R259" s="17" t="s">
        <v>8326</v>
      </c>
      <c r="S259" s="22">
        <v>42494.683634259258</v>
      </c>
      <c r="T259" s="22">
        <v>42524.6875</v>
      </c>
    </row>
    <row r="260" spans="1:20" ht="30" x14ac:dyDescent="0.25">
      <c r="A260" s="17">
        <v>2838</v>
      </c>
      <c r="B260" s="18" t="s">
        <v>2838</v>
      </c>
      <c r="C260" s="18" t="s">
        <v>6948</v>
      </c>
      <c r="D260" s="19">
        <v>2000</v>
      </c>
      <c r="E260" s="20">
        <v>2405</v>
      </c>
      <c r="F260" s="17" t="s">
        <v>8218</v>
      </c>
      <c r="G260" s="17" t="s">
        <v>8223</v>
      </c>
      <c r="H260" s="17" t="s">
        <v>8245</v>
      </c>
      <c r="I260" s="17">
        <v>1407967200</v>
      </c>
      <c r="J260" s="17">
        <v>1406039696</v>
      </c>
      <c r="K260" s="17" t="b">
        <v>0</v>
      </c>
      <c r="L260" s="17">
        <v>54</v>
      </c>
      <c r="M260" s="17" t="b">
        <v>1</v>
      </c>
      <c r="N260" s="17" t="s">
        <v>8269</v>
      </c>
      <c r="O260" s="17">
        <v>120</v>
      </c>
      <c r="P260" s="17">
        <v>44.54</v>
      </c>
      <c r="Q260" s="21" t="s">
        <v>8323</v>
      </c>
      <c r="R260" s="17" t="s">
        <v>8326</v>
      </c>
      <c r="S260" s="22">
        <v>41842.607592592591</v>
      </c>
      <c r="T260" s="22">
        <v>41864.916666666664</v>
      </c>
    </row>
    <row r="261" spans="1:20" x14ac:dyDescent="0.25">
      <c r="A261" s="17">
        <v>3148</v>
      </c>
      <c r="B261" s="18" t="s">
        <v>3148</v>
      </c>
      <c r="C261" s="18" t="s">
        <v>7258</v>
      </c>
      <c r="D261" s="19">
        <v>1800</v>
      </c>
      <c r="E261" s="20">
        <v>2361</v>
      </c>
      <c r="F261" s="17" t="s">
        <v>8218</v>
      </c>
      <c r="G261" s="17" t="s">
        <v>8223</v>
      </c>
      <c r="H261" s="17" t="s">
        <v>8245</v>
      </c>
      <c r="I261" s="17">
        <v>1412136000</v>
      </c>
      <c r="J261" s="17">
        <v>1410278284</v>
      </c>
      <c r="K261" s="17" t="b">
        <v>1</v>
      </c>
      <c r="L261" s="17">
        <v>57</v>
      </c>
      <c r="M261" s="17" t="b">
        <v>1</v>
      </c>
      <c r="N261" s="17" t="s">
        <v>8269</v>
      </c>
      <c r="O261" s="17">
        <v>131</v>
      </c>
      <c r="P261" s="17">
        <v>41.42</v>
      </c>
      <c r="Q261" s="21" t="s">
        <v>8323</v>
      </c>
      <c r="R261" s="17" t="s">
        <v>8326</v>
      </c>
      <c r="S261" s="22">
        <v>41891.665324074071</v>
      </c>
      <c r="T261" s="22">
        <v>41913.166666666664</v>
      </c>
    </row>
    <row r="262" spans="1:20" ht="30" x14ac:dyDescent="0.25">
      <c r="A262" s="17">
        <v>3313</v>
      </c>
      <c r="B262" s="18" t="s">
        <v>3313</v>
      </c>
      <c r="C262" s="18" t="s">
        <v>7423</v>
      </c>
      <c r="D262" s="19">
        <v>2000</v>
      </c>
      <c r="E262" s="20">
        <v>2321</v>
      </c>
      <c r="F262" s="17" t="s">
        <v>8218</v>
      </c>
      <c r="G262" s="17" t="s">
        <v>8223</v>
      </c>
      <c r="H262" s="17" t="s">
        <v>8245</v>
      </c>
      <c r="I262" s="17">
        <v>1453856400</v>
      </c>
      <c r="J262" s="17">
        <v>1452664317</v>
      </c>
      <c r="K262" s="17" t="b">
        <v>0</v>
      </c>
      <c r="L262" s="17">
        <v>29</v>
      </c>
      <c r="M262" s="17" t="b">
        <v>1</v>
      </c>
      <c r="N262" s="17" t="s">
        <v>8269</v>
      </c>
      <c r="O262" s="17">
        <v>116</v>
      </c>
      <c r="P262" s="17">
        <v>80.03</v>
      </c>
      <c r="Q262" s="21" t="s">
        <v>8323</v>
      </c>
      <c r="R262" s="17" t="s">
        <v>8326</v>
      </c>
      <c r="S262" s="22">
        <v>42382.244409722218</v>
      </c>
      <c r="T262" s="22">
        <v>42396.041666666672</v>
      </c>
    </row>
    <row r="263" spans="1:20" ht="30" x14ac:dyDescent="0.25">
      <c r="A263" s="17">
        <v>3448</v>
      </c>
      <c r="B263" s="18" t="s">
        <v>3447</v>
      </c>
      <c r="C263" s="18" t="s">
        <v>7558</v>
      </c>
      <c r="D263" s="19">
        <v>2100</v>
      </c>
      <c r="E263" s="20">
        <v>2305</v>
      </c>
      <c r="F263" s="17" t="s">
        <v>8218</v>
      </c>
      <c r="G263" s="17" t="s">
        <v>8223</v>
      </c>
      <c r="H263" s="17" t="s">
        <v>8245</v>
      </c>
      <c r="I263" s="17">
        <v>1418784689</v>
      </c>
      <c r="J263" s="17">
        <v>1416192689</v>
      </c>
      <c r="K263" s="17" t="b">
        <v>0</v>
      </c>
      <c r="L263" s="17">
        <v>45</v>
      </c>
      <c r="M263" s="17" t="b">
        <v>1</v>
      </c>
      <c r="N263" s="17" t="s">
        <v>8269</v>
      </c>
      <c r="O263" s="17">
        <v>110</v>
      </c>
      <c r="P263" s="17">
        <v>51.22</v>
      </c>
      <c r="Q263" s="21" t="s">
        <v>8323</v>
      </c>
      <c r="R263" s="17" t="s">
        <v>8326</v>
      </c>
      <c r="S263" s="22">
        <v>41960.119085648148</v>
      </c>
      <c r="T263" s="22">
        <v>41990.119085648148</v>
      </c>
    </row>
    <row r="264" spans="1:20" ht="30" x14ac:dyDescent="0.25">
      <c r="A264" s="17">
        <v>3172</v>
      </c>
      <c r="B264" s="18" t="s">
        <v>3172</v>
      </c>
      <c r="C264" s="18" t="s">
        <v>7282</v>
      </c>
      <c r="D264" s="19">
        <v>2000</v>
      </c>
      <c r="E264" s="20">
        <v>2300</v>
      </c>
      <c r="F264" s="17" t="s">
        <v>8218</v>
      </c>
      <c r="G264" s="17" t="s">
        <v>8223</v>
      </c>
      <c r="H264" s="17" t="s">
        <v>8245</v>
      </c>
      <c r="I264" s="17">
        <v>1329240668</v>
      </c>
      <c r="J264" s="17">
        <v>1326648668</v>
      </c>
      <c r="K264" s="17" t="b">
        <v>1</v>
      </c>
      <c r="L264" s="17">
        <v>29</v>
      </c>
      <c r="M264" s="17" t="b">
        <v>1</v>
      </c>
      <c r="N264" s="17" t="s">
        <v>8269</v>
      </c>
      <c r="O264" s="17">
        <v>115</v>
      </c>
      <c r="P264" s="17">
        <v>79.31</v>
      </c>
      <c r="Q264" s="21" t="s">
        <v>8323</v>
      </c>
      <c r="R264" s="17" t="s">
        <v>8326</v>
      </c>
      <c r="S264" s="22">
        <v>40923.729953703703</v>
      </c>
      <c r="T264" s="22">
        <v>40953.729953703703</v>
      </c>
    </row>
    <row r="265" spans="1:20" ht="30" x14ac:dyDescent="0.25">
      <c r="A265" s="17">
        <v>3570</v>
      </c>
      <c r="B265" s="18" t="s">
        <v>3569</v>
      </c>
      <c r="C265" s="18" t="s">
        <v>7680</v>
      </c>
      <c r="D265" s="19">
        <v>2000</v>
      </c>
      <c r="E265" s="20">
        <v>2287</v>
      </c>
      <c r="F265" s="17" t="s">
        <v>8218</v>
      </c>
      <c r="G265" s="17" t="s">
        <v>8223</v>
      </c>
      <c r="H265" s="17" t="s">
        <v>8245</v>
      </c>
      <c r="I265" s="17">
        <v>1420009200</v>
      </c>
      <c r="J265" s="17">
        <v>1417593483</v>
      </c>
      <c r="K265" s="17" t="b">
        <v>0</v>
      </c>
      <c r="L265" s="17">
        <v>26</v>
      </c>
      <c r="M265" s="17" t="b">
        <v>1</v>
      </c>
      <c r="N265" s="17" t="s">
        <v>8269</v>
      </c>
      <c r="O265" s="17">
        <v>114</v>
      </c>
      <c r="P265" s="17">
        <v>87.96</v>
      </c>
      <c r="Q265" s="21" t="s">
        <v>8323</v>
      </c>
      <c r="R265" s="17" t="s">
        <v>8326</v>
      </c>
      <c r="S265" s="22">
        <v>41976.331979166673</v>
      </c>
      <c r="T265" s="22">
        <v>42004.291666666672</v>
      </c>
    </row>
    <row r="266" spans="1:20" ht="30" x14ac:dyDescent="0.25">
      <c r="A266" s="17">
        <v>3478</v>
      </c>
      <c r="B266" s="18" t="s">
        <v>3477</v>
      </c>
      <c r="C266" s="18" t="s">
        <v>7588</v>
      </c>
      <c r="D266" s="19">
        <v>2000</v>
      </c>
      <c r="E266" s="20">
        <v>2257</v>
      </c>
      <c r="F266" s="17" t="s">
        <v>8218</v>
      </c>
      <c r="G266" s="17" t="s">
        <v>8223</v>
      </c>
      <c r="H266" s="17" t="s">
        <v>8245</v>
      </c>
      <c r="I266" s="17">
        <v>1426539600</v>
      </c>
      <c r="J266" s="17">
        <v>1424296822</v>
      </c>
      <c r="K266" s="17" t="b">
        <v>0</v>
      </c>
      <c r="L266" s="17">
        <v>57</v>
      </c>
      <c r="M266" s="17" t="b">
        <v>1</v>
      </c>
      <c r="N266" s="17" t="s">
        <v>8269</v>
      </c>
      <c r="O266" s="17">
        <v>113</v>
      </c>
      <c r="P266" s="17">
        <v>39.6</v>
      </c>
      <c r="Q266" s="21" t="s">
        <v>8323</v>
      </c>
      <c r="R266" s="17" t="s">
        <v>8326</v>
      </c>
      <c r="S266" s="22">
        <v>42053.916921296302</v>
      </c>
      <c r="T266" s="22">
        <v>42079.875</v>
      </c>
    </row>
    <row r="267" spans="1:20" ht="30" x14ac:dyDescent="0.25">
      <c r="A267" s="17">
        <v>3170</v>
      </c>
      <c r="B267" s="18" t="s">
        <v>3170</v>
      </c>
      <c r="C267" s="18" t="s">
        <v>7280</v>
      </c>
      <c r="D267" s="19">
        <v>2000</v>
      </c>
      <c r="E267" s="20">
        <v>2245</v>
      </c>
      <c r="F267" s="17" t="s">
        <v>8218</v>
      </c>
      <c r="G267" s="17" t="s">
        <v>8223</v>
      </c>
      <c r="H267" s="17" t="s">
        <v>8245</v>
      </c>
      <c r="I267" s="17">
        <v>1404273600</v>
      </c>
      <c r="J267" s="17">
        <v>1401414944</v>
      </c>
      <c r="K267" s="17" t="b">
        <v>1</v>
      </c>
      <c r="L267" s="17">
        <v>71</v>
      </c>
      <c r="M267" s="17" t="b">
        <v>1</v>
      </c>
      <c r="N267" s="17" t="s">
        <v>8269</v>
      </c>
      <c r="O267" s="17">
        <v>112</v>
      </c>
      <c r="P267" s="17">
        <v>31.62</v>
      </c>
      <c r="Q267" s="21" t="s">
        <v>8323</v>
      </c>
      <c r="R267" s="17" t="s">
        <v>8326</v>
      </c>
      <c r="S267" s="22">
        <v>41789.080370370371</v>
      </c>
      <c r="T267" s="22">
        <v>41822.166666666664</v>
      </c>
    </row>
    <row r="268" spans="1:20" ht="30" x14ac:dyDescent="0.25">
      <c r="A268" s="17">
        <v>3679</v>
      </c>
      <c r="B268" s="18" t="s">
        <v>3676</v>
      </c>
      <c r="C268" s="18" t="s">
        <v>7789</v>
      </c>
      <c r="D268" s="19">
        <v>2000</v>
      </c>
      <c r="E268" s="20">
        <v>2202</v>
      </c>
      <c r="F268" s="17" t="s">
        <v>8218</v>
      </c>
      <c r="G268" s="17" t="s">
        <v>8223</v>
      </c>
      <c r="H268" s="17" t="s">
        <v>8245</v>
      </c>
      <c r="I268" s="17">
        <v>1404190740</v>
      </c>
      <c r="J268" s="17">
        <v>1401214581</v>
      </c>
      <c r="K268" s="17" t="b">
        <v>0</v>
      </c>
      <c r="L268" s="17">
        <v>30</v>
      </c>
      <c r="M268" s="17" t="b">
        <v>1</v>
      </c>
      <c r="N268" s="17" t="s">
        <v>8269</v>
      </c>
      <c r="O268" s="17">
        <v>110</v>
      </c>
      <c r="P268" s="17">
        <v>73.400000000000006</v>
      </c>
      <c r="Q268" s="21" t="s">
        <v>8323</v>
      </c>
      <c r="R268" s="17" t="s">
        <v>8326</v>
      </c>
      <c r="S268" s="22">
        <v>41786.761354166665</v>
      </c>
      <c r="T268" s="22">
        <v>41821.207638888889</v>
      </c>
    </row>
    <row r="269" spans="1:20" ht="30" x14ac:dyDescent="0.25">
      <c r="A269" s="17">
        <v>3432</v>
      </c>
      <c r="B269" s="18" t="s">
        <v>3431</v>
      </c>
      <c r="C269" s="18" t="s">
        <v>7542</v>
      </c>
      <c r="D269" s="19">
        <v>2000</v>
      </c>
      <c r="E269" s="20">
        <v>2193</v>
      </c>
      <c r="F269" s="17" t="s">
        <v>8218</v>
      </c>
      <c r="G269" s="17" t="s">
        <v>8223</v>
      </c>
      <c r="H269" s="17" t="s">
        <v>8245</v>
      </c>
      <c r="I269" s="17">
        <v>1454709600</v>
      </c>
      <c r="J269" s="17">
        <v>1452520614</v>
      </c>
      <c r="K269" s="17" t="b">
        <v>0</v>
      </c>
      <c r="L269" s="17">
        <v>42</v>
      </c>
      <c r="M269" s="17" t="b">
        <v>1</v>
      </c>
      <c r="N269" s="17" t="s">
        <v>8269</v>
      </c>
      <c r="O269" s="17">
        <v>110</v>
      </c>
      <c r="P269" s="17">
        <v>52.21</v>
      </c>
      <c r="Q269" s="21" t="s">
        <v>8323</v>
      </c>
      <c r="R269" s="17" t="s">
        <v>8326</v>
      </c>
      <c r="S269" s="22">
        <v>42380.581180555557</v>
      </c>
      <c r="T269" s="22">
        <v>42405.916666666672</v>
      </c>
    </row>
    <row r="270" spans="1:20" ht="30" x14ac:dyDescent="0.25">
      <c r="A270" s="17">
        <v>3176</v>
      </c>
      <c r="B270" s="18" t="s">
        <v>3176</v>
      </c>
      <c r="C270" s="18" t="s">
        <v>7286</v>
      </c>
      <c r="D270" s="19">
        <v>1900</v>
      </c>
      <c r="E270" s="20">
        <v>2182</v>
      </c>
      <c r="F270" s="17" t="s">
        <v>8218</v>
      </c>
      <c r="G270" s="17" t="s">
        <v>8223</v>
      </c>
      <c r="H270" s="17" t="s">
        <v>8245</v>
      </c>
      <c r="I270" s="17">
        <v>1376838000</v>
      </c>
      <c r="J270" s="17">
        <v>1374531631</v>
      </c>
      <c r="K270" s="17" t="b">
        <v>1</v>
      </c>
      <c r="L270" s="17">
        <v>55</v>
      </c>
      <c r="M270" s="17" t="b">
        <v>1</v>
      </c>
      <c r="N270" s="17" t="s">
        <v>8269</v>
      </c>
      <c r="O270" s="17">
        <v>115</v>
      </c>
      <c r="P270" s="17">
        <v>39.67</v>
      </c>
      <c r="Q270" s="21" t="s">
        <v>8323</v>
      </c>
      <c r="R270" s="17" t="s">
        <v>8326</v>
      </c>
      <c r="S270" s="22">
        <v>41477.930914351848</v>
      </c>
      <c r="T270" s="22">
        <v>41504.625</v>
      </c>
    </row>
    <row r="271" spans="1:20" ht="30" x14ac:dyDescent="0.25">
      <c r="A271" s="17">
        <v>2826</v>
      </c>
      <c r="B271" s="18" t="s">
        <v>2826</v>
      </c>
      <c r="C271" s="18" t="s">
        <v>6936</v>
      </c>
      <c r="D271" s="19">
        <v>2000</v>
      </c>
      <c r="E271" s="20">
        <v>2155</v>
      </c>
      <c r="F271" s="17" t="s">
        <v>8218</v>
      </c>
      <c r="G271" s="17" t="s">
        <v>8223</v>
      </c>
      <c r="H271" s="17" t="s">
        <v>8245</v>
      </c>
      <c r="I271" s="17">
        <v>1436511600</v>
      </c>
      <c r="J271" s="17">
        <v>1434415812</v>
      </c>
      <c r="K271" s="17" t="b">
        <v>0</v>
      </c>
      <c r="L271" s="17">
        <v>19</v>
      </c>
      <c r="M271" s="17" t="b">
        <v>1</v>
      </c>
      <c r="N271" s="17" t="s">
        <v>8269</v>
      </c>
      <c r="O271" s="17">
        <v>108</v>
      </c>
      <c r="P271" s="17">
        <v>113.42</v>
      </c>
      <c r="Q271" s="21" t="s">
        <v>8323</v>
      </c>
      <c r="R271" s="17" t="s">
        <v>8326</v>
      </c>
      <c r="S271" s="22">
        <v>42171.034861111111</v>
      </c>
      <c r="T271" s="22">
        <v>42195.291666666672</v>
      </c>
    </row>
    <row r="272" spans="1:20" ht="30" x14ac:dyDescent="0.25">
      <c r="A272" s="17">
        <v>2792</v>
      </c>
      <c r="B272" s="18" t="s">
        <v>2792</v>
      </c>
      <c r="C272" s="18" t="s">
        <v>6902</v>
      </c>
      <c r="D272" s="19">
        <v>2000</v>
      </c>
      <c r="E272" s="20">
        <v>2152</v>
      </c>
      <c r="F272" s="17" t="s">
        <v>8218</v>
      </c>
      <c r="G272" s="17" t="s">
        <v>8223</v>
      </c>
      <c r="H272" s="17" t="s">
        <v>8245</v>
      </c>
      <c r="I272" s="17">
        <v>1439357559</v>
      </c>
      <c r="J272" s="17">
        <v>1435469559</v>
      </c>
      <c r="K272" s="17" t="b">
        <v>0</v>
      </c>
      <c r="L272" s="17">
        <v>24</v>
      </c>
      <c r="M272" s="17" t="b">
        <v>1</v>
      </c>
      <c r="N272" s="17" t="s">
        <v>8269</v>
      </c>
      <c r="O272" s="17">
        <v>108</v>
      </c>
      <c r="P272" s="17">
        <v>89.67</v>
      </c>
      <c r="Q272" s="21" t="s">
        <v>8323</v>
      </c>
      <c r="R272" s="17" t="s">
        <v>8326</v>
      </c>
      <c r="S272" s="22">
        <v>42183.231006944443</v>
      </c>
      <c r="T272" s="22">
        <v>42228.231006944443</v>
      </c>
    </row>
    <row r="273" spans="1:20" ht="30" x14ac:dyDescent="0.25">
      <c r="A273" s="17">
        <v>3817</v>
      </c>
      <c r="B273" s="18" t="s">
        <v>3814</v>
      </c>
      <c r="C273" s="18" t="s">
        <v>7927</v>
      </c>
      <c r="D273" s="19">
        <v>2000</v>
      </c>
      <c r="E273" s="20">
        <v>2145</v>
      </c>
      <c r="F273" s="17" t="s">
        <v>8218</v>
      </c>
      <c r="G273" s="17" t="s">
        <v>8223</v>
      </c>
      <c r="H273" s="17" t="s">
        <v>8245</v>
      </c>
      <c r="I273" s="17">
        <v>1445659140</v>
      </c>
      <c r="J273" s="17">
        <v>1444236216</v>
      </c>
      <c r="K273" s="17" t="b">
        <v>0</v>
      </c>
      <c r="L273" s="17">
        <v>20</v>
      </c>
      <c r="M273" s="17" t="b">
        <v>1</v>
      </c>
      <c r="N273" s="17" t="s">
        <v>8269</v>
      </c>
      <c r="O273" s="17">
        <v>107</v>
      </c>
      <c r="P273" s="17">
        <v>107.25</v>
      </c>
      <c r="Q273" s="21" t="s">
        <v>8323</v>
      </c>
      <c r="R273" s="17" t="s">
        <v>8326</v>
      </c>
      <c r="S273" s="22">
        <v>42284.69694444444</v>
      </c>
      <c r="T273" s="22">
        <v>42301.165972222225</v>
      </c>
    </row>
    <row r="274" spans="1:20" ht="30" x14ac:dyDescent="0.25">
      <c r="A274" s="17">
        <v>3480</v>
      </c>
      <c r="B274" s="18" t="s">
        <v>3479</v>
      </c>
      <c r="C274" s="18" t="s">
        <v>7590</v>
      </c>
      <c r="D274" s="19">
        <v>1500</v>
      </c>
      <c r="E274" s="20">
        <v>2140</v>
      </c>
      <c r="F274" s="17" t="s">
        <v>8218</v>
      </c>
      <c r="G274" s="17" t="s">
        <v>8223</v>
      </c>
      <c r="H274" s="17" t="s">
        <v>8245</v>
      </c>
      <c r="I274" s="17">
        <v>1436562000</v>
      </c>
      <c r="J274" s="17">
        <v>1434440227</v>
      </c>
      <c r="K274" s="17" t="b">
        <v>0</v>
      </c>
      <c r="L274" s="17">
        <v>13</v>
      </c>
      <c r="M274" s="17" t="b">
        <v>1</v>
      </c>
      <c r="N274" s="17" t="s">
        <v>8269</v>
      </c>
      <c r="O274" s="17">
        <v>143</v>
      </c>
      <c r="P274" s="17">
        <v>164.62</v>
      </c>
      <c r="Q274" s="21" t="s">
        <v>8323</v>
      </c>
      <c r="R274" s="17" t="s">
        <v>8326</v>
      </c>
      <c r="S274" s="22">
        <v>42171.317442129628</v>
      </c>
      <c r="T274" s="22">
        <v>42195.875</v>
      </c>
    </row>
    <row r="275" spans="1:20" ht="30" x14ac:dyDescent="0.25">
      <c r="A275" s="17">
        <v>3548</v>
      </c>
      <c r="B275" s="18" t="s">
        <v>3547</v>
      </c>
      <c r="C275" s="18" t="s">
        <v>7658</v>
      </c>
      <c r="D275" s="19">
        <v>2100</v>
      </c>
      <c r="E275" s="20">
        <v>2140</v>
      </c>
      <c r="F275" s="17" t="s">
        <v>8218</v>
      </c>
      <c r="G275" s="17" t="s">
        <v>8223</v>
      </c>
      <c r="H275" s="17" t="s">
        <v>8245</v>
      </c>
      <c r="I275" s="17">
        <v>1457139600</v>
      </c>
      <c r="J275" s="17">
        <v>1455230214</v>
      </c>
      <c r="K275" s="17" t="b">
        <v>0</v>
      </c>
      <c r="L275" s="17">
        <v>13</v>
      </c>
      <c r="M275" s="17" t="b">
        <v>1</v>
      </c>
      <c r="N275" s="17" t="s">
        <v>8269</v>
      </c>
      <c r="O275" s="17">
        <v>102</v>
      </c>
      <c r="P275" s="17">
        <v>164.62</v>
      </c>
      <c r="Q275" s="21" t="s">
        <v>8323</v>
      </c>
      <c r="R275" s="17" t="s">
        <v>8326</v>
      </c>
      <c r="S275" s="22">
        <v>42411.942291666666</v>
      </c>
      <c r="T275" s="22">
        <v>42434.041666666672</v>
      </c>
    </row>
    <row r="276" spans="1:20" ht="30" x14ac:dyDescent="0.25">
      <c r="A276" s="17">
        <v>3813</v>
      </c>
      <c r="B276" s="18" t="s">
        <v>3810</v>
      </c>
      <c r="C276" s="18" t="s">
        <v>7923</v>
      </c>
      <c r="D276" s="19">
        <v>2100</v>
      </c>
      <c r="E276" s="20">
        <v>2119.9899999999998</v>
      </c>
      <c r="F276" s="17" t="s">
        <v>8218</v>
      </c>
      <c r="G276" s="17" t="s">
        <v>8223</v>
      </c>
      <c r="H276" s="17" t="s">
        <v>8245</v>
      </c>
      <c r="I276" s="17">
        <v>1465940580</v>
      </c>
      <c r="J276" s="17">
        <v>1462603021</v>
      </c>
      <c r="K276" s="17" t="b">
        <v>0</v>
      </c>
      <c r="L276" s="17">
        <v>27</v>
      </c>
      <c r="M276" s="17" t="b">
        <v>1</v>
      </c>
      <c r="N276" s="17" t="s">
        <v>8269</v>
      </c>
      <c r="O276" s="17">
        <v>101</v>
      </c>
      <c r="P276" s="17">
        <v>78.52</v>
      </c>
      <c r="Q276" s="21" t="s">
        <v>8323</v>
      </c>
      <c r="R276" s="17" t="s">
        <v>8326</v>
      </c>
      <c r="S276" s="22">
        <v>42497.275706018518</v>
      </c>
      <c r="T276" s="22">
        <v>42535.904861111107</v>
      </c>
    </row>
    <row r="277" spans="1:20" ht="30" x14ac:dyDescent="0.25">
      <c r="A277" s="17">
        <v>3499</v>
      </c>
      <c r="B277" s="18" t="s">
        <v>3498</v>
      </c>
      <c r="C277" s="18" t="s">
        <v>7609</v>
      </c>
      <c r="D277" s="19">
        <v>2000</v>
      </c>
      <c r="E277" s="20">
        <v>2110</v>
      </c>
      <c r="F277" s="17" t="s">
        <v>8218</v>
      </c>
      <c r="G277" s="17" t="s">
        <v>8223</v>
      </c>
      <c r="H277" s="17" t="s">
        <v>8245</v>
      </c>
      <c r="I277" s="17">
        <v>1435733940</v>
      </c>
      <c r="J277" s="17">
        <v>1431046325</v>
      </c>
      <c r="K277" s="17" t="b">
        <v>0</v>
      </c>
      <c r="L277" s="17">
        <v>35</v>
      </c>
      <c r="M277" s="17" t="b">
        <v>1</v>
      </c>
      <c r="N277" s="17" t="s">
        <v>8269</v>
      </c>
      <c r="O277" s="17">
        <v>106</v>
      </c>
      <c r="P277" s="17">
        <v>60.29</v>
      </c>
      <c r="Q277" s="21" t="s">
        <v>8323</v>
      </c>
      <c r="R277" s="17" t="s">
        <v>8326</v>
      </c>
      <c r="S277" s="22">
        <v>42132.036168981482</v>
      </c>
      <c r="T277" s="22">
        <v>42186.290972222225</v>
      </c>
    </row>
    <row r="278" spans="1:20" ht="30" x14ac:dyDescent="0.25">
      <c r="A278" s="17">
        <v>2972</v>
      </c>
      <c r="B278" s="18" t="s">
        <v>2972</v>
      </c>
      <c r="C278" s="18" t="s">
        <v>7082</v>
      </c>
      <c r="D278" s="19">
        <v>2000</v>
      </c>
      <c r="E278" s="20">
        <v>2107</v>
      </c>
      <c r="F278" s="17" t="s">
        <v>8218</v>
      </c>
      <c r="G278" s="17" t="s">
        <v>8223</v>
      </c>
      <c r="H278" s="17" t="s">
        <v>8245</v>
      </c>
      <c r="I278" s="17">
        <v>1480899600</v>
      </c>
      <c r="J278" s="17">
        <v>1479609520</v>
      </c>
      <c r="K278" s="17" t="b">
        <v>0</v>
      </c>
      <c r="L278" s="17">
        <v>17</v>
      </c>
      <c r="M278" s="17" t="b">
        <v>1</v>
      </c>
      <c r="N278" s="17" t="s">
        <v>8269</v>
      </c>
      <c r="O278" s="17">
        <v>105</v>
      </c>
      <c r="P278" s="17">
        <v>123.94</v>
      </c>
      <c r="Q278" s="21" t="s">
        <v>8323</v>
      </c>
      <c r="R278" s="17" t="s">
        <v>8326</v>
      </c>
      <c r="S278" s="22">
        <v>42694.110185185185</v>
      </c>
      <c r="T278" s="22">
        <v>42709.041666666672</v>
      </c>
    </row>
    <row r="279" spans="1:20" ht="30" x14ac:dyDescent="0.25">
      <c r="A279" s="17">
        <v>3814</v>
      </c>
      <c r="B279" s="18" t="s">
        <v>3811</v>
      </c>
      <c r="C279" s="18" t="s">
        <v>7924</v>
      </c>
      <c r="D279" s="19">
        <v>1500</v>
      </c>
      <c r="E279" s="20">
        <v>2102</v>
      </c>
      <c r="F279" s="17" t="s">
        <v>8218</v>
      </c>
      <c r="G279" s="17" t="s">
        <v>8223</v>
      </c>
      <c r="H279" s="17" t="s">
        <v>8245</v>
      </c>
      <c r="I279" s="17">
        <v>1427860740</v>
      </c>
      <c r="J279" s="17">
        <v>1424727712</v>
      </c>
      <c r="K279" s="17" t="b">
        <v>0</v>
      </c>
      <c r="L279" s="17">
        <v>34</v>
      </c>
      <c r="M279" s="17" t="b">
        <v>1</v>
      </c>
      <c r="N279" s="17" t="s">
        <v>8269</v>
      </c>
      <c r="O279" s="17">
        <v>140</v>
      </c>
      <c r="P279" s="17">
        <v>61.82</v>
      </c>
      <c r="Q279" s="21" t="s">
        <v>8323</v>
      </c>
      <c r="R279" s="17" t="s">
        <v>8326</v>
      </c>
      <c r="S279" s="22">
        <v>42058.904074074075</v>
      </c>
      <c r="T279" s="22">
        <v>42095.165972222225</v>
      </c>
    </row>
    <row r="280" spans="1:20" ht="30" x14ac:dyDescent="0.25">
      <c r="A280" s="17">
        <v>3386</v>
      </c>
      <c r="B280" s="18" t="s">
        <v>3385</v>
      </c>
      <c r="C280" s="18" t="s">
        <v>7496</v>
      </c>
      <c r="D280" s="19">
        <v>2000</v>
      </c>
      <c r="E280" s="20">
        <v>2100</v>
      </c>
      <c r="F280" s="17" t="s">
        <v>8218</v>
      </c>
      <c r="G280" s="17" t="s">
        <v>8223</v>
      </c>
      <c r="H280" s="17" t="s">
        <v>8245</v>
      </c>
      <c r="I280" s="17">
        <v>1417620506</v>
      </c>
      <c r="J280" s="17">
        <v>1415028506</v>
      </c>
      <c r="K280" s="17" t="b">
        <v>0</v>
      </c>
      <c r="L280" s="17">
        <v>41</v>
      </c>
      <c r="M280" s="17" t="b">
        <v>1</v>
      </c>
      <c r="N280" s="17" t="s">
        <v>8269</v>
      </c>
      <c r="O280" s="17">
        <v>105</v>
      </c>
      <c r="P280" s="17">
        <v>51.22</v>
      </c>
      <c r="Q280" s="21" t="s">
        <v>8323</v>
      </c>
      <c r="R280" s="17" t="s">
        <v>8326</v>
      </c>
      <c r="S280" s="22">
        <v>41946.644745370373</v>
      </c>
      <c r="T280" s="22">
        <v>41976.644745370373</v>
      </c>
    </row>
    <row r="281" spans="1:20" ht="30" x14ac:dyDescent="0.25">
      <c r="A281" s="17">
        <v>3708</v>
      </c>
      <c r="B281" s="18" t="s">
        <v>3705</v>
      </c>
      <c r="C281" s="18" t="s">
        <v>7818</v>
      </c>
      <c r="D281" s="19">
        <v>700</v>
      </c>
      <c r="E281" s="20">
        <v>2100</v>
      </c>
      <c r="F281" s="17" t="s">
        <v>8218</v>
      </c>
      <c r="G281" s="17" t="s">
        <v>8223</v>
      </c>
      <c r="H281" s="17" t="s">
        <v>8245</v>
      </c>
      <c r="I281" s="17">
        <v>1404444286</v>
      </c>
      <c r="J281" s="17">
        <v>1403234686</v>
      </c>
      <c r="K281" s="17" t="b">
        <v>0</v>
      </c>
      <c r="L281" s="17">
        <v>39</v>
      </c>
      <c r="M281" s="17" t="b">
        <v>1</v>
      </c>
      <c r="N281" s="17" t="s">
        <v>8269</v>
      </c>
      <c r="O281" s="17">
        <v>300</v>
      </c>
      <c r="P281" s="17">
        <v>53.85</v>
      </c>
      <c r="Q281" s="21" t="s">
        <v>8323</v>
      </c>
      <c r="R281" s="17" t="s">
        <v>8326</v>
      </c>
      <c r="S281" s="22">
        <v>41810.142199074071</v>
      </c>
      <c r="T281" s="22">
        <v>41824.142199074071</v>
      </c>
    </row>
    <row r="282" spans="1:20" ht="30" x14ac:dyDescent="0.25">
      <c r="A282" s="17">
        <v>3303</v>
      </c>
      <c r="B282" s="18" t="s">
        <v>3303</v>
      </c>
      <c r="C282" s="18" t="s">
        <v>7413</v>
      </c>
      <c r="D282" s="19">
        <v>1800</v>
      </c>
      <c r="E282" s="20">
        <v>2086</v>
      </c>
      <c r="F282" s="17" t="s">
        <v>8218</v>
      </c>
      <c r="G282" s="17" t="s">
        <v>8223</v>
      </c>
      <c r="H282" s="17" t="s">
        <v>8245</v>
      </c>
      <c r="I282" s="17">
        <v>1427553484</v>
      </c>
      <c r="J282" s="17">
        <v>1424533084</v>
      </c>
      <c r="K282" s="17" t="b">
        <v>0</v>
      </c>
      <c r="L282" s="17">
        <v>35</v>
      </c>
      <c r="M282" s="17" t="b">
        <v>1</v>
      </c>
      <c r="N282" s="17" t="s">
        <v>8269</v>
      </c>
      <c r="O282" s="17">
        <v>116</v>
      </c>
      <c r="P282" s="17">
        <v>59.6</v>
      </c>
      <c r="Q282" s="21" t="s">
        <v>8323</v>
      </c>
      <c r="R282" s="17" t="s">
        <v>8326</v>
      </c>
      <c r="S282" s="22">
        <v>42056.65143518518</v>
      </c>
      <c r="T282" s="22">
        <v>42091.609768518523</v>
      </c>
    </row>
    <row r="283" spans="1:20" ht="30" x14ac:dyDescent="0.25">
      <c r="A283" s="17">
        <v>3477</v>
      </c>
      <c r="B283" s="18" t="s">
        <v>3476</v>
      </c>
      <c r="C283" s="18" t="s">
        <v>7587</v>
      </c>
      <c r="D283" s="19">
        <v>1800</v>
      </c>
      <c r="E283" s="20">
        <v>2076</v>
      </c>
      <c r="F283" s="17" t="s">
        <v>8218</v>
      </c>
      <c r="G283" s="17" t="s">
        <v>8223</v>
      </c>
      <c r="H283" s="17" t="s">
        <v>8245</v>
      </c>
      <c r="I283" s="17">
        <v>1431831600</v>
      </c>
      <c r="J283" s="17">
        <v>1430761243</v>
      </c>
      <c r="K283" s="17" t="b">
        <v>0</v>
      </c>
      <c r="L283" s="17">
        <v>39</v>
      </c>
      <c r="M283" s="17" t="b">
        <v>1</v>
      </c>
      <c r="N283" s="17" t="s">
        <v>8269</v>
      </c>
      <c r="O283" s="17">
        <v>115</v>
      </c>
      <c r="P283" s="17">
        <v>53.23</v>
      </c>
      <c r="Q283" s="21" t="s">
        <v>8323</v>
      </c>
      <c r="R283" s="17" t="s">
        <v>8326</v>
      </c>
      <c r="S283" s="22">
        <v>42128.736608796295</v>
      </c>
      <c r="T283" s="22">
        <v>42141.125</v>
      </c>
    </row>
    <row r="284" spans="1:20" ht="45" x14ac:dyDescent="0.25">
      <c r="A284" s="17">
        <v>3280</v>
      </c>
      <c r="B284" s="18" t="s">
        <v>3280</v>
      </c>
      <c r="C284" s="18" t="s">
        <v>7390</v>
      </c>
      <c r="D284" s="19">
        <v>2000</v>
      </c>
      <c r="E284" s="20">
        <v>2060</v>
      </c>
      <c r="F284" s="17" t="s">
        <v>8218</v>
      </c>
      <c r="G284" s="17" t="s">
        <v>8223</v>
      </c>
      <c r="H284" s="17" t="s">
        <v>8245</v>
      </c>
      <c r="I284" s="17">
        <v>1433134800</v>
      </c>
      <c r="J284" s="17">
        <v>1430158198</v>
      </c>
      <c r="K284" s="17" t="b">
        <v>0</v>
      </c>
      <c r="L284" s="17">
        <v>30</v>
      </c>
      <c r="M284" s="17" t="b">
        <v>1</v>
      </c>
      <c r="N284" s="17" t="s">
        <v>8269</v>
      </c>
      <c r="O284" s="17">
        <v>103</v>
      </c>
      <c r="P284" s="17">
        <v>68.67</v>
      </c>
      <c r="Q284" s="21" t="s">
        <v>8323</v>
      </c>
      <c r="R284" s="17" t="s">
        <v>8326</v>
      </c>
      <c r="S284" s="22">
        <v>42121.756921296299</v>
      </c>
      <c r="T284" s="22">
        <v>42156.208333333328</v>
      </c>
    </row>
    <row r="285" spans="1:20" ht="30" x14ac:dyDescent="0.25">
      <c r="A285" s="17">
        <v>1301</v>
      </c>
      <c r="B285" s="18" t="s">
        <v>1302</v>
      </c>
      <c r="C285" s="18" t="s">
        <v>5411</v>
      </c>
      <c r="D285" s="19">
        <v>2000</v>
      </c>
      <c r="E285" s="20">
        <v>2055</v>
      </c>
      <c r="F285" s="17" t="s">
        <v>8218</v>
      </c>
      <c r="G285" s="17" t="s">
        <v>8223</v>
      </c>
      <c r="H285" s="17" t="s">
        <v>8245</v>
      </c>
      <c r="I285" s="17">
        <v>1437447600</v>
      </c>
      <c r="J285" s="17">
        <v>1436551178</v>
      </c>
      <c r="K285" s="17" t="b">
        <v>0</v>
      </c>
      <c r="L285" s="17">
        <v>29</v>
      </c>
      <c r="M285" s="17" t="b">
        <v>1</v>
      </c>
      <c r="N285" s="17" t="s">
        <v>8269</v>
      </c>
      <c r="O285" s="17">
        <v>103</v>
      </c>
      <c r="P285" s="17">
        <v>70.86</v>
      </c>
      <c r="Q285" s="21" t="s">
        <v>8323</v>
      </c>
      <c r="R285" s="17" t="s">
        <v>8326</v>
      </c>
      <c r="S285" s="22">
        <v>42195.749745370369</v>
      </c>
      <c r="T285" s="22">
        <v>42206.125</v>
      </c>
    </row>
    <row r="286" spans="1:20" ht="30" x14ac:dyDescent="0.25">
      <c r="A286" s="17">
        <v>2788</v>
      </c>
      <c r="B286" s="18" t="s">
        <v>2788</v>
      </c>
      <c r="C286" s="18" t="s">
        <v>6898</v>
      </c>
      <c r="D286" s="19">
        <v>2000</v>
      </c>
      <c r="E286" s="20">
        <v>2050</v>
      </c>
      <c r="F286" s="17" t="s">
        <v>8218</v>
      </c>
      <c r="G286" s="17" t="s">
        <v>8223</v>
      </c>
      <c r="H286" s="17" t="s">
        <v>8245</v>
      </c>
      <c r="I286" s="17">
        <v>1469811043</v>
      </c>
      <c r="J286" s="17">
        <v>1467219043</v>
      </c>
      <c r="K286" s="17" t="b">
        <v>0</v>
      </c>
      <c r="L286" s="17">
        <v>20</v>
      </c>
      <c r="M286" s="17" t="b">
        <v>1</v>
      </c>
      <c r="N286" s="17" t="s">
        <v>8269</v>
      </c>
      <c r="O286" s="17">
        <v>103</v>
      </c>
      <c r="P286" s="17">
        <v>102.5</v>
      </c>
      <c r="Q286" s="21" t="s">
        <v>8323</v>
      </c>
      <c r="R286" s="17" t="s">
        <v>8326</v>
      </c>
      <c r="S286" s="22">
        <v>42550.701886574068</v>
      </c>
      <c r="T286" s="22">
        <v>42580.701886574068</v>
      </c>
    </row>
    <row r="287" spans="1:20" ht="30" x14ac:dyDescent="0.25">
      <c r="A287" s="17">
        <v>2791</v>
      </c>
      <c r="B287" s="18" t="s">
        <v>2791</v>
      </c>
      <c r="C287" s="18" t="s">
        <v>6901</v>
      </c>
      <c r="D287" s="19">
        <v>2000</v>
      </c>
      <c r="E287" s="20">
        <v>2050</v>
      </c>
      <c r="F287" s="17" t="s">
        <v>8218</v>
      </c>
      <c r="G287" s="17" t="s">
        <v>8223</v>
      </c>
      <c r="H287" s="17" t="s">
        <v>8245</v>
      </c>
      <c r="I287" s="17">
        <v>1473393600</v>
      </c>
      <c r="J287" s="17">
        <v>1470778559</v>
      </c>
      <c r="K287" s="17" t="b">
        <v>0</v>
      </c>
      <c r="L287" s="17">
        <v>28</v>
      </c>
      <c r="M287" s="17" t="b">
        <v>1</v>
      </c>
      <c r="N287" s="17" t="s">
        <v>8269</v>
      </c>
      <c r="O287" s="17">
        <v>103</v>
      </c>
      <c r="P287" s="17">
        <v>73.209999999999994</v>
      </c>
      <c r="Q287" s="21" t="s">
        <v>8323</v>
      </c>
      <c r="R287" s="17" t="s">
        <v>8326</v>
      </c>
      <c r="S287" s="22">
        <v>42591.899988425925</v>
      </c>
      <c r="T287" s="22">
        <v>42622.166666666672</v>
      </c>
    </row>
    <row r="288" spans="1:20" ht="30" x14ac:dyDescent="0.25">
      <c r="A288" s="17">
        <v>3225</v>
      </c>
      <c r="B288" s="18" t="s">
        <v>3225</v>
      </c>
      <c r="C288" s="18" t="s">
        <v>7335</v>
      </c>
      <c r="D288" s="19">
        <v>2000</v>
      </c>
      <c r="E288" s="20">
        <v>2047</v>
      </c>
      <c r="F288" s="17" t="s">
        <v>8218</v>
      </c>
      <c r="G288" s="17" t="s">
        <v>8223</v>
      </c>
      <c r="H288" s="17" t="s">
        <v>8245</v>
      </c>
      <c r="I288" s="17">
        <v>1464987600</v>
      </c>
      <c r="J288" s="17">
        <v>1463145938</v>
      </c>
      <c r="K288" s="17" t="b">
        <v>1</v>
      </c>
      <c r="L288" s="17">
        <v>39</v>
      </c>
      <c r="M288" s="17" t="b">
        <v>1</v>
      </c>
      <c r="N288" s="17" t="s">
        <v>8269</v>
      </c>
      <c r="O288" s="17">
        <v>102</v>
      </c>
      <c r="P288" s="17">
        <v>52.49</v>
      </c>
      <c r="Q288" s="21" t="s">
        <v>8323</v>
      </c>
      <c r="R288" s="17" t="s">
        <v>8326</v>
      </c>
      <c r="S288" s="22">
        <v>42503.559467592597</v>
      </c>
      <c r="T288" s="22">
        <v>42524.875</v>
      </c>
    </row>
    <row r="289" spans="1:20" ht="30" x14ac:dyDescent="0.25">
      <c r="A289" s="17">
        <v>3472</v>
      </c>
      <c r="B289" s="18" t="s">
        <v>3471</v>
      </c>
      <c r="C289" s="18" t="s">
        <v>7582</v>
      </c>
      <c r="D289" s="19">
        <v>2000</v>
      </c>
      <c r="E289" s="20">
        <v>2041</v>
      </c>
      <c r="F289" s="17" t="s">
        <v>8218</v>
      </c>
      <c r="G289" s="17" t="s">
        <v>8223</v>
      </c>
      <c r="H289" s="17" t="s">
        <v>8245</v>
      </c>
      <c r="I289" s="17">
        <v>1415253540</v>
      </c>
      <c r="J289" s="17">
        <v>1413432331</v>
      </c>
      <c r="K289" s="17" t="b">
        <v>0</v>
      </c>
      <c r="L289" s="17">
        <v>23</v>
      </c>
      <c r="M289" s="17" t="b">
        <v>1</v>
      </c>
      <c r="N289" s="17" t="s">
        <v>8269</v>
      </c>
      <c r="O289" s="17">
        <v>102</v>
      </c>
      <c r="P289" s="17">
        <v>88.74</v>
      </c>
      <c r="Q289" s="21" t="s">
        <v>8323</v>
      </c>
      <c r="R289" s="17" t="s">
        <v>8326</v>
      </c>
      <c r="S289" s="22">
        <v>41928.170497685183</v>
      </c>
      <c r="T289" s="22">
        <v>41949.249305555553</v>
      </c>
    </row>
    <row r="290" spans="1:20" ht="30" x14ac:dyDescent="0.25">
      <c r="A290" s="17">
        <v>3713</v>
      </c>
      <c r="B290" s="18" t="s">
        <v>3710</v>
      </c>
      <c r="C290" s="18" t="s">
        <v>7823</v>
      </c>
      <c r="D290" s="19">
        <v>2000</v>
      </c>
      <c r="E290" s="20">
        <v>2030</v>
      </c>
      <c r="F290" s="17" t="s">
        <v>8218</v>
      </c>
      <c r="G290" s="17" t="s">
        <v>8223</v>
      </c>
      <c r="H290" s="17" t="s">
        <v>8245</v>
      </c>
      <c r="I290" s="17">
        <v>1465062166</v>
      </c>
      <c r="J290" s="17">
        <v>1463334166</v>
      </c>
      <c r="K290" s="17" t="b">
        <v>0</v>
      </c>
      <c r="L290" s="17">
        <v>19</v>
      </c>
      <c r="M290" s="17" t="b">
        <v>1</v>
      </c>
      <c r="N290" s="17" t="s">
        <v>8269</v>
      </c>
      <c r="O290" s="17">
        <v>102</v>
      </c>
      <c r="P290" s="17">
        <v>106.84</v>
      </c>
      <c r="Q290" s="21" t="s">
        <v>8323</v>
      </c>
      <c r="R290" s="17" t="s">
        <v>8326</v>
      </c>
      <c r="S290" s="22">
        <v>42505.738032407404</v>
      </c>
      <c r="T290" s="22">
        <v>42525.738032407404</v>
      </c>
    </row>
    <row r="291" spans="1:20" ht="30" x14ac:dyDescent="0.25">
      <c r="A291" s="17">
        <v>3839</v>
      </c>
      <c r="B291" s="18" t="s">
        <v>3836</v>
      </c>
      <c r="C291" s="18" t="s">
        <v>7948</v>
      </c>
      <c r="D291" s="19">
        <v>2000</v>
      </c>
      <c r="E291" s="20">
        <v>2025</v>
      </c>
      <c r="F291" s="17" t="s">
        <v>8218</v>
      </c>
      <c r="G291" s="17" t="s">
        <v>8223</v>
      </c>
      <c r="H291" s="17" t="s">
        <v>8245</v>
      </c>
      <c r="I291" s="17">
        <v>1438226724</v>
      </c>
      <c r="J291" s="17">
        <v>1433042724</v>
      </c>
      <c r="K291" s="17" t="b">
        <v>0</v>
      </c>
      <c r="L291" s="17">
        <v>32</v>
      </c>
      <c r="M291" s="17" t="b">
        <v>1</v>
      </c>
      <c r="N291" s="17" t="s">
        <v>8269</v>
      </c>
      <c r="O291" s="17">
        <v>101</v>
      </c>
      <c r="P291" s="17">
        <v>63.28</v>
      </c>
      <c r="Q291" s="21" t="s">
        <v>8323</v>
      </c>
      <c r="R291" s="17" t="s">
        <v>8326</v>
      </c>
      <c r="S291" s="22">
        <v>42155.142638888887</v>
      </c>
      <c r="T291" s="22">
        <v>42215.142638888887</v>
      </c>
    </row>
    <row r="292" spans="1:20" ht="30" x14ac:dyDescent="0.25">
      <c r="A292" s="17">
        <v>1284</v>
      </c>
      <c r="B292" s="18" t="s">
        <v>1285</v>
      </c>
      <c r="C292" s="18" t="s">
        <v>5394</v>
      </c>
      <c r="D292" s="19">
        <v>2000</v>
      </c>
      <c r="E292" s="20">
        <v>2020</v>
      </c>
      <c r="F292" s="17" t="s">
        <v>8218</v>
      </c>
      <c r="G292" s="17" t="s">
        <v>8223</v>
      </c>
      <c r="H292" s="17" t="s">
        <v>8245</v>
      </c>
      <c r="I292" s="17">
        <v>1483203540</v>
      </c>
      <c r="J292" s="17">
        <v>1481175482</v>
      </c>
      <c r="K292" s="17" t="b">
        <v>0</v>
      </c>
      <c r="L292" s="17">
        <v>31</v>
      </c>
      <c r="M292" s="17" t="b">
        <v>1</v>
      </c>
      <c r="N292" s="17" t="s">
        <v>8269</v>
      </c>
      <c r="O292" s="17">
        <v>101</v>
      </c>
      <c r="P292" s="17">
        <v>65.16</v>
      </c>
      <c r="Q292" s="21" t="s">
        <v>8323</v>
      </c>
      <c r="R292" s="17" t="s">
        <v>8326</v>
      </c>
      <c r="S292" s="22">
        <v>42712.23474537037</v>
      </c>
      <c r="T292" s="22">
        <v>42735.707638888889</v>
      </c>
    </row>
    <row r="293" spans="1:20" ht="30" x14ac:dyDescent="0.25">
      <c r="A293" s="17">
        <v>3594</v>
      </c>
      <c r="B293" s="18" t="s">
        <v>3593</v>
      </c>
      <c r="C293" s="18" t="s">
        <v>7704</v>
      </c>
      <c r="D293" s="19">
        <v>1600</v>
      </c>
      <c r="E293" s="20">
        <v>2015</v>
      </c>
      <c r="F293" s="17" t="s">
        <v>8218</v>
      </c>
      <c r="G293" s="17" t="s">
        <v>8223</v>
      </c>
      <c r="H293" s="17" t="s">
        <v>8245</v>
      </c>
      <c r="I293" s="17">
        <v>1472952982</v>
      </c>
      <c r="J293" s="17">
        <v>1470792982</v>
      </c>
      <c r="K293" s="17" t="b">
        <v>0</v>
      </c>
      <c r="L293" s="17">
        <v>36</v>
      </c>
      <c r="M293" s="17" t="b">
        <v>1</v>
      </c>
      <c r="N293" s="17" t="s">
        <v>8269</v>
      </c>
      <c r="O293" s="17">
        <v>126</v>
      </c>
      <c r="P293" s="17">
        <v>55.97</v>
      </c>
      <c r="Q293" s="21" t="s">
        <v>8323</v>
      </c>
      <c r="R293" s="17" t="s">
        <v>8326</v>
      </c>
      <c r="S293" s="22">
        <v>42592.066921296297</v>
      </c>
      <c r="T293" s="22">
        <v>42617.066921296297</v>
      </c>
    </row>
    <row r="294" spans="1:20" ht="30" x14ac:dyDescent="0.25">
      <c r="A294" s="17">
        <v>3727</v>
      </c>
      <c r="B294" s="18" t="s">
        <v>3724</v>
      </c>
      <c r="C294" s="18" t="s">
        <v>7837</v>
      </c>
      <c r="D294" s="19">
        <v>2000</v>
      </c>
      <c r="E294" s="20">
        <v>2015</v>
      </c>
      <c r="F294" s="17" t="s">
        <v>8218</v>
      </c>
      <c r="G294" s="17" t="s">
        <v>8223</v>
      </c>
      <c r="H294" s="17" t="s">
        <v>8245</v>
      </c>
      <c r="I294" s="17">
        <v>1476939300</v>
      </c>
      <c r="J294" s="17">
        <v>1474273294</v>
      </c>
      <c r="K294" s="17" t="b">
        <v>0</v>
      </c>
      <c r="L294" s="17">
        <v>33</v>
      </c>
      <c r="M294" s="17" t="b">
        <v>1</v>
      </c>
      <c r="N294" s="17" t="s">
        <v>8269</v>
      </c>
      <c r="O294" s="17">
        <v>101</v>
      </c>
      <c r="P294" s="17">
        <v>61.06</v>
      </c>
      <c r="Q294" s="21" t="s">
        <v>8323</v>
      </c>
      <c r="R294" s="17" t="s">
        <v>8326</v>
      </c>
      <c r="S294" s="22">
        <v>42632.348310185189</v>
      </c>
      <c r="T294" s="22">
        <v>42663.204861111109</v>
      </c>
    </row>
    <row r="295" spans="1:20" ht="30" x14ac:dyDescent="0.25">
      <c r="A295" s="17">
        <v>3159</v>
      </c>
      <c r="B295" s="18" t="s">
        <v>3159</v>
      </c>
      <c r="C295" s="18" t="s">
        <v>7269</v>
      </c>
      <c r="D295" s="19">
        <v>1500</v>
      </c>
      <c r="E295" s="20">
        <v>2002.22</v>
      </c>
      <c r="F295" s="17" t="s">
        <v>8218</v>
      </c>
      <c r="G295" s="17" t="s">
        <v>8223</v>
      </c>
      <c r="H295" s="17" t="s">
        <v>8245</v>
      </c>
      <c r="I295" s="17">
        <v>1326927600</v>
      </c>
      <c r="J295" s="17">
        <v>1323221761</v>
      </c>
      <c r="K295" s="17" t="b">
        <v>1</v>
      </c>
      <c r="L295" s="17">
        <v>52</v>
      </c>
      <c r="M295" s="17" t="b">
        <v>1</v>
      </c>
      <c r="N295" s="17" t="s">
        <v>8269</v>
      </c>
      <c r="O295" s="17">
        <v>133</v>
      </c>
      <c r="P295" s="17">
        <v>38.5</v>
      </c>
      <c r="Q295" s="21" t="s">
        <v>8323</v>
      </c>
      <c r="R295" s="17" t="s">
        <v>8326</v>
      </c>
      <c r="S295" s="22">
        <v>40884.066678240742</v>
      </c>
      <c r="T295" s="22">
        <v>40926.958333333336</v>
      </c>
    </row>
    <row r="296" spans="1:20" ht="30" x14ac:dyDescent="0.25">
      <c r="A296" s="17">
        <v>3385</v>
      </c>
      <c r="B296" s="18" t="s">
        <v>3384</v>
      </c>
      <c r="C296" s="18" t="s">
        <v>7495</v>
      </c>
      <c r="D296" s="19">
        <v>2000</v>
      </c>
      <c r="E296" s="20">
        <v>2000</v>
      </c>
      <c r="F296" s="17" t="s">
        <v>8218</v>
      </c>
      <c r="G296" s="17" t="s">
        <v>8223</v>
      </c>
      <c r="H296" s="17" t="s">
        <v>8245</v>
      </c>
      <c r="I296" s="17">
        <v>1418244552</v>
      </c>
      <c r="J296" s="17">
        <v>1415652552</v>
      </c>
      <c r="K296" s="17" t="b">
        <v>0</v>
      </c>
      <c r="L296" s="17">
        <v>15</v>
      </c>
      <c r="M296" s="17" t="b">
        <v>1</v>
      </c>
      <c r="N296" s="17" t="s">
        <v>8269</v>
      </c>
      <c r="O296" s="17">
        <v>100</v>
      </c>
      <c r="P296" s="17">
        <v>133.33000000000001</v>
      </c>
      <c r="Q296" s="21" t="s">
        <v>8323</v>
      </c>
      <c r="R296" s="17" t="s">
        <v>8326</v>
      </c>
      <c r="S296" s="22">
        <v>41953.8675</v>
      </c>
      <c r="T296" s="22">
        <v>41983.8675</v>
      </c>
    </row>
    <row r="297" spans="1:20" ht="30" x14ac:dyDescent="0.25">
      <c r="A297" s="17">
        <v>3431</v>
      </c>
      <c r="B297" s="18" t="s">
        <v>3430</v>
      </c>
      <c r="C297" s="18" t="s">
        <v>7541</v>
      </c>
      <c r="D297" s="19">
        <v>2000</v>
      </c>
      <c r="E297" s="20">
        <v>2000</v>
      </c>
      <c r="F297" s="17" t="s">
        <v>8218</v>
      </c>
      <c r="G297" s="17" t="s">
        <v>8223</v>
      </c>
      <c r="H297" s="17" t="s">
        <v>8245</v>
      </c>
      <c r="I297" s="17">
        <v>1408383153</v>
      </c>
      <c r="J297" s="17">
        <v>1405791153</v>
      </c>
      <c r="K297" s="17" t="b">
        <v>0</v>
      </c>
      <c r="L297" s="17">
        <v>21</v>
      </c>
      <c r="M297" s="17" t="b">
        <v>1</v>
      </c>
      <c r="N297" s="17" t="s">
        <v>8269</v>
      </c>
      <c r="O297" s="17">
        <v>100</v>
      </c>
      <c r="P297" s="17">
        <v>95.24</v>
      </c>
      <c r="Q297" s="21" t="s">
        <v>8323</v>
      </c>
      <c r="R297" s="17" t="s">
        <v>8326</v>
      </c>
      <c r="S297" s="22">
        <v>41839.730937500004</v>
      </c>
      <c r="T297" s="22">
        <v>41869.730937500004</v>
      </c>
    </row>
    <row r="298" spans="1:20" ht="30" x14ac:dyDescent="0.25">
      <c r="A298" s="17">
        <v>3627</v>
      </c>
      <c r="B298" s="18" t="s">
        <v>3625</v>
      </c>
      <c r="C298" s="18" t="s">
        <v>7737</v>
      </c>
      <c r="D298" s="19">
        <v>2000</v>
      </c>
      <c r="E298" s="20">
        <v>2000</v>
      </c>
      <c r="F298" s="17" t="s">
        <v>8218</v>
      </c>
      <c r="G298" s="17" t="s">
        <v>8223</v>
      </c>
      <c r="H298" s="17" t="s">
        <v>8245</v>
      </c>
      <c r="I298" s="17">
        <v>1463803140</v>
      </c>
      <c r="J298" s="17">
        <v>1459446487</v>
      </c>
      <c r="K298" s="17" t="b">
        <v>0</v>
      </c>
      <c r="L298" s="17">
        <v>29</v>
      </c>
      <c r="M298" s="17" t="b">
        <v>1</v>
      </c>
      <c r="N298" s="17" t="s">
        <v>8269</v>
      </c>
      <c r="O298" s="17">
        <v>100</v>
      </c>
      <c r="P298" s="17">
        <v>68.97</v>
      </c>
      <c r="Q298" s="21" t="s">
        <v>8323</v>
      </c>
      <c r="R298" s="17" t="s">
        <v>8326</v>
      </c>
      <c r="S298" s="22">
        <v>42460.741747685184</v>
      </c>
      <c r="T298" s="22">
        <v>42511.165972222225</v>
      </c>
    </row>
    <row r="299" spans="1:20" ht="30" x14ac:dyDescent="0.25">
      <c r="A299" s="17">
        <v>3383</v>
      </c>
      <c r="B299" s="18" t="s">
        <v>3382</v>
      </c>
      <c r="C299" s="18" t="s">
        <v>7493</v>
      </c>
      <c r="D299" s="19">
        <v>1750</v>
      </c>
      <c r="E299" s="20">
        <v>1955</v>
      </c>
      <c r="F299" s="17" t="s">
        <v>8218</v>
      </c>
      <c r="G299" s="17" t="s">
        <v>8223</v>
      </c>
      <c r="H299" s="17" t="s">
        <v>8245</v>
      </c>
      <c r="I299" s="17">
        <v>1466707620</v>
      </c>
      <c r="J299" s="17">
        <v>1464979620</v>
      </c>
      <c r="K299" s="17" t="b">
        <v>0</v>
      </c>
      <c r="L299" s="17">
        <v>30</v>
      </c>
      <c r="M299" s="17" t="b">
        <v>1</v>
      </c>
      <c r="N299" s="17" t="s">
        <v>8269</v>
      </c>
      <c r="O299" s="17">
        <v>112</v>
      </c>
      <c r="P299" s="17">
        <v>65.17</v>
      </c>
      <c r="Q299" s="21" t="s">
        <v>8323</v>
      </c>
      <c r="R299" s="17" t="s">
        <v>8326</v>
      </c>
      <c r="S299" s="22">
        <v>42524.782638888893</v>
      </c>
      <c r="T299" s="22">
        <v>42544.782638888893</v>
      </c>
    </row>
    <row r="300" spans="1:20" ht="30" x14ac:dyDescent="0.25">
      <c r="A300" s="17">
        <v>1289</v>
      </c>
      <c r="B300" s="18" t="s">
        <v>1290</v>
      </c>
      <c r="C300" s="18" t="s">
        <v>5399</v>
      </c>
      <c r="D300" s="19">
        <v>1500</v>
      </c>
      <c r="E300" s="20">
        <v>1876</v>
      </c>
      <c r="F300" s="17" t="s">
        <v>8218</v>
      </c>
      <c r="G300" s="17" t="s">
        <v>8223</v>
      </c>
      <c r="H300" s="17" t="s">
        <v>8245</v>
      </c>
      <c r="I300" s="17">
        <v>1483499645</v>
      </c>
      <c r="J300" s="17">
        <v>1480907645</v>
      </c>
      <c r="K300" s="17" t="b">
        <v>0</v>
      </c>
      <c r="L300" s="17">
        <v>52</v>
      </c>
      <c r="M300" s="17" t="b">
        <v>1</v>
      </c>
      <c r="N300" s="17" t="s">
        <v>8269</v>
      </c>
      <c r="O300" s="17">
        <v>125</v>
      </c>
      <c r="P300" s="17">
        <v>36.08</v>
      </c>
      <c r="Q300" s="21" t="s">
        <v>8323</v>
      </c>
      <c r="R300" s="17" t="s">
        <v>8326</v>
      </c>
      <c r="S300" s="22">
        <v>42709.134780092587</v>
      </c>
      <c r="T300" s="22">
        <v>42739.134780092587</v>
      </c>
    </row>
    <row r="301" spans="1:20" ht="30" x14ac:dyDescent="0.25">
      <c r="A301" s="17">
        <v>3707</v>
      </c>
      <c r="B301" s="18" t="s">
        <v>3704</v>
      </c>
      <c r="C301" s="18" t="s">
        <v>7817</v>
      </c>
      <c r="D301" s="19">
        <v>1000</v>
      </c>
      <c r="E301" s="20">
        <v>1860</v>
      </c>
      <c r="F301" s="17" t="s">
        <v>8218</v>
      </c>
      <c r="G301" s="17" t="s">
        <v>8223</v>
      </c>
      <c r="H301" s="17" t="s">
        <v>8245</v>
      </c>
      <c r="I301" s="17">
        <v>1469165160</v>
      </c>
      <c r="J301" s="17">
        <v>1467335378</v>
      </c>
      <c r="K301" s="17" t="b">
        <v>0</v>
      </c>
      <c r="L301" s="17">
        <v>23</v>
      </c>
      <c r="M301" s="17" t="b">
        <v>1</v>
      </c>
      <c r="N301" s="17" t="s">
        <v>8269</v>
      </c>
      <c r="O301" s="17">
        <v>186</v>
      </c>
      <c r="P301" s="17">
        <v>80.87</v>
      </c>
      <c r="Q301" s="21" t="s">
        <v>8323</v>
      </c>
      <c r="R301" s="17" t="s">
        <v>8326</v>
      </c>
      <c r="S301" s="22">
        <v>42552.048356481479</v>
      </c>
      <c r="T301" s="22">
        <v>42573.226388888885</v>
      </c>
    </row>
    <row r="302" spans="1:20" ht="30" x14ac:dyDescent="0.25">
      <c r="A302" s="17">
        <v>3443</v>
      </c>
      <c r="B302" s="18" t="s">
        <v>3442</v>
      </c>
      <c r="C302" s="18" t="s">
        <v>7553</v>
      </c>
      <c r="D302" s="19">
        <v>1000</v>
      </c>
      <c r="E302" s="20">
        <v>1855</v>
      </c>
      <c r="F302" s="17" t="s">
        <v>8218</v>
      </c>
      <c r="G302" s="17" t="s">
        <v>8223</v>
      </c>
      <c r="H302" s="17" t="s">
        <v>8245</v>
      </c>
      <c r="I302" s="17">
        <v>1410266146</v>
      </c>
      <c r="J302" s="17">
        <v>1407674146</v>
      </c>
      <c r="K302" s="17" t="b">
        <v>0</v>
      </c>
      <c r="L302" s="17">
        <v>45</v>
      </c>
      <c r="M302" s="17" t="b">
        <v>1</v>
      </c>
      <c r="N302" s="17" t="s">
        <v>8269</v>
      </c>
      <c r="O302" s="17">
        <v>186</v>
      </c>
      <c r="P302" s="17">
        <v>41.22</v>
      </c>
      <c r="Q302" s="21" t="s">
        <v>8323</v>
      </c>
      <c r="R302" s="17" t="s">
        <v>8326</v>
      </c>
      <c r="S302" s="22">
        <v>41861.524837962963</v>
      </c>
      <c r="T302" s="22">
        <v>41891.524837962963</v>
      </c>
    </row>
    <row r="303" spans="1:20" ht="30" x14ac:dyDescent="0.25">
      <c r="A303" s="17">
        <v>3710</v>
      </c>
      <c r="B303" s="18" t="s">
        <v>3707</v>
      </c>
      <c r="C303" s="18" t="s">
        <v>7820</v>
      </c>
      <c r="D303" s="19">
        <v>1300</v>
      </c>
      <c r="E303" s="20">
        <v>1835</v>
      </c>
      <c r="F303" s="17" t="s">
        <v>8218</v>
      </c>
      <c r="G303" s="17" t="s">
        <v>8223</v>
      </c>
      <c r="H303" s="17" t="s">
        <v>8245</v>
      </c>
      <c r="I303" s="17">
        <v>1428068988</v>
      </c>
      <c r="J303" s="17">
        <v>1425908988</v>
      </c>
      <c r="K303" s="17" t="b">
        <v>0</v>
      </c>
      <c r="L303" s="17">
        <v>27</v>
      </c>
      <c r="M303" s="17" t="b">
        <v>1</v>
      </c>
      <c r="N303" s="17" t="s">
        <v>8269</v>
      </c>
      <c r="O303" s="17">
        <v>141</v>
      </c>
      <c r="P303" s="17">
        <v>67.959999999999994</v>
      </c>
      <c r="Q303" s="21" t="s">
        <v>8323</v>
      </c>
      <c r="R303" s="17" t="s">
        <v>8326</v>
      </c>
      <c r="S303" s="22">
        <v>42072.576249999998</v>
      </c>
      <c r="T303" s="22">
        <v>42097.576249999998</v>
      </c>
    </row>
    <row r="304" spans="1:20" ht="30" x14ac:dyDescent="0.25">
      <c r="A304" s="17">
        <v>3810</v>
      </c>
      <c r="B304" s="18" t="s">
        <v>3807</v>
      </c>
      <c r="C304" s="18" t="s">
        <v>7920</v>
      </c>
      <c r="D304" s="19">
        <v>1500</v>
      </c>
      <c r="E304" s="20">
        <v>1826</v>
      </c>
      <c r="F304" s="17" t="s">
        <v>8218</v>
      </c>
      <c r="G304" s="17" t="s">
        <v>8223</v>
      </c>
      <c r="H304" s="17" t="s">
        <v>8245</v>
      </c>
      <c r="I304" s="17">
        <v>1426965758</v>
      </c>
      <c r="J304" s="17">
        <v>1424377358</v>
      </c>
      <c r="K304" s="17" t="b">
        <v>0</v>
      </c>
      <c r="L304" s="17">
        <v>26</v>
      </c>
      <c r="M304" s="17" t="b">
        <v>1</v>
      </c>
      <c r="N304" s="17" t="s">
        <v>8269</v>
      </c>
      <c r="O304" s="17">
        <v>122</v>
      </c>
      <c r="P304" s="17">
        <v>70.23</v>
      </c>
      <c r="Q304" s="21" t="s">
        <v>8323</v>
      </c>
      <c r="R304" s="17" t="s">
        <v>8326</v>
      </c>
      <c r="S304" s="22">
        <v>42054.849050925928</v>
      </c>
      <c r="T304" s="22">
        <v>42084.807384259257</v>
      </c>
    </row>
    <row r="305" spans="1:20" ht="30" x14ac:dyDescent="0.25">
      <c r="A305" s="17">
        <v>3706</v>
      </c>
      <c r="B305" s="18" t="s">
        <v>3703</v>
      </c>
      <c r="C305" s="18" t="s">
        <v>7816</v>
      </c>
      <c r="D305" s="19">
        <v>1500</v>
      </c>
      <c r="E305" s="20">
        <v>1820</v>
      </c>
      <c r="F305" s="17" t="s">
        <v>8218</v>
      </c>
      <c r="G305" s="17" t="s">
        <v>8223</v>
      </c>
      <c r="H305" s="17" t="s">
        <v>8245</v>
      </c>
      <c r="I305" s="17">
        <v>1410558949</v>
      </c>
      <c r="J305" s="17">
        <v>1409262949</v>
      </c>
      <c r="K305" s="17" t="b">
        <v>0</v>
      </c>
      <c r="L305" s="17">
        <v>13</v>
      </c>
      <c r="M305" s="17" t="b">
        <v>1</v>
      </c>
      <c r="N305" s="17" t="s">
        <v>8269</v>
      </c>
      <c r="O305" s="17">
        <v>121</v>
      </c>
      <c r="P305" s="17">
        <v>140</v>
      </c>
      <c r="Q305" s="21" t="s">
        <v>8323</v>
      </c>
      <c r="R305" s="17" t="s">
        <v>8326</v>
      </c>
      <c r="S305" s="22">
        <v>41879.913761574076</v>
      </c>
      <c r="T305" s="22">
        <v>41894.913761574076</v>
      </c>
    </row>
    <row r="306" spans="1:20" ht="30" x14ac:dyDescent="0.25">
      <c r="A306" s="17">
        <v>3275</v>
      </c>
      <c r="B306" s="18" t="s">
        <v>3275</v>
      </c>
      <c r="C306" s="18" t="s">
        <v>7385</v>
      </c>
      <c r="D306" s="19">
        <v>1800</v>
      </c>
      <c r="E306" s="20">
        <v>1805</v>
      </c>
      <c r="F306" s="17" t="s">
        <v>8218</v>
      </c>
      <c r="G306" s="17" t="s">
        <v>8223</v>
      </c>
      <c r="H306" s="17" t="s">
        <v>8245</v>
      </c>
      <c r="I306" s="17">
        <v>1423456200</v>
      </c>
      <c r="J306" s="17">
        <v>1421183271</v>
      </c>
      <c r="K306" s="17" t="b">
        <v>1</v>
      </c>
      <c r="L306" s="17">
        <v>12</v>
      </c>
      <c r="M306" s="17" t="b">
        <v>1</v>
      </c>
      <c r="N306" s="17" t="s">
        <v>8269</v>
      </c>
      <c r="O306" s="17">
        <v>100</v>
      </c>
      <c r="P306" s="17">
        <v>150.41999999999999</v>
      </c>
      <c r="Q306" s="21" t="s">
        <v>8323</v>
      </c>
      <c r="R306" s="17" t="s">
        <v>8326</v>
      </c>
      <c r="S306" s="22">
        <v>42017.88045138889</v>
      </c>
      <c r="T306" s="22">
        <v>42044.1875</v>
      </c>
    </row>
    <row r="307" spans="1:20" ht="30" x14ac:dyDescent="0.25">
      <c r="A307" s="17">
        <v>3690</v>
      </c>
      <c r="B307" s="18" t="s">
        <v>3687</v>
      </c>
      <c r="C307" s="18" t="s">
        <v>7800</v>
      </c>
      <c r="D307" s="19">
        <v>1500</v>
      </c>
      <c r="E307" s="20">
        <v>1800</v>
      </c>
      <c r="F307" s="17" t="s">
        <v>8218</v>
      </c>
      <c r="G307" s="17" t="s">
        <v>8223</v>
      </c>
      <c r="H307" s="17" t="s">
        <v>8245</v>
      </c>
      <c r="I307" s="17">
        <v>1417101683</v>
      </c>
      <c r="J307" s="17">
        <v>1414506083</v>
      </c>
      <c r="K307" s="17" t="b">
        <v>0</v>
      </c>
      <c r="L307" s="17">
        <v>31</v>
      </c>
      <c r="M307" s="17" t="b">
        <v>1</v>
      </c>
      <c r="N307" s="17" t="s">
        <v>8269</v>
      </c>
      <c r="O307" s="17">
        <v>120</v>
      </c>
      <c r="P307" s="17">
        <v>58.06</v>
      </c>
      <c r="Q307" s="21" t="s">
        <v>8323</v>
      </c>
      <c r="R307" s="17" t="s">
        <v>8326</v>
      </c>
      <c r="S307" s="22">
        <v>41940.598182870373</v>
      </c>
      <c r="T307" s="22">
        <v>41970.639849537038</v>
      </c>
    </row>
    <row r="308" spans="1:20" ht="45" x14ac:dyDescent="0.25">
      <c r="A308" s="17">
        <v>3816</v>
      </c>
      <c r="B308" s="18" t="s">
        <v>3813</v>
      </c>
      <c r="C308" s="18" t="s">
        <v>7926</v>
      </c>
      <c r="D308" s="19">
        <v>1500</v>
      </c>
      <c r="E308" s="20">
        <v>1788.57</v>
      </c>
      <c r="F308" s="17" t="s">
        <v>8218</v>
      </c>
      <c r="G308" s="17" t="s">
        <v>8223</v>
      </c>
      <c r="H308" s="17" t="s">
        <v>8245</v>
      </c>
      <c r="I308" s="17">
        <v>1405614823</v>
      </c>
      <c r="J308" s="17">
        <v>1403022823</v>
      </c>
      <c r="K308" s="17" t="b">
        <v>0</v>
      </c>
      <c r="L308" s="17">
        <v>37</v>
      </c>
      <c r="M308" s="17" t="b">
        <v>1</v>
      </c>
      <c r="N308" s="17" t="s">
        <v>8269</v>
      </c>
      <c r="O308" s="17">
        <v>119</v>
      </c>
      <c r="P308" s="17">
        <v>48.34</v>
      </c>
      <c r="Q308" s="21" t="s">
        <v>8323</v>
      </c>
      <c r="R308" s="17" t="s">
        <v>8326</v>
      </c>
      <c r="S308" s="22">
        <v>41807.690081018518</v>
      </c>
      <c r="T308" s="22">
        <v>41837.690081018518</v>
      </c>
    </row>
    <row r="309" spans="1:20" ht="30" x14ac:dyDescent="0.25">
      <c r="A309" s="17">
        <v>3370</v>
      </c>
      <c r="B309" s="18" t="s">
        <v>3369</v>
      </c>
      <c r="C309" s="18" t="s">
        <v>7480</v>
      </c>
      <c r="D309" s="19">
        <v>1500</v>
      </c>
      <c r="E309" s="20">
        <v>1766</v>
      </c>
      <c r="F309" s="17" t="s">
        <v>8218</v>
      </c>
      <c r="G309" s="17" t="s">
        <v>8223</v>
      </c>
      <c r="H309" s="17" t="s">
        <v>8245</v>
      </c>
      <c r="I309" s="17">
        <v>1481961600</v>
      </c>
      <c r="J309" s="17">
        <v>1479283285</v>
      </c>
      <c r="K309" s="17" t="b">
        <v>0</v>
      </c>
      <c r="L309" s="17">
        <v>26</v>
      </c>
      <c r="M309" s="17" t="b">
        <v>1</v>
      </c>
      <c r="N309" s="17" t="s">
        <v>8269</v>
      </c>
      <c r="O309" s="17">
        <v>118</v>
      </c>
      <c r="P309" s="17">
        <v>67.92</v>
      </c>
      <c r="Q309" s="21" t="s">
        <v>8323</v>
      </c>
      <c r="R309" s="17" t="s">
        <v>8326</v>
      </c>
      <c r="S309" s="22">
        <v>42690.334317129629</v>
      </c>
      <c r="T309" s="22">
        <v>42721.333333333328</v>
      </c>
    </row>
    <row r="310" spans="1:20" ht="30" x14ac:dyDescent="0.25">
      <c r="A310" s="17">
        <v>3417</v>
      </c>
      <c r="B310" s="18" t="s">
        <v>3416</v>
      </c>
      <c r="C310" s="18" t="s">
        <v>7527</v>
      </c>
      <c r="D310" s="19">
        <v>1700</v>
      </c>
      <c r="E310" s="20">
        <v>1700.01</v>
      </c>
      <c r="F310" s="17" t="s">
        <v>8218</v>
      </c>
      <c r="G310" s="17" t="s">
        <v>8223</v>
      </c>
      <c r="H310" s="17" t="s">
        <v>8245</v>
      </c>
      <c r="I310" s="17">
        <v>1414284180</v>
      </c>
      <c r="J310" s="17">
        <v>1410558948</v>
      </c>
      <c r="K310" s="17" t="b">
        <v>0</v>
      </c>
      <c r="L310" s="17">
        <v>45</v>
      </c>
      <c r="M310" s="17" t="b">
        <v>1</v>
      </c>
      <c r="N310" s="17" t="s">
        <v>8269</v>
      </c>
      <c r="O310" s="17">
        <v>100</v>
      </c>
      <c r="P310" s="17">
        <v>37.78</v>
      </c>
      <c r="Q310" s="21" t="s">
        <v>8323</v>
      </c>
      <c r="R310" s="17" t="s">
        <v>8326</v>
      </c>
      <c r="S310" s="22">
        <v>41894.91375</v>
      </c>
      <c r="T310" s="22">
        <v>41938.029861111114</v>
      </c>
    </row>
    <row r="311" spans="1:20" ht="30" x14ac:dyDescent="0.25">
      <c r="A311" s="17">
        <v>3497</v>
      </c>
      <c r="B311" s="18" t="s">
        <v>3496</v>
      </c>
      <c r="C311" s="18" t="s">
        <v>7607</v>
      </c>
      <c r="D311" s="19">
        <v>1551</v>
      </c>
      <c r="E311" s="20">
        <v>1686</v>
      </c>
      <c r="F311" s="17" t="s">
        <v>8218</v>
      </c>
      <c r="G311" s="17" t="s">
        <v>8223</v>
      </c>
      <c r="H311" s="17" t="s">
        <v>8245</v>
      </c>
      <c r="I311" s="17">
        <v>1464904800</v>
      </c>
      <c r="J311" s="17">
        <v>1463852904</v>
      </c>
      <c r="K311" s="17" t="b">
        <v>0</v>
      </c>
      <c r="L311" s="17">
        <v>49</v>
      </c>
      <c r="M311" s="17" t="b">
        <v>1</v>
      </c>
      <c r="N311" s="17" t="s">
        <v>8269</v>
      </c>
      <c r="O311" s="17">
        <v>109</v>
      </c>
      <c r="P311" s="17">
        <v>34.409999999999997</v>
      </c>
      <c r="Q311" s="21" t="s">
        <v>8323</v>
      </c>
      <c r="R311" s="17" t="s">
        <v>8326</v>
      </c>
      <c r="S311" s="22">
        <v>42511.741944444439</v>
      </c>
      <c r="T311" s="22">
        <v>42523.916666666672</v>
      </c>
    </row>
    <row r="312" spans="1:20" ht="30" x14ac:dyDescent="0.25">
      <c r="A312" s="17">
        <v>3251</v>
      </c>
      <c r="B312" s="18" t="s">
        <v>3251</v>
      </c>
      <c r="C312" s="18" t="s">
        <v>7361</v>
      </c>
      <c r="D312" s="19">
        <v>1500</v>
      </c>
      <c r="E312" s="20">
        <v>1661</v>
      </c>
      <c r="F312" s="17" t="s">
        <v>8218</v>
      </c>
      <c r="G312" s="17" t="s">
        <v>8223</v>
      </c>
      <c r="H312" s="17" t="s">
        <v>8245</v>
      </c>
      <c r="I312" s="17">
        <v>1434907966</v>
      </c>
      <c r="J312" s="17">
        <v>1432315966</v>
      </c>
      <c r="K312" s="17" t="b">
        <v>1</v>
      </c>
      <c r="L312" s="17">
        <v>20</v>
      </c>
      <c r="M312" s="17" t="b">
        <v>1</v>
      </c>
      <c r="N312" s="17" t="s">
        <v>8269</v>
      </c>
      <c r="O312" s="17">
        <v>111</v>
      </c>
      <c r="P312" s="17">
        <v>83.05</v>
      </c>
      <c r="Q312" s="21" t="s">
        <v>8323</v>
      </c>
      <c r="R312" s="17" t="s">
        <v>8326</v>
      </c>
      <c r="S312" s="22">
        <v>42146.731087962966</v>
      </c>
      <c r="T312" s="22">
        <v>42176.731087962966</v>
      </c>
    </row>
    <row r="313" spans="1:20" ht="30" x14ac:dyDescent="0.25">
      <c r="A313" s="17">
        <v>3485</v>
      </c>
      <c r="B313" s="18" t="s">
        <v>3484</v>
      </c>
      <c r="C313" s="18" t="s">
        <v>7595</v>
      </c>
      <c r="D313" s="19">
        <v>1650</v>
      </c>
      <c r="E313" s="20">
        <v>1660</v>
      </c>
      <c r="F313" s="17" t="s">
        <v>8218</v>
      </c>
      <c r="G313" s="17" t="s">
        <v>8223</v>
      </c>
      <c r="H313" s="17" t="s">
        <v>8245</v>
      </c>
      <c r="I313" s="17">
        <v>1454431080</v>
      </c>
      <c r="J313" s="17">
        <v>1451839080</v>
      </c>
      <c r="K313" s="17" t="b">
        <v>0</v>
      </c>
      <c r="L313" s="17">
        <v>30</v>
      </c>
      <c r="M313" s="17" t="b">
        <v>1</v>
      </c>
      <c r="N313" s="17" t="s">
        <v>8269</v>
      </c>
      <c r="O313" s="17">
        <v>101</v>
      </c>
      <c r="P313" s="17">
        <v>55.33</v>
      </c>
      <c r="Q313" s="21" t="s">
        <v>8323</v>
      </c>
      <c r="R313" s="17" t="s">
        <v>8326</v>
      </c>
      <c r="S313" s="22">
        <v>42372.693055555559</v>
      </c>
      <c r="T313" s="22">
        <v>42402.693055555559</v>
      </c>
    </row>
    <row r="314" spans="1:20" ht="30" x14ac:dyDescent="0.25">
      <c r="A314" s="17">
        <v>3518</v>
      </c>
      <c r="B314" s="18" t="s">
        <v>3517</v>
      </c>
      <c r="C314" s="18" t="s">
        <v>7628</v>
      </c>
      <c r="D314" s="19">
        <v>1500</v>
      </c>
      <c r="E314" s="20">
        <v>1650.69</v>
      </c>
      <c r="F314" s="17" t="s">
        <v>8218</v>
      </c>
      <c r="G314" s="17" t="s">
        <v>8223</v>
      </c>
      <c r="H314" s="17" t="s">
        <v>8245</v>
      </c>
      <c r="I314" s="17">
        <v>1412259660</v>
      </c>
      <c r="J314" s="17">
        <v>1410461299</v>
      </c>
      <c r="K314" s="17" t="b">
        <v>0</v>
      </c>
      <c r="L314" s="17">
        <v>33</v>
      </c>
      <c r="M314" s="17" t="b">
        <v>1</v>
      </c>
      <c r="N314" s="17" t="s">
        <v>8269</v>
      </c>
      <c r="O314" s="17">
        <v>110</v>
      </c>
      <c r="P314" s="17">
        <v>50.02</v>
      </c>
      <c r="Q314" s="21" t="s">
        <v>8323</v>
      </c>
      <c r="R314" s="17" t="s">
        <v>8326</v>
      </c>
      <c r="S314" s="22">
        <v>41893.783553240741</v>
      </c>
      <c r="T314" s="22">
        <v>41914.597916666666</v>
      </c>
    </row>
    <row r="315" spans="1:20" ht="30" x14ac:dyDescent="0.25">
      <c r="A315" s="17">
        <v>3346</v>
      </c>
      <c r="B315" s="18" t="s">
        <v>3346</v>
      </c>
      <c r="C315" s="18" t="s">
        <v>7456</v>
      </c>
      <c r="D315" s="19">
        <v>1500</v>
      </c>
      <c r="E315" s="20">
        <v>1650</v>
      </c>
      <c r="F315" s="17" t="s">
        <v>8218</v>
      </c>
      <c r="G315" s="17" t="s">
        <v>8223</v>
      </c>
      <c r="H315" s="17" t="s">
        <v>8245</v>
      </c>
      <c r="I315" s="17">
        <v>1424910910</v>
      </c>
      <c r="J315" s="17">
        <v>1424306110</v>
      </c>
      <c r="K315" s="17" t="b">
        <v>0</v>
      </c>
      <c r="L315" s="17">
        <v>18</v>
      </c>
      <c r="M315" s="17" t="b">
        <v>1</v>
      </c>
      <c r="N315" s="17" t="s">
        <v>8269</v>
      </c>
      <c r="O315" s="17">
        <v>110</v>
      </c>
      <c r="P315" s="17">
        <v>91.67</v>
      </c>
      <c r="Q315" s="21" t="s">
        <v>8323</v>
      </c>
      <c r="R315" s="17" t="s">
        <v>8326</v>
      </c>
      <c r="S315" s="22">
        <v>42054.024421296301</v>
      </c>
      <c r="T315" s="22">
        <v>42061.024421296301</v>
      </c>
    </row>
    <row r="316" spans="1:20" ht="30" x14ac:dyDescent="0.25">
      <c r="A316" s="17">
        <v>2965</v>
      </c>
      <c r="B316" s="18" t="s">
        <v>2965</v>
      </c>
      <c r="C316" s="18" t="s">
        <v>7075</v>
      </c>
      <c r="D316" s="19">
        <v>1500</v>
      </c>
      <c r="E316" s="20">
        <v>1635</v>
      </c>
      <c r="F316" s="17" t="s">
        <v>8218</v>
      </c>
      <c r="G316" s="17" t="s">
        <v>8223</v>
      </c>
      <c r="H316" s="17" t="s">
        <v>8245</v>
      </c>
      <c r="I316" s="17">
        <v>1436290233</v>
      </c>
      <c r="J316" s="17">
        <v>1433698233</v>
      </c>
      <c r="K316" s="17" t="b">
        <v>0</v>
      </c>
      <c r="L316" s="17">
        <v>39</v>
      </c>
      <c r="M316" s="17" t="b">
        <v>1</v>
      </c>
      <c r="N316" s="17" t="s">
        <v>8269</v>
      </c>
      <c r="O316" s="17">
        <v>109</v>
      </c>
      <c r="P316" s="17">
        <v>41.92</v>
      </c>
      <c r="Q316" s="21" t="s">
        <v>8323</v>
      </c>
      <c r="R316" s="17" t="s">
        <v>8326</v>
      </c>
      <c r="S316" s="22">
        <v>42162.729548611111</v>
      </c>
      <c r="T316" s="22">
        <v>42192.729548611111</v>
      </c>
    </row>
    <row r="317" spans="1:20" ht="30" x14ac:dyDescent="0.25">
      <c r="A317" s="17">
        <v>3439</v>
      </c>
      <c r="B317" s="18" t="s">
        <v>3438</v>
      </c>
      <c r="C317" s="18" t="s">
        <v>7549</v>
      </c>
      <c r="D317" s="19">
        <v>1200</v>
      </c>
      <c r="E317" s="20">
        <v>1616.14</v>
      </c>
      <c r="F317" s="17" t="s">
        <v>8218</v>
      </c>
      <c r="G317" s="17" t="s">
        <v>8223</v>
      </c>
      <c r="H317" s="17" t="s">
        <v>8245</v>
      </c>
      <c r="I317" s="17">
        <v>1453179540</v>
      </c>
      <c r="J317" s="17">
        <v>1452030730</v>
      </c>
      <c r="K317" s="17" t="b">
        <v>0</v>
      </c>
      <c r="L317" s="17">
        <v>18</v>
      </c>
      <c r="M317" s="17" t="b">
        <v>1</v>
      </c>
      <c r="N317" s="17" t="s">
        <v>8269</v>
      </c>
      <c r="O317" s="17">
        <v>135</v>
      </c>
      <c r="P317" s="17">
        <v>89.79</v>
      </c>
      <c r="Q317" s="21" t="s">
        <v>8323</v>
      </c>
      <c r="R317" s="17" t="s">
        <v>8326</v>
      </c>
      <c r="S317" s="22">
        <v>42374.911226851851</v>
      </c>
      <c r="T317" s="22">
        <v>42388.207638888889</v>
      </c>
    </row>
    <row r="318" spans="1:20" ht="30" x14ac:dyDescent="0.25">
      <c r="A318" s="17">
        <v>3231</v>
      </c>
      <c r="B318" s="18" t="s">
        <v>3231</v>
      </c>
      <c r="C318" s="18" t="s">
        <v>7341</v>
      </c>
      <c r="D318" s="19">
        <v>1000</v>
      </c>
      <c r="E318" s="20">
        <v>1610</v>
      </c>
      <c r="F318" s="17" t="s">
        <v>8218</v>
      </c>
      <c r="G318" s="17" t="s">
        <v>8223</v>
      </c>
      <c r="H318" s="17" t="s">
        <v>8245</v>
      </c>
      <c r="I318" s="17">
        <v>1460846347</v>
      </c>
      <c r="J318" s="17">
        <v>1458254347</v>
      </c>
      <c r="K318" s="17" t="b">
        <v>0</v>
      </c>
      <c r="L318" s="17">
        <v>28</v>
      </c>
      <c r="M318" s="17" t="b">
        <v>1</v>
      </c>
      <c r="N318" s="17" t="s">
        <v>8269</v>
      </c>
      <c r="O318" s="17">
        <v>161</v>
      </c>
      <c r="P318" s="17">
        <v>57.5</v>
      </c>
      <c r="Q318" s="21" t="s">
        <v>8323</v>
      </c>
      <c r="R318" s="17" t="s">
        <v>8326</v>
      </c>
      <c r="S318" s="22">
        <v>42446.943831018521</v>
      </c>
      <c r="T318" s="22">
        <v>42476.943831018521</v>
      </c>
    </row>
    <row r="319" spans="1:20" ht="30" x14ac:dyDescent="0.25">
      <c r="A319" s="17">
        <v>3393</v>
      </c>
      <c r="B319" s="18" t="s">
        <v>3392</v>
      </c>
      <c r="C319" s="18" t="s">
        <v>7503</v>
      </c>
      <c r="D319" s="19">
        <v>1500</v>
      </c>
      <c r="E319" s="20">
        <v>1587</v>
      </c>
      <c r="F319" s="17" t="s">
        <v>8218</v>
      </c>
      <c r="G319" s="17" t="s">
        <v>8223</v>
      </c>
      <c r="H319" s="17" t="s">
        <v>8245</v>
      </c>
      <c r="I319" s="17">
        <v>1415234760</v>
      </c>
      <c r="J319" s="17">
        <v>1413065230</v>
      </c>
      <c r="K319" s="17" t="b">
        <v>0</v>
      </c>
      <c r="L319" s="17">
        <v>44</v>
      </c>
      <c r="M319" s="17" t="b">
        <v>1</v>
      </c>
      <c r="N319" s="17" t="s">
        <v>8269</v>
      </c>
      <c r="O319" s="17">
        <v>106</v>
      </c>
      <c r="P319" s="17">
        <v>36.07</v>
      </c>
      <c r="Q319" s="21" t="s">
        <v>8323</v>
      </c>
      <c r="R319" s="17" t="s">
        <v>8326</v>
      </c>
      <c r="S319" s="22">
        <v>41923.921643518523</v>
      </c>
      <c r="T319" s="22">
        <v>41949.031944444447</v>
      </c>
    </row>
    <row r="320" spans="1:20" ht="30" x14ac:dyDescent="0.25">
      <c r="A320" s="17">
        <v>3396</v>
      </c>
      <c r="B320" s="18" t="s">
        <v>3395</v>
      </c>
      <c r="C320" s="18" t="s">
        <v>7506</v>
      </c>
      <c r="D320" s="19">
        <v>1500</v>
      </c>
      <c r="E320" s="20">
        <v>1565</v>
      </c>
      <c r="F320" s="17" t="s">
        <v>8218</v>
      </c>
      <c r="G320" s="17" t="s">
        <v>8223</v>
      </c>
      <c r="H320" s="17" t="s">
        <v>8245</v>
      </c>
      <c r="I320" s="17">
        <v>1401595140</v>
      </c>
      <c r="J320" s="17">
        <v>1399286589</v>
      </c>
      <c r="K320" s="17" t="b">
        <v>0</v>
      </c>
      <c r="L320" s="17">
        <v>28</v>
      </c>
      <c r="M320" s="17" t="b">
        <v>1</v>
      </c>
      <c r="N320" s="17" t="s">
        <v>8269</v>
      </c>
      <c r="O320" s="17">
        <v>104</v>
      </c>
      <c r="P320" s="17">
        <v>55.89</v>
      </c>
      <c r="Q320" s="21" t="s">
        <v>8323</v>
      </c>
      <c r="R320" s="17" t="s">
        <v>8326</v>
      </c>
      <c r="S320" s="22">
        <v>41764.44663194444</v>
      </c>
      <c r="T320" s="22">
        <v>41791.165972222225</v>
      </c>
    </row>
    <row r="321" spans="1:20" ht="45" x14ac:dyDescent="0.25">
      <c r="A321" s="17">
        <v>3390</v>
      </c>
      <c r="B321" s="18" t="s">
        <v>3389</v>
      </c>
      <c r="C321" s="18" t="s">
        <v>7500</v>
      </c>
      <c r="D321" s="19">
        <v>1500</v>
      </c>
      <c r="E321" s="20">
        <v>1536</v>
      </c>
      <c r="F321" s="17" t="s">
        <v>8218</v>
      </c>
      <c r="G321" s="17" t="s">
        <v>8223</v>
      </c>
      <c r="H321" s="17" t="s">
        <v>8245</v>
      </c>
      <c r="I321" s="17">
        <v>1405017345</v>
      </c>
      <c r="J321" s="17">
        <v>1403721345</v>
      </c>
      <c r="K321" s="17" t="b">
        <v>0</v>
      </c>
      <c r="L321" s="17">
        <v>22</v>
      </c>
      <c r="M321" s="17" t="b">
        <v>1</v>
      </c>
      <c r="N321" s="17" t="s">
        <v>8269</v>
      </c>
      <c r="O321" s="17">
        <v>102</v>
      </c>
      <c r="P321" s="17">
        <v>69.819999999999993</v>
      </c>
      <c r="Q321" s="21" t="s">
        <v>8323</v>
      </c>
      <c r="R321" s="17" t="s">
        <v>8326</v>
      </c>
      <c r="S321" s="22">
        <v>41815.774826388886</v>
      </c>
      <c r="T321" s="22">
        <v>41830.774826388886</v>
      </c>
    </row>
    <row r="322" spans="1:20" ht="30" x14ac:dyDescent="0.25">
      <c r="A322" s="17">
        <v>3349</v>
      </c>
      <c r="B322" s="18" t="s">
        <v>3348</v>
      </c>
      <c r="C322" s="18" t="s">
        <v>7459</v>
      </c>
      <c r="D322" s="19">
        <v>1000</v>
      </c>
      <c r="E322" s="20">
        <v>1534</v>
      </c>
      <c r="F322" s="17" t="s">
        <v>8218</v>
      </c>
      <c r="G322" s="17" t="s">
        <v>8223</v>
      </c>
      <c r="H322" s="17" t="s">
        <v>8245</v>
      </c>
      <c r="I322" s="17">
        <v>1465837200</v>
      </c>
      <c r="J322" s="17">
        <v>1463971172</v>
      </c>
      <c r="K322" s="17" t="b">
        <v>0</v>
      </c>
      <c r="L322" s="17">
        <v>14</v>
      </c>
      <c r="M322" s="17" t="b">
        <v>1</v>
      </c>
      <c r="N322" s="17" t="s">
        <v>8269</v>
      </c>
      <c r="O322" s="17">
        <v>153</v>
      </c>
      <c r="P322" s="17">
        <v>109.57</v>
      </c>
      <c r="Q322" s="21" t="s">
        <v>8323</v>
      </c>
      <c r="R322" s="17" t="s">
        <v>8326</v>
      </c>
      <c r="S322" s="22">
        <v>42513.110787037032</v>
      </c>
      <c r="T322" s="22">
        <v>42534.708333333328</v>
      </c>
    </row>
    <row r="323" spans="1:20" ht="30" x14ac:dyDescent="0.25">
      <c r="A323" s="17">
        <v>3452</v>
      </c>
      <c r="B323" s="18" t="s">
        <v>3451</v>
      </c>
      <c r="C323" s="18" t="s">
        <v>7562</v>
      </c>
      <c r="D323" s="19">
        <v>1000</v>
      </c>
      <c r="E323" s="20">
        <v>1532</v>
      </c>
      <c r="F323" s="17" t="s">
        <v>8218</v>
      </c>
      <c r="G323" s="17" t="s">
        <v>8223</v>
      </c>
      <c r="H323" s="17" t="s">
        <v>8245</v>
      </c>
      <c r="I323" s="17">
        <v>1406087940</v>
      </c>
      <c r="J323" s="17">
        <v>1404141626</v>
      </c>
      <c r="K323" s="17" t="b">
        <v>0</v>
      </c>
      <c r="L323" s="17">
        <v>37</v>
      </c>
      <c r="M323" s="17" t="b">
        <v>1</v>
      </c>
      <c r="N323" s="17" t="s">
        <v>8269</v>
      </c>
      <c r="O323" s="17">
        <v>153</v>
      </c>
      <c r="P323" s="17">
        <v>41.41</v>
      </c>
      <c r="Q323" s="21" t="s">
        <v>8323</v>
      </c>
      <c r="R323" s="17" t="s">
        <v>8326</v>
      </c>
      <c r="S323" s="22">
        <v>41820.639189814814</v>
      </c>
      <c r="T323" s="22">
        <v>41843.165972222225</v>
      </c>
    </row>
    <row r="324" spans="1:20" ht="30" x14ac:dyDescent="0.25">
      <c r="A324" s="17">
        <v>3551</v>
      </c>
      <c r="B324" s="18" t="s">
        <v>3550</v>
      </c>
      <c r="C324" s="18" t="s">
        <v>7661</v>
      </c>
      <c r="D324" s="19">
        <v>1500</v>
      </c>
      <c r="E324" s="20">
        <v>1527.5</v>
      </c>
      <c r="F324" s="17" t="s">
        <v>8218</v>
      </c>
      <c r="G324" s="17" t="s">
        <v>8223</v>
      </c>
      <c r="H324" s="17" t="s">
        <v>8245</v>
      </c>
      <c r="I324" s="17">
        <v>1400796420</v>
      </c>
      <c r="J324" s="17">
        <v>1398342170</v>
      </c>
      <c r="K324" s="17" t="b">
        <v>0</v>
      </c>
      <c r="L324" s="17">
        <v>25</v>
      </c>
      <c r="M324" s="17" t="b">
        <v>1</v>
      </c>
      <c r="N324" s="17" t="s">
        <v>8269</v>
      </c>
      <c r="O324" s="17">
        <v>102</v>
      </c>
      <c r="P324" s="17">
        <v>61.1</v>
      </c>
      <c r="Q324" s="21" t="s">
        <v>8323</v>
      </c>
      <c r="R324" s="17" t="s">
        <v>8326</v>
      </c>
      <c r="S324" s="22">
        <v>41753.515856481477</v>
      </c>
      <c r="T324" s="22">
        <v>41781.921527777777</v>
      </c>
    </row>
    <row r="325" spans="1:20" x14ac:dyDescent="0.25">
      <c r="A325" s="17">
        <v>3658</v>
      </c>
      <c r="B325" s="18" t="s">
        <v>3655</v>
      </c>
      <c r="C325" s="18" t="s">
        <v>7768</v>
      </c>
      <c r="D325" s="19">
        <v>1500</v>
      </c>
      <c r="E325" s="20">
        <v>1510</v>
      </c>
      <c r="F325" s="17" t="s">
        <v>8218</v>
      </c>
      <c r="G325" s="17" t="s">
        <v>8223</v>
      </c>
      <c r="H325" s="17" t="s">
        <v>8245</v>
      </c>
      <c r="I325" s="17">
        <v>1404273540</v>
      </c>
      <c r="J325" s="17">
        <v>1400272580</v>
      </c>
      <c r="K325" s="17" t="b">
        <v>0</v>
      </c>
      <c r="L325" s="17">
        <v>20</v>
      </c>
      <c r="M325" s="17" t="b">
        <v>1</v>
      </c>
      <c r="N325" s="17" t="s">
        <v>8269</v>
      </c>
      <c r="O325" s="17">
        <v>101</v>
      </c>
      <c r="P325" s="17">
        <v>75.5</v>
      </c>
      <c r="Q325" s="21" t="s">
        <v>8323</v>
      </c>
      <c r="R325" s="17" t="s">
        <v>8326</v>
      </c>
      <c r="S325" s="22">
        <v>41775.858564814815</v>
      </c>
      <c r="T325" s="22">
        <v>41822.165972222225</v>
      </c>
    </row>
    <row r="326" spans="1:20" ht="30" x14ac:dyDescent="0.25">
      <c r="A326" s="17">
        <v>3493</v>
      </c>
      <c r="B326" s="18" t="s">
        <v>3492</v>
      </c>
      <c r="C326" s="18" t="s">
        <v>7603</v>
      </c>
      <c r="D326" s="19">
        <v>1500</v>
      </c>
      <c r="E326" s="20">
        <v>1500</v>
      </c>
      <c r="F326" s="17" t="s">
        <v>8218</v>
      </c>
      <c r="G326" s="17" t="s">
        <v>8223</v>
      </c>
      <c r="H326" s="17" t="s">
        <v>8245</v>
      </c>
      <c r="I326" s="17">
        <v>1408252260</v>
      </c>
      <c r="J326" s="17">
        <v>1406580436</v>
      </c>
      <c r="K326" s="17" t="b">
        <v>0</v>
      </c>
      <c r="L326" s="17">
        <v>29</v>
      </c>
      <c r="M326" s="17" t="b">
        <v>1</v>
      </c>
      <c r="N326" s="17" t="s">
        <v>8269</v>
      </c>
      <c r="O326" s="17">
        <v>100</v>
      </c>
      <c r="P326" s="17">
        <v>51.72</v>
      </c>
      <c r="Q326" s="21" t="s">
        <v>8323</v>
      </c>
      <c r="R326" s="17" t="s">
        <v>8326</v>
      </c>
      <c r="S326" s="22">
        <v>41848.866157407407</v>
      </c>
      <c r="T326" s="22">
        <v>41868.21597222222</v>
      </c>
    </row>
    <row r="327" spans="1:20" ht="30" x14ac:dyDescent="0.25">
      <c r="A327" s="17">
        <v>3449</v>
      </c>
      <c r="B327" s="18" t="s">
        <v>3448</v>
      </c>
      <c r="C327" s="18" t="s">
        <v>7559</v>
      </c>
      <c r="D327" s="19">
        <v>800</v>
      </c>
      <c r="E327" s="20">
        <v>1365</v>
      </c>
      <c r="F327" s="17" t="s">
        <v>8218</v>
      </c>
      <c r="G327" s="17" t="s">
        <v>8223</v>
      </c>
      <c r="H327" s="17" t="s">
        <v>8245</v>
      </c>
      <c r="I327" s="17">
        <v>1468036800</v>
      </c>
      <c r="J327" s="17">
        <v>1465607738</v>
      </c>
      <c r="K327" s="17" t="b">
        <v>0</v>
      </c>
      <c r="L327" s="17">
        <v>20</v>
      </c>
      <c r="M327" s="17" t="b">
        <v>1</v>
      </c>
      <c r="N327" s="17" t="s">
        <v>8269</v>
      </c>
      <c r="O327" s="17">
        <v>171</v>
      </c>
      <c r="P327" s="17">
        <v>68.25</v>
      </c>
      <c r="Q327" s="21" t="s">
        <v>8323</v>
      </c>
      <c r="R327" s="17" t="s">
        <v>8326</v>
      </c>
      <c r="S327" s="22">
        <v>42532.052523148144</v>
      </c>
      <c r="T327" s="22">
        <v>42560.166666666672</v>
      </c>
    </row>
    <row r="328" spans="1:20" x14ac:dyDescent="0.25">
      <c r="A328" s="17">
        <v>528</v>
      </c>
      <c r="B328" s="18" t="s">
        <v>529</v>
      </c>
      <c r="C328" s="18" t="s">
        <v>4638</v>
      </c>
      <c r="D328" s="19">
        <v>1150</v>
      </c>
      <c r="E328" s="20">
        <v>1330</v>
      </c>
      <c r="F328" s="17" t="s">
        <v>8218</v>
      </c>
      <c r="G328" s="17" t="s">
        <v>8223</v>
      </c>
      <c r="H328" s="17" t="s">
        <v>8245</v>
      </c>
      <c r="I328" s="17">
        <v>1434921600</v>
      </c>
      <c r="J328" s="17">
        <v>1433109907</v>
      </c>
      <c r="K328" s="17" t="b">
        <v>0</v>
      </c>
      <c r="L328" s="17">
        <v>30</v>
      </c>
      <c r="M328" s="17" t="b">
        <v>1</v>
      </c>
      <c r="N328" s="17" t="s">
        <v>8269</v>
      </c>
      <c r="O328" s="17">
        <v>116</v>
      </c>
      <c r="P328" s="17">
        <v>44.33</v>
      </c>
      <c r="Q328" s="21" t="s">
        <v>8323</v>
      </c>
      <c r="R328" s="17" t="s">
        <v>8326</v>
      </c>
      <c r="S328" s="22">
        <v>42155.920219907406</v>
      </c>
      <c r="T328" s="22">
        <v>42176.888888888891</v>
      </c>
    </row>
    <row r="329" spans="1:20" ht="30" x14ac:dyDescent="0.25">
      <c r="A329" s="17">
        <v>2781</v>
      </c>
      <c r="B329" s="18" t="s">
        <v>2781</v>
      </c>
      <c r="C329" s="18" t="s">
        <v>6891</v>
      </c>
      <c r="D329" s="19">
        <v>1250</v>
      </c>
      <c r="E329" s="20">
        <v>1316</v>
      </c>
      <c r="F329" s="17" t="s">
        <v>8218</v>
      </c>
      <c r="G329" s="17" t="s">
        <v>8223</v>
      </c>
      <c r="H329" s="17" t="s">
        <v>8245</v>
      </c>
      <c r="I329" s="17">
        <v>1423724400</v>
      </c>
      <c r="J329" s="17">
        <v>1421274954</v>
      </c>
      <c r="K329" s="17" t="b">
        <v>0</v>
      </c>
      <c r="L329" s="17">
        <v>28</v>
      </c>
      <c r="M329" s="17" t="b">
        <v>1</v>
      </c>
      <c r="N329" s="17" t="s">
        <v>8269</v>
      </c>
      <c r="O329" s="17">
        <v>105</v>
      </c>
      <c r="P329" s="17">
        <v>47</v>
      </c>
      <c r="Q329" s="21" t="s">
        <v>8323</v>
      </c>
      <c r="R329" s="17" t="s">
        <v>8326</v>
      </c>
      <c r="S329" s="22">
        <v>42018.94159722222</v>
      </c>
      <c r="T329" s="22">
        <v>42047.291666666672</v>
      </c>
    </row>
    <row r="330" spans="1:20" ht="30" x14ac:dyDescent="0.25">
      <c r="A330" s="17">
        <v>3232</v>
      </c>
      <c r="B330" s="18" t="s">
        <v>3232</v>
      </c>
      <c r="C330" s="18" t="s">
        <v>7342</v>
      </c>
      <c r="D330" s="19">
        <v>1000</v>
      </c>
      <c r="E330" s="20">
        <v>1312</v>
      </c>
      <c r="F330" s="17" t="s">
        <v>8218</v>
      </c>
      <c r="G330" s="17" t="s">
        <v>8223</v>
      </c>
      <c r="H330" s="17" t="s">
        <v>8245</v>
      </c>
      <c r="I330" s="17">
        <v>1462334340</v>
      </c>
      <c r="J330" s="17">
        <v>1459711917</v>
      </c>
      <c r="K330" s="17" t="b">
        <v>1</v>
      </c>
      <c r="L330" s="17">
        <v>26</v>
      </c>
      <c r="M330" s="17" t="b">
        <v>1</v>
      </c>
      <c r="N330" s="17" t="s">
        <v>8269</v>
      </c>
      <c r="O330" s="17">
        <v>131</v>
      </c>
      <c r="P330" s="17">
        <v>50.46</v>
      </c>
      <c r="Q330" s="21" t="s">
        <v>8323</v>
      </c>
      <c r="R330" s="17" t="s">
        <v>8326</v>
      </c>
      <c r="S330" s="22">
        <v>42463.81385416667</v>
      </c>
      <c r="T330" s="22">
        <v>42494.165972222225</v>
      </c>
    </row>
    <row r="331" spans="1:20" ht="30" x14ac:dyDescent="0.25">
      <c r="A331" s="17">
        <v>3149</v>
      </c>
      <c r="B331" s="18" t="s">
        <v>3149</v>
      </c>
      <c r="C331" s="18" t="s">
        <v>7259</v>
      </c>
      <c r="D331" s="19">
        <v>1250</v>
      </c>
      <c r="E331" s="20">
        <v>1300</v>
      </c>
      <c r="F331" s="17" t="s">
        <v>8218</v>
      </c>
      <c r="G331" s="17" t="s">
        <v>8223</v>
      </c>
      <c r="H331" s="17" t="s">
        <v>8245</v>
      </c>
      <c r="I331" s="17">
        <v>1354845600</v>
      </c>
      <c r="J331" s="17">
        <v>1352766300</v>
      </c>
      <c r="K331" s="17" t="b">
        <v>1</v>
      </c>
      <c r="L331" s="17">
        <v>25</v>
      </c>
      <c r="M331" s="17" t="b">
        <v>1</v>
      </c>
      <c r="N331" s="17" t="s">
        <v>8269</v>
      </c>
      <c r="O331" s="17">
        <v>104</v>
      </c>
      <c r="P331" s="17">
        <v>52</v>
      </c>
      <c r="Q331" s="21" t="s">
        <v>8323</v>
      </c>
      <c r="R331" s="17" t="s">
        <v>8326</v>
      </c>
      <c r="S331" s="22">
        <v>41226.017361111109</v>
      </c>
      <c r="T331" s="22">
        <v>41250.083333333336</v>
      </c>
    </row>
    <row r="332" spans="1:20" ht="30" x14ac:dyDescent="0.25">
      <c r="A332" s="17">
        <v>3703</v>
      </c>
      <c r="B332" s="18" t="s">
        <v>3700</v>
      </c>
      <c r="C332" s="18" t="s">
        <v>7813</v>
      </c>
      <c r="D332" s="19">
        <v>1050</v>
      </c>
      <c r="E332" s="20">
        <v>1296</v>
      </c>
      <c r="F332" s="17" t="s">
        <v>8218</v>
      </c>
      <c r="G332" s="17" t="s">
        <v>8223</v>
      </c>
      <c r="H332" s="17" t="s">
        <v>8245</v>
      </c>
      <c r="I332" s="17">
        <v>1471071540</v>
      </c>
      <c r="J332" s="17">
        <v>1467720388</v>
      </c>
      <c r="K332" s="17" t="b">
        <v>0</v>
      </c>
      <c r="L332" s="17">
        <v>30</v>
      </c>
      <c r="M332" s="17" t="b">
        <v>1</v>
      </c>
      <c r="N332" s="17" t="s">
        <v>8269</v>
      </c>
      <c r="O332" s="17">
        <v>123</v>
      </c>
      <c r="P332" s="17">
        <v>43.2</v>
      </c>
      <c r="Q332" s="21" t="s">
        <v>8323</v>
      </c>
      <c r="R332" s="17" t="s">
        <v>8326</v>
      </c>
      <c r="S332" s="22">
        <v>42556.504490740743</v>
      </c>
      <c r="T332" s="22">
        <v>42595.290972222225</v>
      </c>
    </row>
    <row r="333" spans="1:20" x14ac:dyDescent="0.25">
      <c r="A333" s="17">
        <v>3531</v>
      </c>
      <c r="B333" s="18" t="s">
        <v>3530</v>
      </c>
      <c r="C333" s="18" t="s">
        <v>7641</v>
      </c>
      <c r="D333" s="19">
        <v>1000</v>
      </c>
      <c r="E333" s="20">
        <v>1280</v>
      </c>
      <c r="F333" s="17" t="s">
        <v>8218</v>
      </c>
      <c r="G333" s="17" t="s">
        <v>8223</v>
      </c>
      <c r="H333" s="17" t="s">
        <v>8245</v>
      </c>
      <c r="I333" s="17">
        <v>1467301334</v>
      </c>
      <c r="J333" s="17">
        <v>1464709334</v>
      </c>
      <c r="K333" s="17" t="b">
        <v>0</v>
      </c>
      <c r="L333" s="17">
        <v>26</v>
      </c>
      <c r="M333" s="17" t="b">
        <v>1</v>
      </c>
      <c r="N333" s="17" t="s">
        <v>8269</v>
      </c>
      <c r="O333" s="17">
        <v>128</v>
      </c>
      <c r="P333" s="17">
        <v>49.23</v>
      </c>
      <c r="Q333" s="21" t="s">
        <v>8323</v>
      </c>
      <c r="R333" s="17" t="s">
        <v>8326</v>
      </c>
      <c r="S333" s="22">
        <v>42521.654328703706</v>
      </c>
      <c r="T333" s="22">
        <v>42551.654328703706</v>
      </c>
    </row>
    <row r="334" spans="1:20" ht="30" x14ac:dyDescent="0.25">
      <c r="A334" s="17">
        <v>3490</v>
      </c>
      <c r="B334" s="18" t="s">
        <v>3489</v>
      </c>
      <c r="C334" s="18" t="s">
        <v>7600</v>
      </c>
      <c r="D334" s="19">
        <v>1000</v>
      </c>
      <c r="E334" s="20">
        <v>1275</v>
      </c>
      <c r="F334" s="17" t="s">
        <v>8218</v>
      </c>
      <c r="G334" s="17" t="s">
        <v>8223</v>
      </c>
      <c r="H334" s="17" t="s">
        <v>8245</v>
      </c>
      <c r="I334" s="17">
        <v>1460574924</v>
      </c>
      <c r="J334" s="17">
        <v>1457982924</v>
      </c>
      <c r="K334" s="17" t="b">
        <v>0</v>
      </c>
      <c r="L334" s="17">
        <v>27</v>
      </c>
      <c r="M334" s="17" t="b">
        <v>1</v>
      </c>
      <c r="N334" s="17" t="s">
        <v>8269</v>
      </c>
      <c r="O334" s="17">
        <v>128</v>
      </c>
      <c r="P334" s="17">
        <v>47.22</v>
      </c>
      <c r="Q334" s="21" t="s">
        <v>8323</v>
      </c>
      <c r="R334" s="17" t="s">
        <v>8326</v>
      </c>
      <c r="S334" s="22">
        <v>42443.802361111113</v>
      </c>
      <c r="T334" s="22">
        <v>42473.802361111113</v>
      </c>
    </row>
    <row r="335" spans="1:20" ht="30" x14ac:dyDescent="0.25">
      <c r="A335" s="17">
        <v>3692</v>
      </c>
      <c r="B335" s="18" t="s">
        <v>3689</v>
      </c>
      <c r="C335" s="18" t="s">
        <v>7802</v>
      </c>
      <c r="D335" s="19">
        <v>1000</v>
      </c>
      <c r="E335" s="20">
        <v>1260</v>
      </c>
      <c r="F335" s="17" t="s">
        <v>8218</v>
      </c>
      <c r="G335" s="17" t="s">
        <v>8223</v>
      </c>
      <c r="H335" s="17" t="s">
        <v>8245</v>
      </c>
      <c r="I335" s="17">
        <v>1411084800</v>
      </c>
      <c r="J335" s="17">
        <v>1410304179</v>
      </c>
      <c r="K335" s="17" t="b">
        <v>0</v>
      </c>
      <c r="L335" s="17">
        <v>17</v>
      </c>
      <c r="M335" s="17" t="b">
        <v>1</v>
      </c>
      <c r="N335" s="17" t="s">
        <v>8269</v>
      </c>
      <c r="O335" s="17">
        <v>126</v>
      </c>
      <c r="P335" s="17">
        <v>74.12</v>
      </c>
      <c r="Q335" s="21" t="s">
        <v>8323</v>
      </c>
      <c r="R335" s="17" t="s">
        <v>8326</v>
      </c>
      <c r="S335" s="22">
        <v>41891.96503472222</v>
      </c>
      <c r="T335" s="22">
        <v>41901</v>
      </c>
    </row>
    <row r="336" spans="1:20" ht="30" x14ac:dyDescent="0.25">
      <c r="A336" s="17">
        <v>3832</v>
      </c>
      <c r="B336" s="18" t="s">
        <v>3829</v>
      </c>
      <c r="C336" s="18" t="s">
        <v>7941</v>
      </c>
      <c r="D336" s="19">
        <v>1200</v>
      </c>
      <c r="E336" s="20">
        <v>1256</v>
      </c>
      <c r="F336" s="17" t="s">
        <v>8218</v>
      </c>
      <c r="G336" s="17" t="s">
        <v>8223</v>
      </c>
      <c r="H336" s="17" t="s">
        <v>8245</v>
      </c>
      <c r="I336" s="17">
        <v>1455936335</v>
      </c>
      <c r="J336" s="17">
        <v>1452048335</v>
      </c>
      <c r="K336" s="17" t="b">
        <v>0</v>
      </c>
      <c r="L336" s="17">
        <v>9</v>
      </c>
      <c r="M336" s="17" t="b">
        <v>1</v>
      </c>
      <c r="N336" s="17" t="s">
        <v>8269</v>
      </c>
      <c r="O336" s="17">
        <v>105</v>
      </c>
      <c r="P336" s="17">
        <v>139.56</v>
      </c>
      <c r="Q336" s="21" t="s">
        <v>8323</v>
      </c>
      <c r="R336" s="17" t="s">
        <v>8326</v>
      </c>
      <c r="S336" s="22">
        <v>42375.114988425921</v>
      </c>
      <c r="T336" s="22">
        <v>42420.114988425921</v>
      </c>
    </row>
    <row r="337" spans="1:20" ht="30" x14ac:dyDescent="0.25">
      <c r="A337" s="17">
        <v>3613</v>
      </c>
      <c r="B337" s="18" t="s">
        <v>3612</v>
      </c>
      <c r="C337" s="18" t="s">
        <v>7723</v>
      </c>
      <c r="D337" s="19">
        <v>1250</v>
      </c>
      <c r="E337" s="20">
        <v>1250</v>
      </c>
      <c r="F337" s="17" t="s">
        <v>8218</v>
      </c>
      <c r="G337" s="17" t="s">
        <v>8223</v>
      </c>
      <c r="H337" s="17" t="s">
        <v>8245</v>
      </c>
      <c r="I337" s="17">
        <v>1403964574</v>
      </c>
      <c r="J337" s="17">
        <v>1401372574</v>
      </c>
      <c r="K337" s="17" t="b">
        <v>0</v>
      </c>
      <c r="L337" s="17">
        <v>20</v>
      </c>
      <c r="M337" s="17" t="b">
        <v>1</v>
      </c>
      <c r="N337" s="17" t="s">
        <v>8269</v>
      </c>
      <c r="O337" s="17">
        <v>100</v>
      </c>
      <c r="P337" s="17">
        <v>62.5</v>
      </c>
      <c r="Q337" s="21" t="s">
        <v>8323</v>
      </c>
      <c r="R337" s="17" t="s">
        <v>8326</v>
      </c>
      <c r="S337" s="22">
        <v>41788.58997685185</v>
      </c>
      <c r="T337" s="22">
        <v>41818.58997685185</v>
      </c>
    </row>
    <row r="338" spans="1:20" ht="30" x14ac:dyDescent="0.25">
      <c r="A338" s="17">
        <v>3716</v>
      </c>
      <c r="B338" s="18" t="s">
        <v>3713</v>
      </c>
      <c r="C338" s="18" t="s">
        <v>7826</v>
      </c>
      <c r="D338" s="19">
        <v>800</v>
      </c>
      <c r="E338" s="20">
        <v>1246</v>
      </c>
      <c r="F338" s="17" t="s">
        <v>8218</v>
      </c>
      <c r="G338" s="17" t="s">
        <v>8223</v>
      </c>
      <c r="H338" s="17" t="s">
        <v>8245</v>
      </c>
      <c r="I338" s="17">
        <v>1453411109</v>
      </c>
      <c r="J338" s="17">
        <v>1450819109</v>
      </c>
      <c r="K338" s="17" t="b">
        <v>0</v>
      </c>
      <c r="L338" s="17">
        <v>24</v>
      </c>
      <c r="M338" s="17" t="b">
        <v>1</v>
      </c>
      <c r="N338" s="17" t="s">
        <v>8269</v>
      </c>
      <c r="O338" s="17">
        <v>156</v>
      </c>
      <c r="P338" s="17">
        <v>51.92</v>
      </c>
      <c r="Q338" s="21" t="s">
        <v>8323</v>
      </c>
      <c r="R338" s="17" t="s">
        <v>8326</v>
      </c>
      <c r="S338" s="22">
        <v>42360.887835648144</v>
      </c>
      <c r="T338" s="22">
        <v>42390.887835648144</v>
      </c>
    </row>
    <row r="339" spans="1:20" ht="30" x14ac:dyDescent="0.25">
      <c r="A339" s="17">
        <v>3591</v>
      </c>
      <c r="B339" s="18" t="s">
        <v>3590</v>
      </c>
      <c r="C339" s="18" t="s">
        <v>7701</v>
      </c>
      <c r="D339" s="19">
        <v>700</v>
      </c>
      <c r="E339" s="20">
        <v>1225</v>
      </c>
      <c r="F339" s="17" t="s">
        <v>8218</v>
      </c>
      <c r="G339" s="17" t="s">
        <v>8223</v>
      </c>
      <c r="H339" s="17" t="s">
        <v>8245</v>
      </c>
      <c r="I339" s="17">
        <v>1422075540</v>
      </c>
      <c r="J339" s="17">
        <v>1419979544</v>
      </c>
      <c r="K339" s="17" t="b">
        <v>0</v>
      </c>
      <c r="L339" s="17">
        <v>18</v>
      </c>
      <c r="M339" s="17" t="b">
        <v>1</v>
      </c>
      <c r="N339" s="17" t="s">
        <v>8269</v>
      </c>
      <c r="O339" s="17">
        <v>175</v>
      </c>
      <c r="P339" s="17">
        <v>68.06</v>
      </c>
      <c r="Q339" s="21" t="s">
        <v>8323</v>
      </c>
      <c r="R339" s="17" t="s">
        <v>8326</v>
      </c>
      <c r="S339" s="22">
        <v>42003.948425925926</v>
      </c>
      <c r="T339" s="22">
        <v>42028.207638888889</v>
      </c>
    </row>
    <row r="340" spans="1:20" ht="30" x14ac:dyDescent="0.25">
      <c r="A340" s="17">
        <v>3165</v>
      </c>
      <c r="B340" s="18" t="s">
        <v>3165</v>
      </c>
      <c r="C340" s="18" t="s">
        <v>7275</v>
      </c>
      <c r="D340" s="19">
        <v>750</v>
      </c>
      <c r="E340" s="20">
        <v>1220</v>
      </c>
      <c r="F340" s="17" t="s">
        <v>8218</v>
      </c>
      <c r="G340" s="17" t="s">
        <v>8223</v>
      </c>
      <c r="H340" s="17" t="s">
        <v>8245</v>
      </c>
      <c r="I340" s="17">
        <v>1304395140</v>
      </c>
      <c r="J340" s="17">
        <v>1302493760</v>
      </c>
      <c r="K340" s="17" t="b">
        <v>1</v>
      </c>
      <c r="L340" s="17">
        <v>21</v>
      </c>
      <c r="M340" s="17" t="b">
        <v>1</v>
      </c>
      <c r="N340" s="17" t="s">
        <v>8269</v>
      </c>
      <c r="O340" s="17">
        <v>163</v>
      </c>
      <c r="P340" s="17">
        <v>58.1</v>
      </c>
      <c r="Q340" s="21" t="s">
        <v>8323</v>
      </c>
      <c r="R340" s="17" t="s">
        <v>8326</v>
      </c>
      <c r="S340" s="22">
        <v>40644.159259259257</v>
      </c>
      <c r="T340" s="22">
        <v>40666.165972222225</v>
      </c>
    </row>
    <row r="341" spans="1:20" ht="30" x14ac:dyDescent="0.25">
      <c r="A341" s="17">
        <v>2962</v>
      </c>
      <c r="B341" s="18" t="s">
        <v>2962</v>
      </c>
      <c r="C341" s="18" t="s">
        <v>7072</v>
      </c>
      <c r="D341" s="19">
        <v>1000</v>
      </c>
      <c r="E341" s="20">
        <v>1218</v>
      </c>
      <c r="F341" s="17" t="s">
        <v>8218</v>
      </c>
      <c r="G341" s="17" t="s">
        <v>8223</v>
      </c>
      <c r="H341" s="17" t="s">
        <v>8245</v>
      </c>
      <c r="I341" s="17">
        <v>1425193140</v>
      </c>
      <c r="J341" s="17">
        <v>1422769906</v>
      </c>
      <c r="K341" s="17" t="b">
        <v>0</v>
      </c>
      <c r="L341" s="17">
        <v>20</v>
      </c>
      <c r="M341" s="17" t="b">
        <v>1</v>
      </c>
      <c r="N341" s="17" t="s">
        <v>8269</v>
      </c>
      <c r="O341" s="17">
        <v>122</v>
      </c>
      <c r="P341" s="17">
        <v>60.9</v>
      </c>
      <c r="Q341" s="21" t="s">
        <v>8323</v>
      </c>
      <c r="R341" s="17" t="s">
        <v>8326</v>
      </c>
      <c r="S341" s="22">
        <v>42036.24428240741</v>
      </c>
      <c r="T341" s="22">
        <v>42064.290972222225</v>
      </c>
    </row>
    <row r="342" spans="1:20" ht="30" x14ac:dyDescent="0.25">
      <c r="A342" s="17">
        <v>3458</v>
      </c>
      <c r="B342" s="18" t="s">
        <v>3457</v>
      </c>
      <c r="C342" s="18" t="s">
        <v>7568</v>
      </c>
      <c r="D342" s="19">
        <v>978</v>
      </c>
      <c r="E342" s="20">
        <v>1216</v>
      </c>
      <c r="F342" s="17" t="s">
        <v>8218</v>
      </c>
      <c r="G342" s="17" t="s">
        <v>8223</v>
      </c>
      <c r="H342" s="17" t="s">
        <v>8245</v>
      </c>
      <c r="I342" s="17">
        <v>1422937620</v>
      </c>
      <c r="J342" s="17">
        <v>1420606303</v>
      </c>
      <c r="K342" s="17" t="b">
        <v>0</v>
      </c>
      <c r="L342" s="17">
        <v>27</v>
      </c>
      <c r="M342" s="17" t="b">
        <v>1</v>
      </c>
      <c r="N342" s="17" t="s">
        <v>8269</v>
      </c>
      <c r="O342" s="17">
        <v>124</v>
      </c>
      <c r="P342" s="17">
        <v>45.04</v>
      </c>
      <c r="Q342" s="21" t="s">
        <v>8323</v>
      </c>
      <c r="R342" s="17" t="s">
        <v>8326</v>
      </c>
      <c r="S342" s="22">
        <v>42011.202581018515</v>
      </c>
      <c r="T342" s="22">
        <v>42038.185416666667</v>
      </c>
    </row>
    <row r="343" spans="1:20" ht="30" x14ac:dyDescent="0.25">
      <c r="A343" s="17">
        <v>2782</v>
      </c>
      <c r="B343" s="18" t="s">
        <v>2782</v>
      </c>
      <c r="C343" s="18" t="s">
        <v>6892</v>
      </c>
      <c r="D343" s="19">
        <v>1000</v>
      </c>
      <c r="E343" s="20">
        <v>1200</v>
      </c>
      <c r="F343" s="17" t="s">
        <v>8218</v>
      </c>
      <c r="G343" s="17" t="s">
        <v>8223</v>
      </c>
      <c r="H343" s="17" t="s">
        <v>8245</v>
      </c>
      <c r="I343" s="17">
        <v>1424149140</v>
      </c>
      <c r="J343" s="17">
        <v>1421964718</v>
      </c>
      <c r="K343" s="17" t="b">
        <v>0</v>
      </c>
      <c r="L343" s="17">
        <v>18</v>
      </c>
      <c r="M343" s="17" t="b">
        <v>1</v>
      </c>
      <c r="N343" s="17" t="s">
        <v>8269</v>
      </c>
      <c r="O343" s="17">
        <v>120</v>
      </c>
      <c r="P343" s="17">
        <v>66.67</v>
      </c>
      <c r="Q343" s="21" t="s">
        <v>8323</v>
      </c>
      <c r="R343" s="17" t="s">
        <v>8326</v>
      </c>
      <c r="S343" s="22">
        <v>42026.924976851849</v>
      </c>
      <c r="T343" s="22">
        <v>42052.207638888889</v>
      </c>
    </row>
    <row r="344" spans="1:20" x14ac:dyDescent="0.25">
      <c r="A344" s="17">
        <v>3666</v>
      </c>
      <c r="B344" s="18" t="s">
        <v>3663</v>
      </c>
      <c r="C344" s="18" t="s">
        <v>7776</v>
      </c>
      <c r="D344" s="19">
        <v>1200</v>
      </c>
      <c r="E344" s="20">
        <v>1200</v>
      </c>
      <c r="F344" s="17" t="s">
        <v>8218</v>
      </c>
      <c r="G344" s="17" t="s">
        <v>8223</v>
      </c>
      <c r="H344" s="17" t="s">
        <v>8245</v>
      </c>
      <c r="I344" s="17">
        <v>1406185200</v>
      </c>
      <c r="J344" s="17">
        <v>1404337382</v>
      </c>
      <c r="K344" s="17" t="b">
        <v>0</v>
      </c>
      <c r="L344" s="17">
        <v>38</v>
      </c>
      <c r="M344" s="17" t="b">
        <v>1</v>
      </c>
      <c r="N344" s="17" t="s">
        <v>8269</v>
      </c>
      <c r="O344" s="17">
        <v>100</v>
      </c>
      <c r="P344" s="17">
        <v>31.58</v>
      </c>
      <c r="Q344" s="21" t="s">
        <v>8323</v>
      </c>
      <c r="R344" s="17" t="s">
        <v>8326</v>
      </c>
      <c r="S344" s="22">
        <v>41822.90488425926</v>
      </c>
      <c r="T344" s="22">
        <v>41844.291666666664</v>
      </c>
    </row>
    <row r="345" spans="1:20" ht="30" x14ac:dyDescent="0.25">
      <c r="A345" s="17">
        <v>2787</v>
      </c>
      <c r="B345" s="18" t="s">
        <v>2787</v>
      </c>
      <c r="C345" s="18" t="s">
        <v>6897</v>
      </c>
      <c r="D345" s="19">
        <v>1000</v>
      </c>
      <c r="E345" s="20">
        <v>1197</v>
      </c>
      <c r="F345" s="17" t="s">
        <v>8218</v>
      </c>
      <c r="G345" s="17" t="s">
        <v>8223</v>
      </c>
      <c r="H345" s="17" t="s">
        <v>8245</v>
      </c>
      <c r="I345" s="17">
        <v>1405658752</v>
      </c>
      <c r="J345" s="17">
        <v>1403066752</v>
      </c>
      <c r="K345" s="17" t="b">
        <v>0</v>
      </c>
      <c r="L345" s="17">
        <v>38</v>
      </c>
      <c r="M345" s="17" t="b">
        <v>1</v>
      </c>
      <c r="N345" s="17" t="s">
        <v>8269</v>
      </c>
      <c r="O345" s="17">
        <v>120</v>
      </c>
      <c r="P345" s="17">
        <v>31.5</v>
      </c>
      <c r="Q345" s="21" t="s">
        <v>8323</v>
      </c>
      <c r="R345" s="17" t="s">
        <v>8326</v>
      </c>
      <c r="S345" s="22">
        <v>41808.198518518519</v>
      </c>
      <c r="T345" s="22">
        <v>41838.198518518519</v>
      </c>
    </row>
    <row r="346" spans="1:20" ht="30" x14ac:dyDescent="0.25">
      <c r="A346" s="17">
        <v>3565</v>
      </c>
      <c r="B346" s="18" t="s">
        <v>3564</v>
      </c>
      <c r="C346" s="18" t="s">
        <v>7675</v>
      </c>
      <c r="D346" s="19">
        <v>900</v>
      </c>
      <c r="E346" s="20">
        <v>1175</v>
      </c>
      <c r="F346" s="17" t="s">
        <v>8218</v>
      </c>
      <c r="G346" s="17" t="s">
        <v>8223</v>
      </c>
      <c r="H346" s="17" t="s">
        <v>8245</v>
      </c>
      <c r="I346" s="17">
        <v>1420048208</v>
      </c>
      <c r="J346" s="17">
        <v>1417456208</v>
      </c>
      <c r="K346" s="17" t="b">
        <v>0</v>
      </c>
      <c r="L346" s="17">
        <v>12</v>
      </c>
      <c r="M346" s="17" t="b">
        <v>1</v>
      </c>
      <c r="N346" s="17" t="s">
        <v>8269</v>
      </c>
      <c r="O346" s="17">
        <v>131</v>
      </c>
      <c r="P346" s="17">
        <v>97.92</v>
      </c>
      <c r="Q346" s="21" t="s">
        <v>8323</v>
      </c>
      <c r="R346" s="17" t="s">
        <v>8326</v>
      </c>
      <c r="S346" s="22">
        <v>41974.743148148147</v>
      </c>
      <c r="T346" s="22">
        <v>42004.743148148147</v>
      </c>
    </row>
    <row r="347" spans="1:20" ht="30" x14ac:dyDescent="0.25">
      <c r="A347" s="17">
        <v>3532</v>
      </c>
      <c r="B347" s="18" t="s">
        <v>3531</v>
      </c>
      <c r="C347" s="18" t="s">
        <v>7642</v>
      </c>
      <c r="D347" s="19">
        <v>960</v>
      </c>
      <c r="E347" s="20">
        <v>1142</v>
      </c>
      <c r="F347" s="17" t="s">
        <v>8218</v>
      </c>
      <c r="G347" s="17" t="s">
        <v>8223</v>
      </c>
      <c r="H347" s="17" t="s">
        <v>8245</v>
      </c>
      <c r="I347" s="17">
        <v>1411012740</v>
      </c>
      <c r="J347" s="17">
        <v>1409667827</v>
      </c>
      <c r="K347" s="17" t="b">
        <v>0</v>
      </c>
      <c r="L347" s="17">
        <v>27</v>
      </c>
      <c r="M347" s="17" t="b">
        <v>1</v>
      </c>
      <c r="N347" s="17" t="s">
        <v>8269</v>
      </c>
      <c r="O347" s="17">
        <v>119</v>
      </c>
      <c r="P347" s="17">
        <v>42.3</v>
      </c>
      <c r="Q347" s="21" t="s">
        <v>8323</v>
      </c>
      <c r="R347" s="17" t="s">
        <v>8326</v>
      </c>
      <c r="S347" s="22">
        <v>41884.599849537037</v>
      </c>
      <c r="T347" s="22">
        <v>41900.165972222225</v>
      </c>
    </row>
    <row r="348" spans="1:20" ht="30" x14ac:dyDescent="0.25">
      <c r="A348" s="17">
        <v>3619</v>
      </c>
      <c r="B348" s="18" t="s">
        <v>3617</v>
      </c>
      <c r="C348" s="18" t="s">
        <v>7729</v>
      </c>
      <c r="D348" s="19">
        <v>1000</v>
      </c>
      <c r="E348" s="20">
        <v>1130</v>
      </c>
      <c r="F348" s="17" t="s">
        <v>8218</v>
      </c>
      <c r="G348" s="17" t="s">
        <v>8223</v>
      </c>
      <c r="H348" s="17" t="s">
        <v>8245</v>
      </c>
      <c r="I348" s="17">
        <v>1479592800</v>
      </c>
      <c r="J348" s="17">
        <v>1476760226</v>
      </c>
      <c r="K348" s="17" t="b">
        <v>0</v>
      </c>
      <c r="L348" s="17">
        <v>17</v>
      </c>
      <c r="M348" s="17" t="b">
        <v>1</v>
      </c>
      <c r="N348" s="17" t="s">
        <v>8269</v>
      </c>
      <c r="O348" s="17">
        <v>113</v>
      </c>
      <c r="P348" s="17">
        <v>66.47</v>
      </c>
      <c r="Q348" s="21" t="s">
        <v>8323</v>
      </c>
      <c r="R348" s="17" t="s">
        <v>8326</v>
      </c>
      <c r="S348" s="22">
        <v>42661.132245370376</v>
      </c>
      <c r="T348" s="22">
        <v>42693.916666666672</v>
      </c>
    </row>
    <row r="349" spans="1:20" ht="30" x14ac:dyDescent="0.25">
      <c r="A349" s="17">
        <v>3546</v>
      </c>
      <c r="B349" s="18" t="s">
        <v>3545</v>
      </c>
      <c r="C349" s="18" t="s">
        <v>7656</v>
      </c>
      <c r="D349" s="19">
        <v>1100</v>
      </c>
      <c r="E349" s="20">
        <v>1125</v>
      </c>
      <c r="F349" s="17" t="s">
        <v>8218</v>
      </c>
      <c r="G349" s="17" t="s">
        <v>8223</v>
      </c>
      <c r="H349" s="17" t="s">
        <v>8245</v>
      </c>
      <c r="I349" s="17">
        <v>1427860740</v>
      </c>
      <c r="J349" s="17">
        <v>1426002684</v>
      </c>
      <c r="K349" s="17" t="b">
        <v>0</v>
      </c>
      <c r="L349" s="17">
        <v>19</v>
      </c>
      <c r="M349" s="17" t="b">
        <v>1</v>
      </c>
      <c r="N349" s="17" t="s">
        <v>8269</v>
      </c>
      <c r="O349" s="17">
        <v>102</v>
      </c>
      <c r="P349" s="17">
        <v>59.21</v>
      </c>
      <c r="Q349" s="21" t="s">
        <v>8323</v>
      </c>
      <c r="R349" s="17" t="s">
        <v>8326</v>
      </c>
      <c r="S349" s="22">
        <v>42073.660694444443</v>
      </c>
      <c r="T349" s="22">
        <v>42095.165972222225</v>
      </c>
    </row>
    <row r="350" spans="1:20" ht="30" x14ac:dyDescent="0.25">
      <c r="A350" s="17">
        <v>3435</v>
      </c>
      <c r="B350" s="18" t="s">
        <v>3434</v>
      </c>
      <c r="C350" s="18" t="s">
        <v>7545</v>
      </c>
      <c r="D350" s="19">
        <v>1000</v>
      </c>
      <c r="E350" s="20">
        <v>1120</v>
      </c>
      <c r="F350" s="17" t="s">
        <v>8218</v>
      </c>
      <c r="G350" s="17" t="s">
        <v>8223</v>
      </c>
      <c r="H350" s="17" t="s">
        <v>8245</v>
      </c>
      <c r="I350" s="17">
        <v>1470538800</v>
      </c>
      <c r="J350" s="17">
        <v>1469112493</v>
      </c>
      <c r="K350" s="17" t="b">
        <v>0</v>
      </c>
      <c r="L350" s="17">
        <v>19</v>
      </c>
      <c r="M350" s="17" t="b">
        <v>1</v>
      </c>
      <c r="N350" s="17" t="s">
        <v>8269</v>
      </c>
      <c r="O350" s="17">
        <v>112</v>
      </c>
      <c r="P350" s="17">
        <v>58.95</v>
      </c>
      <c r="Q350" s="21" t="s">
        <v>8323</v>
      </c>
      <c r="R350" s="17" t="s">
        <v>8326</v>
      </c>
      <c r="S350" s="22">
        <v>42572.61681712963</v>
      </c>
      <c r="T350" s="22">
        <v>42589.125</v>
      </c>
    </row>
    <row r="351" spans="1:20" ht="45" x14ac:dyDescent="0.25">
      <c r="A351" s="17">
        <v>3681</v>
      </c>
      <c r="B351" s="18" t="s">
        <v>3678</v>
      </c>
      <c r="C351" s="18" t="s">
        <v>7791</v>
      </c>
      <c r="D351" s="19">
        <v>1000</v>
      </c>
      <c r="E351" s="20">
        <v>1119</v>
      </c>
      <c r="F351" s="17" t="s">
        <v>8218</v>
      </c>
      <c r="G351" s="17" t="s">
        <v>8223</v>
      </c>
      <c r="H351" s="17" t="s">
        <v>8245</v>
      </c>
      <c r="I351" s="17">
        <v>1452872290</v>
      </c>
      <c r="J351" s="17">
        <v>1452008290</v>
      </c>
      <c r="K351" s="17" t="b">
        <v>0</v>
      </c>
      <c r="L351" s="17">
        <v>18</v>
      </c>
      <c r="M351" s="17" t="b">
        <v>1</v>
      </c>
      <c r="N351" s="17" t="s">
        <v>8269</v>
      </c>
      <c r="O351" s="17">
        <v>112</v>
      </c>
      <c r="P351" s="17">
        <v>62.17</v>
      </c>
      <c r="Q351" s="21" t="s">
        <v>8323</v>
      </c>
      <c r="R351" s="17" t="s">
        <v>8326</v>
      </c>
      <c r="S351" s="22">
        <v>42374.651504629626</v>
      </c>
      <c r="T351" s="22">
        <v>42384.651504629626</v>
      </c>
    </row>
    <row r="352" spans="1:20" ht="30" x14ac:dyDescent="0.25">
      <c r="A352" s="17">
        <v>3317</v>
      </c>
      <c r="B352" s="18" t="s">
        <v>3317</v>
      </c>
      <c r="C352" s="18" t="s">
        <v>7427</v>
      </c>
      <c r="D352" s="19">
        <v>1050</v>
      </c>
      <c r="E352" s="20">
        <v>1115</v>
      </c>
      <c r="F352" s="17" t="s">
        <v>8218</v>
      </c>
      <c r="G352" s="17" t="s">
        <v>8223</v>
      </c>
      <c r="H352" s="17" t="s">
        <v>8245</v>
      </c>
      <c r="I352" s="17">
        <v>1465347424</v>
      </c>
      <c r="J352" s="17">
        <v>1462755424</v>
      </c>
      <c r="K352" s="17" t="b">
        <v>0</v>
      </c>
      <c r="L352" s="17">
        <v>18</v>
      </c>
      <c r="M352" s="17" t="b">
        <v>1</v>
      </c>
      <c r="N352" s="17" t="s">
        <v>8269</v>
      </c>
      <c r="O352" s="17">
        <v>106</v>
      </c>
      <c r="P352" s="17">
        <v>61.94</v>
      </c>
      <c r="Q352" s="21" t="s">
        <v>8323</v>
      </c>
      <c r="R352" s="17" t="s">
        <v>8326</v>
      </c>
      <c r="S352" s="22">
        <v>42499.039629629624</v>
      </c>
      <c r="T352" s="22">
        <v>42529.039629629624</v>
      </c>
    </row>
    <row r="353" spans="1:20" ht="30" x14ac:dyDescent="0.25">
      <c r="A353" s="17">
        <v>3391</v>
      </c>
      <c r="B353" s="18" t="s">
        <v>3390</v>
      </c>
      <c r="C353" s="18" t="s">
        <v>7501</v>
      </c>
      <c r="D353" s="19">
        <v>500</v>
      </c>
      <c r="E353" s="20">
        <v>1115</v>
      </c>
      <c r="F353" s="17" t="s">
        <v>8218</v>
      </c>
      <c r="G353" s="17" t="s">
        <v>8223</v>
      </c>
      <c r="H353" s="17" t="s">
        <v>8245</v>
      </c>
      <c r="I353" s="17">
        <v>1407536880</v>
      </c>
      <c r="J353" s="17">
        <v>1404997548</v>
      </c>
      <c r="K353" s="17" t="b">
        <v>0</v>
      </c>
      <c r="L353" s="17">
        <v>18</v>
      </c>
      <c r="M353" s="17" t="b">
        <v>1</v>
      </c>
      <c r="N353" s="17" t="s">
        <v>8269</v>
      </c>
      <c r="O353" s="17">
        <v>223</v>
      </c>
      <c r="P353" s="17">
        <v>61.94</v>
      </c>
      <c r="Q353" s="21" t="s">
        <v>8323</v>
      </c>
      <c r="R353" s="17" t="s">
        <v>8326</v>
      </c>
      <c r="S353" s="22">
        <v>41830.545694444445</v>
      </c>
      <c r="T353" s="22">
        <v>41859.936111111114</v>
      </c>
    </row>
    <row r="354" spans="1:20" ht="30" x14ac:dyDescent="0.25">
      <c r="A354" s="17">
        <v>3568</v>
      </c>
      <c r="B354" s="18" t="s">
        <v>3567</v>
      </c>
      <c r="C354" s="18" t="s">
        <v>7678</v>
      </c>
      <c r="D354" s="19">
        <v>1000</v>
      </c>
      <c r="E354" s="20">
        <v>1110</v>
      </c>
      <c r="F354" s="17" t="s">
        <v>8218</v>
      </c>
      <c r="G354" s="17" t="s">
        <v>8223</v>
      </c>
      <c r="H354" s="17" t="s">
        <v>8245</v>
      </c>
      <c r="I354" s="17">
        <v>1410975994</v>
      </c>
      <c r="J354" s="17">
        <v>1408383994</v>
      </c>
      <c r="K354" s="17" t="b">
        <v>0</v>
      </c>
      <c r="L354" s="17">
        <v>19</v>
      </c>
      <c r="M354" s="17" t="b">
        <v>1</v>
      </c>
      <c r="N354" s="17" t="s">
        <v>8269</v>
      </c>
      <c r="O354" s="17">
        <v>111</v>
      </c>
      <c r="P354" s="17">
        <v>58.42</v>
      </c>
      <c r="Q354" s="21" t="s">
        <v>8323</v>
      </c>
      <c r="R354" s="17" t="s">
        <v>8326</v>
      </c>
      <c r="S354" s="22">
        <v>41869.740671296298</v>
      </c>
      <c r="T354" s="22">
        <v>41899.740671296298</v>
      </c>
    </row>
    <row r="355" spans="1:20" ht="30" x14ac:dyDescent="0.25">
      <c r="A355" s="17">
        <v>3366</v>
      </c>
      <c r="B355" s="18" t="s">
        <v>3365</v>
      </c>
      <c r="C355" s="18" t="s">
        <v>7476</v>
      </c>
      <c r="D355" s="19">
        <v>500</v>
      </c>
      <c r="E355" s="20">
        <v>1105</v>
      </c>
      <c r="F355" s="17" t="s">
        <v>8218</v>
      </c>
      <c r="G355" s="17" t="s">
        <v>8223</v>
      </c>
      <c r="H355" s="17" t="s">
        <v>8245</v>
      </c>
      <c r="I355" s="17">
        <v>1431481037</v>
      </c>
      <c r="J355" s="17">
        <v>1428889037</v>
      </c>
      <c r="K355" s="17" t="b">
        <v>0</v>
      </c>
      <c r="L355" s="17">
        <v>18</v>
      </c>
      <c r="M355" s="17" t="b">
        <v>1</v>
      </c>
      <c r="N355" s="17" t="s">
        <v>8269</v>
      </c>
      <c r="O355" s="17">
        <v>221</v>
      </c>
      <c r="P355" s="17">
        <v>61.39</v>
      </c>
      <c r="Q355" s="21" t="s">
        <v>8323</v>
      </c>
      <c r="R355" s="17" t="s">
        <v>8326</v>
      </c>
      <c r="S355" s="22">
        <v>42107.067557870367</v>
      </c>
      <c r="T355" s="22">
        <v>42137.067557870367</v>
      </c>
    </row>
    <row r="356" spans="1:20" ht="30" x14ac:dyDescent="0.25">
      <c r="A356" s="17">
        <v>3598</v>
      </c>
      <c r="B356" s="18" t="s">
        <v>3597</v>
      </c>
      <c r="C356" s="18" t="s">
        <v>7708</v>
      </c>
      <c r="D356" s="19">
        <v>1000</v>
      </c>
      <c r="E356" s="20">
        <v>1101</v>
      </c>
      <c r="F356" s="17" t="s">
        <v>8218</v>
      </c>
      <c r="G356" s="17" t="s">
        <v>8223</v>
      </c>
      <c r="H356" s="17" t="s">
        <v>8245</v>
      </c>
      <c r="I356" s="17">
        <v>1409720340</v>
      </c>
      <c r="J356" s="17">
        <v>1408129822</v>
      </c>
      <c r="K356" s="17" t="b">
        <v>0</v>
      </c>
      <c r="L356" s="17">
        <v>27</v>
      </c>
      <c r="M356" s="17" t="b">
        <v>1</v>
      </c>
      <c r="N356" s="17" t="s">
        <v>8269</v>
      </c>
      <c r="O356" s="17">
        <v>110</v>
      </c>
      <c r="P356" s="17">
        <v>40.78</v>
      </c>
      <c r="Q356" s="21" t="s">
        <v>8323</v>
      </c>
      <c r="R356" s="17" t="s">
        <v>8326</v>
      </c>
      <c r="S356" s="22">
        <v>41866.79886574074</v>
      </c>
      <c r="T356" s="22">
        <v>41885.207638888889</v>
      </c>
    </row>
    <row r="357" spans="1:20" ht="30" x14ac:dyDescent="0.25">
      <c r="A357" s="17">
        <v>3362</v>
      </c>
      <c r="B357" s="18" t="s">
        <v>3361</v>
      </c>
      <c r="C357" s="18" t="s">
        <v>7472</v>
      </c>
      <c r="D357" s="19">
        <v>500</v>
      </c>
      <c r="E357" s="20">
        <v>1090</v>
      </c>
      <c r="F357" s="17" t="s">
        <v>8218</v>
      </c>
      <c r="G357" s="17" t="s">
        <v>8223</v>
      </c>
      <c r="H357" s="17" t="s">
        <v>8245</v>
      </c>
      <c r="I357" s="17">
        <v>1425704100</v>
      </c>
      <c r="J357" s="17">
        <v>1424484717</v>
      </c>
      <c r="K357" s="17" t="b">
        <v>0</v>
      </c>
      <c r="L357" s="17">
        <v>20</v>
      </c>
      <c r="M357" s="17" t="b">
        <v>1</v>
      </c>
      <c r="N357" s="17" t="s">
        <v>8269</v>
      </c>
      <c r="O357" s="17">
        <v>218</v>
      </c>
      <c r="P357" s="17">
        <v>54.5</v>
      </c>
      <c r="Q357" s="21" t="s">
        <v>8323</v>
      </c>
      <c r="R357" s="17" t="s">
        <v>8326</v>
      </c>
      <c r="S357" s="22">
        <v>42056.091631944444</v>
      </c>
      <c r="T357" s="22">
        <v>42070.204861111109</v>
      </c>
    </row>
    <row r="358" spans="1:20" ht="30" x14ac:dyDescent="0.25">
      <c r="A358" s="17">
        <v>3447</v>
      </c>
      <c r="B358" s="18" t="s">
        <v>3446</v>
      </c>
      <c r="C358" s="18" t="s">
        <v>7557</v>
      </c>
      <c r="D358" s="19">
        <v>1000</v>
      </c>
      <c r="E358" s="20">
        <v>1078</v>
      </c>
      <c r="F358" s="17" t="s">
        <v>8218</v>
      </c>
      <c r="G358" s="17" t="s">
        <v>8223</v>
      </c>
      <c r="H358" s="17" t="s">
        <v>8245</v>
      </c>
      <c r="I358" s="17">
        <v>1458332412</v>
      </c>
      <c r="J358" s="17">
        <v>1454448012</v>
      </c>
      <c r="K358" s="17" t="b">
        <v>0</v>
      </c>
      <c r="L358" s="17">
        <v>14</v>
      </c>
      <c r="M358" s="17" t="b">
        <v>1</v>
      </c>
      <c r="N358" s="17" t="s">
        <v>8269</v>
      </c>
      <c r="O358" s="17">
        <v>108</v>
      </c>
      <c r="P358" s="17">
        <v>77</v>
      </c>
      <c r="Q358" s="21" t="s">
        <v>8323</v>
      </c>
      <c r="R358" s="17" t="s">
        <v>8326</v>
      </c>
      <c r="S358" s="22">
        <v>42402.889027777783</v>
      </c>
      <c r="T358" s="22">
        <v>42447.847361111111</v>
      </c>
    </row>
    <row r="359" spans="1:20" ht="30" x14ac:dyDescent="0.25">
      <c r="A359" s="17">
        <v>3307</v>
      </c>
      <c r="B359" s="18" t="s">
        <v>3307</v>
      </c>
      <c r="C359" s="18" t="s">
        <v>7417</v>
      </c>
      <c r="D359" s="19">
        <v>1000</v>
      </c>
      <c r="E359" s="20">
        <v>1066.8</v>
      </c>
      <c r="F359" s="17" t="s">
        <v>8218</v>
      </c>
      <c r="G359" s="17" t="s">
        <v>8223</v>
      </c>
      <c r="H359" s="17" t="s">
        <v>8245</v>
      </c>
      <c r="I359" s="17">
        <v>1463275339</v>
      </c>
      <c r="J359" s="17">
        <v>1460683339</v>
      </c>
      <c r="K359" s="17" t="b">
        <v>0</v>
      </c>
      <c r="L359" s="17">
        <v>20</v>
      </c>
      <c r="M359" s="17" t="b">
        <v>1</v>
      </c>
      <c r="N359" s="17" t="s">
        <v>8269</v>
      </c>
      <c r="O359" s="17">
        <v>107</v>
      </c>
      <c r="P359" s="17">
        <v>53.34</v>
      </c>
      <c r="Q359" s="21" t="s">
        <v>8323</v>
      </c>
      <c r="R359" s="17" t="s">
        <v>8326</v>
      </c>
      <c r="S359" s="22">
        <v>42475.057164351849</v>
      </c>
      <c r="T359" s="22">
        <v>42505.057164351849</v>
      </c>
    </row>
    <row r="360" spans="1:20" ht="30" x14ac:dyDescent="0.25">
      <c r="A360" s="17">
        <v>3819</v>
      </c>
      <c r="B360" s="18" t="s">
        <v>3816</v>
      </c>
      <c r="C360" s="18" t="s">
        <v>7817</v>
      </c>
      <c r="D360" s="19">
        <v>1000</v>
      </c>
      <c r="E360" s="20">
        <v>1064</v>
      </c>
      <c r="F360" s="17" t="s">
        <v>8218</v>
      </c>
      <c r="G360" s="17" t="s">
        <v>8223</v>
      </c>
      <c r="H360" s="17" t="s">
        <v>8245</v>
      </c>
      <c r="I360" s="17">
        <v>1437166920</v>
      </c>
      <c r="J360" s="17">
        <v>1435554104</v>
      </c>
      <c r="K360" s="17" t="b">
        <v>0</v>
      </c>
      <c r="L360" s="17">
        <v>26</v>
      </c>
      <c r="M360" s="17" t="b">
        <v>1</v>
      </c>
      <c r="N360" s="17" t="s">
        <v>8269</v>
      </c>
      <c r="O360" s="17">
        <v>106</v>
      </c>
      <c r="P360" s="17">
        <v>40.92</v>
      </c>
      <c r="Q360" s="21" t="s">
        <v>8323</v>
      </c>
      <c r="R360" s="17" t="s">
        <v>8326</v>
      </c>
      <c r="S360" s="22">
        <v>42184.209537037037</v>
      </c>
      <c r="T360" s="22">
        <v>42202.876388888893</v>
      </c>
    </row>
    <row r="361" spans="1:20" ht="30" x14ac:dyDescent="0.25">
      <c r="A361" s="17">
        <v>3500</v>
      </c>
      <c r="B361" s="18" t="s">
        <v>3499</v>
      </c>
      <c r="C361" s="18" t="s">
        <v>7610</v>
      </c>
      <c r="D361" s="19">
        <v>1000</v>
      </c>
      <c r="E361" s="20">
        <v>1063</v>
      </c>
      <c r="F361" s="17" t="s">
        <v>8218</v>
      </c>
      <c r="G361" s="17" t="s">
        <v>8223</v>
      </c>
      <c r="H361" s="17" t="s">
        <v>8245</v>
      </c>
      <c r="I361" s="17">
        <v>1457326740</v>
      </c>
      <c r="J361" s="17">
        <v>1455919438</v>
      </c>
      <c r="K361" s="17" t="b">
        <v>0</v>
      </c>
      <c r="L361" s="17">
        <v>42</v>
      </c>
      <c r="M361" s="17" t="b">
        <v>1</v>
      </c>
      <c r="N361" s="17" t="s">
        <v>8269</v>
      </c>
      <c r="O361" s="17">
        <v>106</v>
      </c>
      <c r="P361" s="17">
        <v>25.31</v>
      </c>
      <c r="Q361" s="21" t="s">
        <v>8323</v>
      </c>
      <c r="R361" s="17" t="s">
        <v>8326</v>
      </c>
      <c r="S361" s="22">
        <v>42419.91942129629</v>
      </c>
      <c r="T361" s="22">
        <v>42436.207638888889</v>
      </c>
    </row>
    <row r="362" spans="1:20" ht="30" x14ac:dyDescent="0.25">
      <c r="A362" s="17">
        <v>3408</v>
      </c>
      <c r="B362" s="18" t="s">
        <v>3407</v>
      </c>
      <c r="C362" s="18" t="s">
        <v>7518</v>
      </c>
      <c r="D362" s="19">
        <v>500</v>
      </c>
      <c r="E362" s="20">
        <v>1055</v>
      </c>
      <c r="F362" s="17" t="s">
        <v>8218</v>
      </c>
      <c r="G362" s="17" t="s">
        <v>8223</v>
      </c>
      <c r="H362" s="17" t="s">
        <v>8245</v>
      </c>
      <c r="I362" s="17">
        <v>1405727304</v>
      </c>
      <c r="J362" s="17">
        <v>1403135304</v>
      </c>
      <c r="K362" s="17" t="b">
        <v>0</v>
      </c>
      <c r="L362" s="17">
        <v>18</v>
      </c>
      <c r="M362" s="17" t="b">
        <v>1</v>
      </c>
      <c r="N362" s="17" t="s">
        <v>8269</v>
      </c>
      <c r="O362" s="17">
        <v>211</v>
      </c>
      <c r="P362" s="17">
        <v>58.61</v>
      </c>
      <c r="Q362" s="21" t="s">
        <v>8323</v>
      </c>
      <c r="R362" s="17" t="s">
        <v>8326</v>
      </c>
      <c r="S362" s="22">
        <v>41808.991944444446</v>
      </c>
      <c r="T362" s="22">
        <v>41838.991944444446</v>
      </c>
    </row>
    <row r="363" spans="1:20" ht="30" x14ac:dyDescent="0.25">
      <c r="A363" s="17">
        <v>3368</v>
      </c>
      <c r="B363" s="18" t="s">
        <v>3367</v>
      </c>
      <c r="C363" s="18" t="s">
        <v>7478</v>
      </c>
      <c r="D363" s="19">
        <v>1000</v>
      </c>
      <c r="E363" s="20">
        <v>1046</v>
      </c>
      <c r="F363" s="17" t="s">
        <v>8218</v>
      </c>
      <c r="G363" s="17" t="s">
        <v>8223</v>
      </c>
      <c r="H363" s="17" t="s">
        <v>8245</v>
      </c>
      <c r="I363" s="17">
        <v>1420088400</v>
      </c>
      <c r="J363" s="17">
        <v>1416977259</v>
      </c>
      <c r="K363" s="17" t="b">
        <v>0</v>
      </c>
      <c r="L363" s="17">
        <v>23</v>
      </c>
      <c r="M363" s="17" t="b">
        <v>1</v>
      </c>
      <c r="N363" s="17" t="s">
        <v>8269</v>
      </c>
      <c r="O363" s="17">
        <v>105</v>
      </c>
      <c r="P363" s="17">
        <v>45.48</v>
      </c>
      <c r="Q363" s="21" t="s">
        <v>8323</v>
      </c>
      <c r="R363" s="17" t="s">
        <v>8326</v>
      </c>
      <c r="S363" s="22">
        <v>41969.199756944443</v>
      </c>
      <c r="T363" s="22">
        <v>42005.208333333328</v>
      </c>
    </row>
    <row r="364" spans="1:20" ht="30" x14ac:dyDescent="0.25">
      <c r="A364" s="17">
        <v>3684</v>
      </c>
      <c r="B364" s="18" t="s">
        <v>3681</v>
      </c>
      <c r="C364" s="18" t="s">
        <v>7794</v>
      </c>
      <c r="D364" s="19">
        <v>750</v>
      </c>
      <c r="E364" s="20">
        <v>1043</v>
      </c>
      <c r="F364" s="17" t="s">
        <v>8218</v>
      </c>
      <c r="G364" s="17" t="s">
        <v>8223</v>
      </c>
      <c r="H364" s="17" t="s">
        <v>8245</v>
      </c>
      <c r="I364" s="17">
        <v>1441167586</v>
      </c>
      <c r="J364" s="17">
        <v>1438575586</v>
      </c>
      <c r="K364" s="17" t="b">
        <v>0</v>
      </c>
      <c r="L364" s="17">
        <v>23</v>
      </c>
      <c r="M364" s="17" t="b">
        <v>1</v>
      </c>
      <c r="N364" s="17" t="s">
        <v>8269</v>
      </c>
      <c r="O364" s="17">
        <v>139</v>
      </c>
      <c r="P364" s="17">
        <v>45.35</v>
      </c>
      <c r="Q364" s="21" t="s">
        <v>8323</v>
      </c>
      <c r="R364" s="17" t="s">
        <v>8326</v>
      </c>
      <c r="S364" s="22">
        <v>42219.180393518516</v>
      </c>
      <c r="T364" s="22">
        <v>42249.180393518516</v>
      </c>
    </row>
    <row r="365" spans="1:20" ht="30" x14ac:dyDescent="0.25">
      <c r="A365" s="17">
        <v>3372</v>
      </c>
      <c r="B365" s="18" t="s">
        <v>3371</v>
      </c>
      <c r="C365" s="18" t="s">
        <v>7482</v>
      </c>
      <c r="D365" s="19">
        <v>1000</v>
      </c>
      <c r="E365" s="20">
        <v>1035</v>
      </c>
      <c r="F365" s="17" t="s">
        <v>8218</v>
      </c>
      <c r="G365" s="17" t="s">
        <v>8223</v>
      </c>
      <c r="H365" s="17" t="s">
        <v>8245</v>
      </c>
      <c r="I365" s="17">
        <v>1408942740</v>
      </c>
      <c r="J365" s="17">
        <v>1407157756</v>
      </c>
      <c r="K365" s="17" t="b">
        <v>0</v>
      </c>
      <c r="L365" s="17">
        <v>27</v>
      </c>
      <c r="M365" s="17" t="b">
        <v>1</v>
      </c>
      <c r="N365" s="17" t="s">
        <v>8269</v>
      </c>
      <c r="O365" s="17">
        <v>104</v>
      </c>
      <c r="P365" s="17">
        <v>38.33</v>
      </c>
      <c r="Q365" s="21" t="s">
        <v>8323</v>
      </c>
      <c r="R365" s="17" t="s">
        <v>8326</v>
      </c>
      <c r="S365" s="22">
        <v>41855.548101851848</v>
      </c>
      <c r="T365" s="22">
        <v>41876.207638888889</v>
      </c>
    </row>
    <row r="366" spans="1:20" ht="30" x14ac:dyDescent="0.25">
      <c r="A366" s="17">
        <v>3668</v>
      </c>
      <c r="B366" s="18" t="s">
        <v>3665</v>
      </c>
      <c r="C366" s="18" t="s">
        <v>7778</v>
      </c>
      <c r="D366" s="19">
        <v>1000</v>
      </c>
      <c r="E366" s="20">
        <v>1035</v>
      </c>
      <c r="F366" s="17" t="s">
        <v>8218</v>
      </c>
      <c r="G366" s="17" t="s">
        <v>8223</v>
      </c>
      <c r="H366" s="17" t="s">
        <v>8245</v>
      </c>
      <c r="I366" s="17">
        <v>1437676380</v>
      </c>
      <c r="J366" s="17">
        <v>1435670452</v>
      </c>
      <c r="K366" s="17" t="b">
        <v>0</v>
      </c>
      <c r="L366" s="17">
        <v>28</v>
      </c>
      <c r="M366" s="17" t="b">
        <v>1</v>
      </c>
      <c r="N366" s="17" t="s">
        <v>8269</v>
      </c>
      <c r="O366" s="17">
        <v>104</v>
      </c>
      <c r="P366" s="17">
        <v>36.96</v>
      </c>
      <c r="Q366" s="21" t="s">
        <v>8323</v>
      </c>
      <c r="R366" s="17" t="s">
        <v>8326</v>
      </c>
      <c r="S366" s="22">
        <v>42185.556157407409</v>
      </c>
      <c r="T366" s="22">
        <v>42208.772916666669</v>
      </c>
    </row>
    <row r="367" spans="1:20" ht="30" x14ac:dyDescent="0.25">
      <c r="A367" s="17">
        <v>3676</v>
      </c>
      <c r="B367" s="18" t="s">
        <v>3673</v>
      </c>
      <c r="C367" s="18" t="s">
        <v>7786</v>
      </c>
      <c r="D367" s="19">
        <v>800</v>
      </c>
      <c r="E367" s="20">
        <v>1030</v>
      </c>
      <c r="F367" s="17" t="s">
        <v>8218</v>
      </c>
      <c r="G367" s="17" t="s">
        <v>8223</v>
      </c>
      <c r="H367" s="17" t="s">
        <v>8245</v>
      </c>
      <c r="I367" s="17">
        <v>1410550484</v>
      </c>
      <c r="J367" s="17">
        <v>1408995284</v>
      </c>
      <c r="K367" s="17" t="b">
        <v>0</v>
      </c>
      <c r="L367" s="17">
        <v>16</v>
      </c>
      <c r="M367" s="17" t="b">
        <v>1</v>
      </c>
      <c r="N367" s="17" t="s">
        <v>8269</v>
      </c>
      <c r="O367" s="17">
        <v>129</v>
      </c>
      <c r="P367" s="17">
        <v>64.38</v>
      </c>
      <c r="Q367" s="21" t="s">
        <v>8323</v>
      </c>
      <c r="R367" s="17" t="s">
        <v>8326</v>
      </c>
      <c r="S367" s="22">
        <v>41876.815787037034</v>
      </c>
      <c r="T367" s="22">
        <v>41894.815787037034</v>
      </c>
    </row>
    <row r="368" spans="1:20" ht="30" x14ac:dyDescent="0.25">
      <c r="A368" s="17">
        <v>3580</v>
      </c>
      <c r="B368" s="18" t="s">
        <v>3579</v>
      </c>
      <c r="C368" s="18" t="s">
        <v>7690</v>
      </c>
      <c r="D368" s="19">
        <v>900</v>
      </c>
      <c r="E368" s="20">
        <v>1025</v>
      </c>
      <c r="F368" s="17" t="s">
        <v>8218</v>
      </c>
      <c r="G368" s="17" t="s">
        <v>8223</v>
      </c>
      <c r="H368" s="17" t="s">
        <v>8245</v>
      </c>
      <c r="I368" s="17">
        <v>1425185940</v>
      </c>
      <c r="J368" s="17">
        <v>1421900022</v>
      </c>
      <c r="K368" s="17" t="b">
        <v>0</v>
      </c>
      <c r="L368" s="17">
        <v>27</v>
      </c>
      <c r="M368" s="17" t="b">
        <v>1</v>
      </c>
      <c r="N368" s="17" t="s">
        <v>8269</v>
      </c>
      <c r="O368" s="17">
        <v>114</v>
      </c>
      <c r="P368" s="17">
        <v>37.96</v>
      </c>
      <c r="Q368" s="21" t="s">
        <v>8323</v>
      </c>
      <c r="R368" s="17" t="s">
        <v>8326</v>
      </c>
      <c r="S368" s="22">
        <v>42026.176180555558</v>
      </c>
      <c r="T368" s="22">
        <v>42064.207638888889</v>
      </c>
    </row>
    <row r="369" spans="1:20" ht="30" x14ac:dyDescent="0.25">
      <c r="A369" s="17">
        <v>3599</v>
      </c>
      <c r="B369" s="18" t="s">
        <v>3598</v>
      </c>
      <c r="C369" s="18" t="s">
        <v>7709</v>
      </c>
      <c r="D369" s="19">
        <v>500</v>
      </c>
      <c r="E369" s="20">
        <v>1010</v>
      </c>
      <c r="F369" s="17" t="s">
        <v>8218</v>
      </c>
      <c r="G369" s="17" t="s">
        <v>8223</v>
      </c>
      <c r="H369" s="17" t="s">
        <v>8245</v>
      </c>
      <c r="I369" s="17">
        <v>1440892800</v>
      </c>
      <c r="J369" s="17">
        <v>1438715077</v>
      </c>
      <c r="K369" s="17" t="b">
        <v>0</v>
      </c>
      <c r="L369" s="17">
        <v>17</v>
      </c>
      <c r="M369" s="17" t="b">
        <v>1</v>
      </c>
      <c r="N369" s="17" t="s">
        <v>8269</v>
      </c>
      <c r="O369" s="17">
        <v>202</v>
      </c>
      <c r="P369" s="17">
        <v>59.41</v>
      </c>
      <c r="Q369" s="21" t="s">
        <v>8323</v>
      </c>
      <c r="R369" s="17" t="s">
        <v>8326</v>
      </c>
      <c r="S369" s="22">
        <v>42220.79487268519</v>
      </c>
      <c r="T369" s="22">
        <v>42246</v>
      </c>
    </row>
    <row r="370" spans="1:20" ht="30" x14ac:dyDescent="0.25">
      <c r="A370" s="17">
        <v>3622</v>
      </c>
      <c r="B370" s="18" t="s">
        <v>3620</v>
      </c>
      <c r="C370" s="18" t="s">
        <v>7732</v>
      </c>
      <c r="D370" s="19">
        <v>1000</v>
      </c>
      <c r="E370" s="20">
        <v>1000.99</v>
      </c>
      <c r="F370" s="17" t="s">
        <v>8218</v>
      </c>
      <c r="G370" s="17" t="s">
        <v>8223</v>
      </c>
      <c r="H370" s="17" t="s">
        <v>8245</v>
      </c>
      <c r="I370" s="17">
        <v>1411874580</v>
      </c>
      <c r="J370" s="17">
        <v>1409030371</v>
      </c>
      <c r="K370" s="17" t="b">
        <v>0</v>
      </c>
      <c r="L370" s="17">
        <v>21</v>
      </c>
      <c r="M370" s="17" t="b">
        <v>1</v>
      </c>
      <c r="N370" s="17" t="s">
        <v>8269</v>
      </c>
      <c r="O370" s="17">
        <v>100</v>
      </c>
      <c r="P370" s="17">
        <v>47.67</v>
      </c>
      <c r="Q370" s="21" t="s">
        <v>8323</v>
      </c>
      <c r="R370" s="17" t="s">
        <v>8326</v>
      </c>
      <c r="S370" s="22">
        <v>41877.221886574072</v>
      </c>
      <c r="T370" s="22">
        <v>41910.140972222223</v>
      </c>
    </row>
    <row r="371" spans="1:20" ht="45" x14ac:dyDescent="0.25">
      <c r="A371" s="17">
        <v>3504</v>
      </c>
      <c r="B371" s="18" t="s">
        <v>3503</v>
      </c>
      <c r="C371" s="18" t="s">
        <v>7614</v>
      </c>
      <c r="D371" s="19">
        <v>1000</v>
      </c>
      <c r="E371" s="20">
        <v>1000</v>
      </c>
      <c r="F371" s="17" t="s">
        <v>8218</v>
      </c>
      <c r="G371" s="17" t="s">
        <v>8223</v>
      </c>
      <c r="H371" s="17" t="s">
        <v>8245</v>
      </c>
      <c r="I371" s="17">
        <v>1447959491</v>
      </c>
      <c r="J371" s="17">
        <v>1445363891</v>
      </c>
      <c r="K371" s="17" t="b">
        <v>0</v>
      </c>
      <c r="L371" s="17">
        <v>8</v>
      </c>
      <c r="M371" s="17" t="b">
        <v>1</v>
      </c>
      <c r="N371" s="17" t="s">
        <v>8269</v>
      </c>
      <c r="O371" s="17">
        <v>100</v>
      </c>
      <c r="P371" s="17">
        <v>125</v>
      </c>
      <c r="Q371" s="21" t="s">
        <v>8323</v>
      </c>
      <c r="R371" s="17" t="s">
        <v>8326</v>
      </c>
      <c r="S371" s="22">
        <v>42297.748738425929</v>
      </c>
      <c r="T371" s="22">
        <v>42327.790405092594</v>
      </c>
    </row>
    <row r="372" spans="1:20" ht="45" x14ac:dyDescent="0.25">
      <c r="A372" s="17">
        <v>2978</v>
      </c>
      <c r="B372" s="18" t="s">
        <v>2978</v>
      </c>
      <c r="C372" s="18" t="s">
        <v>7088</v>
      </c>
      <c r="D372" s="19">
        <v>750</v>
      </c>
      <c r="E372" s="20">
        <v>971</v>
      </c>
      <c r="F372" s="17" t="s">
        <v>8218</v>
      </c>
      <c r="G372" s="17" t="s">
        <v>8223</v>
      </c>
      <c r="H372" s="17" t="s">
        <v>8245</v>
      </c>
      <c r="I372" s="17">
        <v>1413784740</v>
      </c>
      <c r="J372" s="17">
        <v>1412954547</v>
      </c>
      <c r="K372" s="17" t="b">
        <v>0</v>
      </c>
      <c r="L372" s="17">
        <v>16</v>
      </c>
      <c r="M372" s="17" t="b">
        <v>1</v>
      </c>
      <c r="N372" s="17" t="s">
        <v>8269</v>
      </c>
      <c r="O372" s="17">
        <v>129</v>
      </c>
      <c r="P372" s="17">
        <v>60.69</v>
      </c>
      <c r="Q372" s="21" t="s">
        <v>8323</v>
      </c>
      <c r="R372" s="17" t="s">
        <v>8326</v>
      </c>
      <c r="S372" s="22">
        <v>41922.640590277777</v>
      </c>
      <c r="T372" s="22">
        <v>41932.249305555553</v>
      </c>
    </row>
    <row r="373" spans="1:20" ht="30" x14ac:dyDescent="0.25">
      <c r="A373" s="17">
        <v>3510</v>
      </c>
      <c r="B373" s="18" t="s">
        <v>3509</v>
      </c>
      <c r="C373" s="18" t="s">
        <v>7620</v>
      </c>
      <c r="D373" s="19">
        <v>900</v>
      </c>
      <c r="E373" s="20">
        <v>905</v>
      </c>
      <c r="F373" s="17" t="s">
        <v>8218</v>
      </c>
      <c r="G373" s="17" t="s">
        <v>8223</v>
      </c>
      <c r="H373" s="17" t="s">
        <v>8245</v>
      </c>
      <c r="I373" s="17">
        <v>1404312846</v>
      </c>
      <c r="J373" s="17">
        <v>1402584846</v>
      </c>
      <c r="K373" s="17" t="b">
        <v>0</v>
      </c>
      <c r="L373" s="17">
        <v>15</v>
      </c>
      <c r="M373" s="17" t="b">
        <v>1</v>
      </c>
      <c r="N373" s="17" t="s">
        <v>8269</v>
      </c>
      <c r="O373" s="17">
        <v>101</v>
      </c>
      <c r="P373" s="17">
        <v>60.33</v>
      </c>
      <c r="Q373" s="21" t="s">
        <v>8323</v>
      </c>
      <c r="R373" s="17" t="s">
        <v>8326</v>
      </c>
      <c r="S373" s="22">
        <v>41802.62090277778</v>
      </c>
      <c r="T373" s="22">
        <v>41822.62090277778</v>
      </c>
    </row>
    <row r="374" spans="1:20" ht="30" x14ac:dyDescent="0.25">
      <c r="A374" s="17">
        <v>3836</v>
      </c>
      <c r="B374" s="18" t="s">
        <v>3833</v>
      </c>
      <c r="C374" s="18" t="s">
        <v>7945</v>
      </c>
      <c r="D374" s="19">
        <v>800</v>
      </c>
      <c r="E374" s="20">
        <v>900</v>
      </c>
      <c r="F374" s="17" t="s">
        <v>8218</v>
      </c>
      <c r="G374" s="17" t="s">
        <v>8223</v>
      </c>
      <c r="H374" s="17" t="s">
        <v>8245</v>
      </c>
      <c r="I374" s="17">
        <v>1470197340</v>
      </c>
      <c r="J374" s="17">
        <v>1467497652</v>
      </c>
      <c r="K374" s="17" t="b">
        <v>0</v>
      </c>
      <c r="L374" s="17">
        <v>14</v>
      </c>
      <c r="M374" s="17" t="b">
        <v>1</v>
      </c>
      <c r="N374" s="17" t="s">
        <v>8269</v>
      </c>
      <c r="O374" s="17">
        <v>113</v>
      </c>
      <c r="P374" s="17">
        <v>64.290000000000006</v>
      </c>
      <c r="Q374" s="21" t="s">
        <v>8323</v>
      </c>
      <c r="R374" s="17" t="s">
        <v>8326</v>
      </c>
      <c r="S374" s="22">
        <v>42553.926527777774</v>
      </c>
      <c r="T374" s="22">
        <v>42585.172916666663</v>
      </c>
    </row>
    <row r="375" spans="1:20" ht="30" x14ac:dyDescent="0.25">
      <c r="A375" s="17">
        <v>3664</v>
      </c>
      <c r="B375" s="18" t="s">
        <v>3661</v>
      </c>
      <c r="C375" s="18" t="s">
        <v>7774</v>
      </c>
      <c r="D375" s="19">
        <v>800</v>
      </c>
      <c r="E375" s="20">
        <v>875</v>
      </c>
      <c r="F375" s="17" t="s">
        <v>8218</v>
      </c>
      <c r="G375" s="17" t="s">
        <v>8223</v>
      </c>
      <c r="H375" s="17" t="s">
        <v>8245</v>
      </c>
      <c r="I375" s="17">
        <v>1466056689</v>
      </c>
      <c r="J375" s="17">
        <v>1464847089</v>
      </c>
      <c r="K375" s="17" t="b">
        <v>0</v>
      </c>
      <c r="L375" s="17">
        <v>19</v>
      </c>
      <c r="M375" s="17" t="b">
        <v>1</v>
      </c>
      <c r="N375" s="17" t="s">
        <v>8269</v>
      </c>
      <c r="O375" s="17">
        <v>109</v>
      </c>
      <c r="P375" s="17">
        <v>46.05</v>
      </c>
      <c r="Q375" s="21" t="s">
        <v>8323</v>
      </c>
      <c r="R375" s="17" t="s">
        <v>8326</v>
      </c>
      <c r="S375" s="22">
        <v>42523.248715277776</v>
      </c>
      <c r="T375" s="22">
        <v>42537.248715277776</v>
      </c>
    </row>
    <row r="376" spans="1:20" ht="30" x14ac:dyDescent="0.25">
      <c r="A376" s="17">
        <v>3491</v>
      </c>
      <c r="B376" s="18" t="s">
        <v>3490</v>
      </c>
      <c r="C376" s="18" t="s">
        <v>7601</v>
      </c>
      <c r="D376" s="19">
        <v>500</v>
      </c>
      <c r="E376" s="20">
        <v>791</v>
      </c>
      <c r="F376" s="17" t="s">
        <v>8218</v>
      </c>
      <c r="G376" s="17" t="s">
        <v>8223</v>
      </c>
      <c r="H376" s="17" t="s">
        <v>8245</v>
      </c>
      <c r="I376" s="17">
        <v>1431928784</v>
      </c>
      <c r="J376" s="17">
        <v>1430114384</v>
      </c>
      <c r="K376" s="17" t="b">
        <v>0</v>
      </c>
      <c r="L376" s="17">
        <v>10</v>
      </c>
      <c r="M376" s="17" t="b">
        <v>1</v>
      </c>
      <c r="N376" s="17" t="s">
        <v>8269</v>
      </c>
      <c r="O376" s="17">
        <v>158</v>
      </c>
      <c r="P376" s="17">
        <v>79.099999999999994</v>
      </c>
      <c r="Q376" s="21" t="s">
        <v>8323</v>
      </c>
      <c r="R376" s="17" t="s">
        <v>8326</v>
      </c>
      <c r="S376" s="22">
        <v>42121.249814814815</v>
      </c>
      <c r="T376" s="22">
        <v>42142.249814814815</v>
      </c>
    </row>
    <row r="377" spans="1:20" ht="30" x14ac:dyDescent="0.25">
      <c r="A377" s="17">
        <v>3577</v>
      </c>
      <c r="B377" s="18" t="s">
        <v>3576</v>
      </c>
      <c r="C377" s="18" t="s">
        <v>7687</v>
      </c>
      <c r="D377" s="19">
        <v>600</v>
      </c>
      <c r="E377" s="20">
        <v>780</v>
      </c>
      <c r="F377" s="17" t="s">
        <v>8218</v>
      </c>
      <c r="G377" s="17" t="s">
        <v>8223</v>
      </c>
      <c r="H377" s="17" t="s">
        <v>8245</v>
      </c>
      <c r="I377" s="17">
        <v>1430029680</v>
      </c>
      <c r="J377" s="17">
        <v>1427741583</v>
      </c>
      <c r="K377" s="17" t="b">
        <v>0</v>
      </c>
      <c r="L377" s="17">
        <v>27</v>
      </c>
      <c r="M377" s="17" t="b">
        <v>1</v>
      </c>
      <c r="N377" s="17" t="s">
        <v>8269</v>
      </c>
      <c r="O377" s="17">
        <v>130</v>
      </c>
      <c r="P377" s="17">
        <v>28.89</v>
      </c>
      <c r="Q377" s="21" t="s">
        <v>8323</v>
      </c>
      <c r="R377" s="17" t="s">
        <v>8326</v>
      </c>
      <c r="S377" s="22">
        <v>42093.786840277782</v>
      </c>
      <c r="T377" s="22">
        <v>42120.26944444445</v>
      </c>
    </row>
    <row r="378" spans="1:20" ht="30" x14ac:dyDescent="0.25">
      <c r="A378" s="17">
        <v>2824</v>
      </c>
      <c r="B378" s="18" t="s">
        <v>2824</v>
      </c>
      <c r="C378" s="18" t="s">
        <v>6934</v>
      </c>
      <c r="D378" s="19">
        <v>650</v>
      </c>
      <c r="E378" s="20">
        <v>760</v>
      </c>
      <c r="F378" s="17" t="s">
        <v>8218</v>
      </c>
      <c r="G378" s="17" t="s">
        <v>8223</v>
      </c>
      <c r="H378" s="17" t="s">
        <v>8245</v>
      </c>
      <c r="I378" s="17">
        <v>1434159780</v>
      </c>
      <c r="J378" s="17">
        <v>1431412196</v>
      </c>
      <c r="K378" s="17" t="b">
        <v>0</v>
      </c>
      <c r="L378" s="17">
        <v>15</v>
      </c>
      <c r="M378" s="17" t="b">
        <v>1</v>
      </c>
      <c r="N378" s="17" t="s">
        <v>8269</v>
      </c>
      <c r="O378" s="17">
        <v>117</v>
      </c>
      <c r="P378" s="17">
        <v>50.67</v>
      </c>
      <c r="Q378" s="21" t="s">
        <v>8323</v>
      </c>
      <c r="R378" s="17" t="s">
        <v>8326</v>
      </c>
      <c r="S378" s="22">
        <v>42136.270787037036</v>
      </c>
      <c r="T378" s="22">
        <v>42168.071527777778</v>
      </c>
    </row>
    <row r="379" spans="1:20" ht="30" x14ac:dyDescent="0.25">
      <c r="A379" s="17">
        <v>2795</v>
      </c>
      <c r="B379" s="18" t="s">
        <v>2795</v>
      </c>
      <c r="C379" s="18" t="s">
        <v>6905</v>
      </c>
      <c r="D379" s="19">
        <v>700</v>
      </c>
      <c r="E379" s="20">
        <v>730</v>
      </c>
      <c r="F379" s="17" t="s">
        <v>8218</v>
      </c>
      <c r="G379" s="17" t="s">
        <v>8223</v>
      </c>
      <c r="H379" s="17" t="s">
        <v>8245</v>
      </c>
      <c r="I379" s="17">
        <v>1402095600</v>
      </c>
      <c r="J379" s="17">
        <v>1400675841</v>
      </c>
      <c r="K379" s="17" t="b">
        <v>0</v>
      </c>
      <c r="L379" s="17">
        <v>20</v>
      </c>
      <c r="M379" s="17" t="b">
        <v>1</v>
      </c>
      <c r="N379" s="17" t="s">
        <v>8269</v>
      </c>
      <c r="O379" s="17">
        <v>104</v>
      </c>
      <c r="P379" s="17">
        <v>36.5</v>
      </c>
      <c r="Q379" s="21" t="s">
        <v>8323</v>
      </c>
      <c r="R379" s="17" t="s">
        <v>8326</v>
      </c>
      <c r="S379" s="22">
        <v>41780.525937500002</v>
      </c>
      <c r="T379" s="22">
        <v>41796.958333333336</v>
      </c>
    </row>
    <row r="380" spans="1:20" ht="30" x14ac:dyDescent="0.25">
      <c r="A380" s="17">
        <v>3539</v>
      </c>
      <c r="B380" s="18" t="s">
        <v>3538</v>
      </c>
      <c r="C380" s="18" t="s">
        <v>7649</v>
      </c>
      <c r="D380" s="19">
        <v>600</v>
      </c>
      <c r="E380" s="20">
        <v>718</v>
      </c>
      <c r="F380" s="17" t="s">
        <v>8218</v>
      </c>
      <c r="G380" s="17" t="s">
        <v>8223</v>
      </c>
      <c r="H380" s="17" t="s">
        <v>8245</v>
      </c>
      <c r="I380" s="17">
        <v>1473358122</v>
      </c>
      <c r="J380" s="17">
        <v>1471543722</v>
      </c>
      <c r="K380" s="17" t="b">
        <v>0</v>
      </c>
      <c r="L380" s="17">
        <v>13</v>
      </c>
      <c r="M380" s="17" t="b">
        <v>1</v>
      </c>
      <c r="N380" s="17" t="s">
        <v>8269</v>
      </c>
      <c r="O380" s="17">
        <v>120</v>
      </c>
      <c r="P380" s="17">
        <v>55.23</v>
      </c>
      <c r="Q380" s="21" t="s">
        <v>8323</v>
      </c>
      <c r="R380" s="17" t="s">
        <v>8326</v>
      </c>
      <c r="S380" s="22">
        <v>42600.756041666667</v>
      </c>
      <c r="T380" s="22">
        <v>42621.756041666667</v>
      </c>
    </row>
    <row r="381" spans="1:20" ht="30" x14ac:dyDescent="0.25">
      <c r="A381" s="17">
        <v>3461</v>
      </c>
      <c r="B381" s="18" t="s">
        <v>3460</v>
      </c>
      <c r="C381" s="18" t="s">
        <v>7571</v>
      </c>
      <c r="D381" s="19">
        <v>500</v>
      </c>
      <c r="E381" s="20">
        <v>695</v>
      </c>
      <c r="F381" s="17" t="s">
        <v>8218</v>
      </c>
      <c r="G381" s="17" t="s">
        <v>8223</v>
      </c>
      <c r="H381" s="17" t="s">
        <v>8245</v>
      </c>
      <c r="I381" s="17">
        <v>1477710000</v>
      </c>
      <c r="J381" s="17">
        <v>1475248279</v>
      </c>
      <c r="K381" s="17" t="b">
        <v>0</v>
      </c>
      <c r="L381" s="17">
        <v>12</v>
      </c>
      <c r="M381" s="17" t="b">
        <v>1</v>
      </c>
      <c r="N381" s="17" t="s">
        <v>8269</v>
      </c>
      <c r="O381" s="17">
        <v>139</v>
      </c>
      <c r="P381" s="17">
        <v>57.92</v>
      </c>
      <c r="Q381" s="21" t="s">
        <v>8323</v>
      </c>
      <c r="R381" s="17" t="s">
        <v>8326</v>
      </c>
      <c r="S381" s="22">
        <v>42643.632858796293</v>
      </c>
      <c r="T381" s="22">
        <v>42672.125</v>
      </c>
    </row>
    <row r="382" spans="1:20" ht="45" x14ac:dyDescent="0.25">
      <c r="A382" s="17">
        <v>3529</v>
      </c>
      <c r="B382" s="18" t="s">
        <v>3528</v>
      </c>
      <c r="C382" s="18" t="s">
        <v>7639</v>
      </c>
      <c r="D382" s="19">
        <v>500</v>
      </c>
      <c r="E382" s="20">
        <v>660</v>
      </c>
      <c r="F382" s="17" t="s">
        <v>8218</v>
      </c>
      <c r="G382" s="17" t="s">
        <v>8223</v>
      </c>
      <c r="H382" s="17" t="s">
        <v>8245</v>
      </c>
      <c r="I382" s="17">
        <v>1436749200</v>
      </c>
      <c r="J382" s="17">
        <v>1434997018</v>
      </c>
      <c r="K382" s="17" t="b">
        <v>0</v>
      </c>
      <c r="L382" s="17">
        <v>18</v>
      </c>
      <c r="M382" s="17" t="b">
        <v>1</v>
      </c>
      <c r="N382" s="17" t="s">
        <v>8269</v>
      </c>
      <c r="O382" s="17">
        <v>132</v>
      </c>
      <c r="P382" s="17">
        <v>36.67</v>
      </c>
      <c r="Q382" s="21" t="s">
        <v>8323</v>
      </c>
      <c r="R382" s="17" t="s">
        <v>8326</v>
      </c>
      <c r="S382" s="22">
        <v>42177.761782407411</v>
      </c>
      <c r="T382" s="22">
        <v>42198.041666666672</v>
      </c>
    </row>
    <row r="383" spans="1:20" ht="30" x14ac:dyDescent="0.25">
      <c r="A383" s="17">
        <v>3451</v>
      </c>
      <c r="B383" s="18" t="s">
        <v>3450</v>
      </c>
      <c r="C383" s="18" t="s">
        <v>7561</v>
      </c>
      <c r="D383" s="19">
        <v>650</v>
      </c>
      <c r="E383" s="20">
        <v>658</v>
      </c>
      <c r="F383" s="17" t="s">
        <v>8218</v>
      </c>
      <c r="G383" s="17" t="s">
        <v>8223</v>
      </c>
      <c r="H383" s="17" t="s">
        <v>8245</v>
      </c>
      <c r="I383" s="17">
        <v>1429636927</v>
      </c>
      <c r="J383" s="17">
        <v>1427304127</v>
      </c>
      <c r="K383" s="17" t="b">
        <v>0</v>
      </c>
      <c r="L383" s="17">
        <v>16</v>
      </c>
      <c r="M383" s="17" t="b">
        <v>1</v>
      </c>
      <c r="N383" s="17" t="s">
        <v>8269</v>
      </c>
      <c r="O383" s="17">
        <v>101</v>
      </c>
      <c r="P383" s="17">
        <v>41.13</v>
      </c>
      <c r="Q383" s="21" t="s">
        <v>8323</v>
      </c>
      <c r="R383" s="17" t="s">
        <v>8326</v>
      </c>
      <c r="S383" s="22">
        <v>42088.723692129628</v>
      </c>
      <c r="T383" s="22">
        <v>42115.723692129628</v>
      </c>
    </row>
    <row r="384" spans="1:20" ht="45" x14ac:dyDescent="0.25">
      <c r="A384" s="17">
        <v>3345</v>
      </c>
      <c r="B384" s="18" t="s">
        <v>3345</v>
      </c>
      <c r="C384" s="18" t="s">
        <v>7455</v>
      </c>
      <c r="D384" s="19">
        <v>500</v>
      </c>
      <c r="E384" s="20">
        <v>650</v>
      </c>
      <c r="F384" s="17" t="s">
        <v>8218</v>
      </c>
      <c r="G384" s="17" t="s">
        <v>8223</v>
      </c>
      <c r="H384" s="17" t="s">
        <v>8245</v>
      </c>
      <c r="I384" s="17">
        <v>1429317420</v>
      </c>
      <c r="J384" s="17">
        <v>1424226768</v>
      </c>
      <c r="K384" s="17" t="b">
        <v>0</v>
      </c>
      <c r="L384" s="17">
        <v>13</v>
      </c>
      <c r="M384" s="17" t="b">
        <v>1</v>
      </c>
      <c r="N384" s="17" t="s">
        <v>8269</v>
      </c>
      <c r="O384" s="17">
        <v>130</v>
      </c>
      <c r="P384" s="17">
        <v>50</v>
      </c>
      <c r="Q384" s="21" t="s">
        <v>8323</v>
      </c>
      <c r="R384" s="17" t="s">
        <v>8326</v>
      </c>
      <c r="S384" s="22">
        <v>42053.106111111112</v>
      </c>
      <c r="T384" s="22">
        <v>42112.025694444441</v>
      </c>
    </row>
    <row r="385" spans="1:20" ht="30" x14ac:dyDescent="0.25">
      <c r="A385" s="17">
        <v>3413</v>
      </c>
      <c r="B385" s="18" t="s">
        <v>3412</v>
      </c>
      <c r="C385" s="18" t="s">
        <v>7523</v>
      </c>
      <c r="D385" s="19">
        <v>500</v>
      </c>
      <c r="E385" s="20">
        <v>650</v>
      </c>
      <c r="F385" s="17" t="s">
        <v>8218</v>
      </c>
      <c r="G385" s="17" t="s">
        <v>8223</v>
      </c>
      <c r="H385" s="17" t="s">
        <v>8245</v>
      </c>
      <c r="I385" s="17">
        <v>1425099540</v>
      </c>
      <c r="J385" s="17">
        <v>1424280938</v>
      </c>
      <c r="K385" s="17" t="b">
        <v>0</v>
      </c>
      <c r="L385" s="17">
        <v>14</v>
      </c>
      <c r="M385" s="17" t="b">
        <v>1</v>
      </c>
      <c r="N385" s="17" t="s">
        <v>8269</v>
      </c>
      <c r="O385" s="17">
        <v>130</v>
      </c>
      <c r="P385" s="17">
        <v>46.43</v>
      </c>
      <c r="Q385" s="21" t="s">
        <v>8323</v>
      </c>
      <c r="R385" s="17" t="s">
        <v>8326</v>
      </c>
      <c r="S385" s="22">
        <v>42053.733078703706</v>
      </c>
      <c r="T385" s="22">
        <v>42063.207638888889</v>
      </c>
    </row>
    <row r="386" spans="1:20" ht="45" x14ac:dyDescent="0.25">
      <c r="A386" s="17">
        <v>3533</v>
      </c>
      <c r="B386" s="18" t="s">
        <v>3532</v>
      </c>
      <c r="C386" s="18" t="s">
        <v>7643</v>
      </c>
      <c r="D386" s="19">
        <v>500</v>
      </c>
      <c r="E386" s="20">
        <v>631</v>
      </c>
      <c r="F386" s="17" t="s">
        <v>8218</v>
      </c>
      <c r="G386" s="17" t="s">
        <v>8223</v>
      </c>
      <c r="H386" s="17" t="s">
        <v>8245</v>
      </c>
      <c r="I386" s="17">
        <v>1447269367</v>
      </c>
      <c r="J386" s="17">
        <v>1444673767</v>
      </c>
      <c r="K386" s="17" t="b">
        <v>0</v>
      </c>
      <c r="L386" s="17">
        <v>8</v>
      </c>
      <c r="M386" s="17" t="b">
        <v>1</v>
      </c>
      <c r="N386" s="17" t="s">
        <v>8269</v>
      </c>
      <c r="O386" s="17">
        <v>126</v>
      </c>
      <c r="P386" s="17">
        <v>78.88</v>
      </c>
      <c r="Q386" s="21" t="s">
        <v>8323</v>
      </c>
      <c r="R386" s="17" t="s">
        <v>8326</v>
      </c>
      <c r="S386" s="22">
        <v>42289.761192129634</v>
      </c>
      <c r="T386" s="22">
        <v>42319.802858796291</v>
      </c>
    </row>
    <row r="387" spans="1:20" ht="45" x14ac:dyDescent="0.25">
      <c r="A387" s="17">
        <v>3404</v>
      </c>
      <c r="B387" s="18" t="s">
        <v>3403</v>
      </c>
      <c r="C387" s="18" t="s">
        <v>7514</v>
      </c>
      <c r="D387" s="19">
        <v>500</v>
      </c>
      <c r="E387" s="20">
        <v>610</v>
      </c>
      <c r="F387" s="17" t="s">
        <v>8218</v>
      </c>
      <c r="G387" s="17" t="s">
        <v>8223</v>
      </c>
      <c r="H387" s="17" t="s">
        <v>8245</v>
      </c>
      <c r="I387" s="17">
        <v>1434542702</v>
      </c>
      <c r="J387" s="17">
        <v>1432814702</v>
      </c>
      <c r="K387" s="17" t="b">
        <v>0</v>
      </c>
      <c r="L387" s="17">
        <v>3</v>
      </c>
      <c r="M387" s="17" t="b">
        <v>1</v>
      </c>
      <c r="N387" s="17" t="s">
        <v>8269</v>
      </c>
      <c r="O387" s="17">
        <v>122</v>
      </c>
      <c r="P387" s="17">
        <v>203.33</v>
      </c>
      <c r="Q387" s="21" t="s">
        <v>8323</v>
      </c>
      <c r="R387" s="17" t="s">
        <v>8326</v>
      </c>
      <c r="S387" s="22">
        <v>42152.503495370373</v>
      </c>
      <c r="T387" s="22">
        <v>42172.503495370373</v>
      </c>
    </row>
    <row r="388" spans="1:20" x14ac:dyDescent="0.25">
      <c r="A388" s="17">
        <v>3700</v>
      </c>
      <c r="B388" s="18" t="s">
        <v>3697</v>
      </c>
      <c r="C388" s="18" t="s">
        <v>7810</v>
      </c>
      <c r="D388" s="19">
        <v>500</v>
      </c>
      <c r="E388" s="20">
        <v>606</v>
      </c>
      <c r="F388" s="17" t="s">
        <v>8218</v>
      </c>
      <c r="G388" s="17" t="s">
        <v>8223</v>
      </c>
      <c r="H388" s="17" t="s">
        <v>8245</v>
      </c>
      <c r="I388" s="17">
        <v>1412092800</v>
      </c>
      <c r="J388" s="17">
        <v>1409493800</v>
      </c>
      <c r="K388" s="17" t="b">
        <v>0</v>
      </c>
      <c r="L388" s="17">
        <v>18</v>
      </c>
      <c r="M388" s="17" t="b">
        <v>1</v>
      </c>
      <c r="N388" s="17" t="s">
        <v>8269</v>
      </c>
      <c r="O388" s="17">
        <v>121</v>
      </c>
      <c r="P388" s="17">
        <v>33.67</v>
      </c>
      <c r="Q388" s="21" t="s">
        <v>8323</v>
      </c>
      <c r="R388" s="17" t="s">
        <v>8326</v>
      </c>
      <c r="S388" s="22">
        <v>41882.585648148146</v>
      </c>
      <c r="T388" s="22">
        <v>41912.666666666664</v>
      </c>
    </row>
    <row r="389" spans="1:20" ht="30" x14ac:dyDescent="0.25">
      <c r="A389" s="17">
        <v>3521</v>
      </c>
      <c r="B389" s="18" t="s">
        <v>3520</v>
      </c>
      <c r="C389" s="18" t="s">
        <v>7631</v>
      </c>
      <c r="D389" s="19">
        <v>350</v>
      </c>
      <c r="E389" s="20">
        <v>593</v>
      </c>
      <c r="F389" s="17" t="s">
        <v>8218</v>
      </c>
      <c r="G389" s="17" t="s">
        <v>8223</v>
      </c>
      <c r="H389" s="17" t="s">
        <v>8245</v>
      </c>
      <c r="I389" s="17">
        <v>1411980020</v>
      </c>
      <c r="J389" s="17">
        <v>1409388020</v>
      </c>
      <c r="K389" s="17" t="b">
        <v>0</v>
      </c>
      <c r="L389" s="17">
        <v>13</v>
      </c>
      <c r="M389" s="17" t="b">
        <v>1</v>
      </c>
      <c r="N389" s="17" t="s">
        <v>8269</v>
      </c>
      <c r="O389" s="17">
        <v>169</v>
      </c>
      <c r="P389" s="17">
        <v>45.62</v>
      </c>
      <c r="Q389" s="21" t="s">
        <v>8323</v>
      </c>
      <c r="R389" s="17" t="s">
        <v>8326</v>
      </c>
      <c r="S389" s="22">
        <v>41881.361342592594</v>
      </c>
      <c r="T389" s="22">
        <v>41911.361342592594</v>
      </c>
    </row>
    <row r="390" spans="1:20" ht="30" x14ac:dyDescent="0.25">
      <c r="A390" s="17">
        <v>3291</v>
      </c>
      <c r="B390" s="18" t="s">
        <v>3291</v>
      </c>
      <c r="C390" s="18" t="s">
        <v>7401</v>
      </c>
      <c r="D390" s="19">
        <v>500</v>
      </c>
      <c r="E390" s="20">
        <v>570</v>
      </c>
      <c r="F390" s="17" t="s">
        <v>8218</v>
      </c>
      <c r="G390" s="17" t="s">
        <v>8223</v>
      </c>
      <c r="H390" s="17" t="s">
        <v>8245</v>
      </c>
      <c r="I390" s="17">
        <v>1442462340</v>
      </c>
      <c r="J390" s="17">
        <v>1439743900</v>
      </c>
      <c r="K390" s="17" t="b">
        <v>0</v>
      </c>
      <c r="L390" s="17">
        <v>14</v>
      </c>
      <c r="M390" s="17" t="b">
        <v>1</v>
      </c>
      <c r="N390" s="17" t="s">
        <v>8269</v>
      </c>
      <c r="O390" s="17">
        <v>114</v>
      </c>
      <c r="P390" s="17">
        <v>40.71</v>
      </c>
      <c r="Q390" s="21" t="s">
        <v>8323</v>
      </c>
      <c r="R390" s="17" t="s">
        <v>8326</v>
      </c>
      <c r="S390" s="22">
        <v>42232.702546296292</v>
      </c>
      <c r="T390" s="22">
        <v>42264.165972222225</v>
      </c>
    </row>
    <row r="391" spans="1:20" x14ac:dyDescent="0.25">
      <c r="A391" s="17">
        <v>3711</v>
      </c>
      <c r="B391" s="18" t="s">
        <v>3708</v>
      </c>
      <c r="C391" s="18" t="s">
        <v>7821</v>
      </c>
      <c r="D391" s="19">
        <v>500</v>
      </c>
      <c r="E391" s="20">
        <v>570</v>
      </c>
      <c r="F391" s="17" t="s">
        <v>8218</v>
      </c>
      <c r="G391" s="17" t="s">
        <v>8223</v>
      </c>
      <c r="H391" s="17" t="s">
        <v>8245</v>
      </c>
      <c r="I391" s="17">
        <v>1402848000</v>
      </c>
      <c r="J391" s="17">
        <v>1400606573</v>
      </c>
      <c r="K391" s="17" t="b">
        <v>0</v>
      </c>
      <c r="L391" s="17">
        <v>21</v>
      </c>
      <c r="M391" s="17" t="b">
        <v>1</v>
      </c>
      <c r="N391" s="17" t="s">
        <v>8269</v>
      </c>
      <c r="O391" s="17">
        <v>114</v>
      </c>
      <c r="P391" s="17">
        <v>27.14</v>
      </c>
      <c r="Q391" s="21" t="s">
        <v>8323</v>
      </c>
      <c r="R391" s="17" t="s">
        <v>8326</v>
      </c>
      <c r="S391" s="22">
        <v>41779.724224537036</v>
      </c>
      <c r="T391" s="22">
        <v>41805.666666666664</v>
      </c>
    </row>
    <row r="392" spans="1:20" ht="30" x14ac:dyDescent="0.25">
      <c r="A392" s="17">
        <v>3818</v>
      </c>
      <c r="B392" s="18" t="s">
        <v>3815</v>
      </c>
      <c r="C392" s="18" t="s">
        <v>7928</v>
      </c>
      <c r="D392" s="19">
        <v>250</v>
      </c>
      <c r="E392" s="20">
        <v>570</v>
      </c>
      <c r="F392" s="17" t="s">
        <v>8218</v>
      </c>
      <c r="G392" s="17" t="s">
        <v>8223</v>
      </c>
      <c r="H392" s="17" t="s">
        <v>8245</v>
      </c>
      <c r="I392" s="17">
        <v>1426187582</v>
      </c>
      <c r="J392" s="17">
        <v>1423599182</v>
      </c>
      <c r="K392" s="17" t="b">
        <v>0</v>
      </c>
      <c r="L392" s="17">
        <v>10</v>
      </c>
      <c r="M392" s="17" t="b">
        <v>1</v>
      </c>
      <c r="N392" s="17" t="s">
        <v>8269</v>
      </c>
      <c r="O392" s="17">
        <v>228</v>
      </c>
      <c r="P392" s="17">
        <v>57</v>
      </c>
      <c r="Q392" s="21" t="s">
        <v>8323</v>
      </c>
      <c r="R392" s="17" t="s">
        <v>8326</v>
      </c>
      <c r="S392" s="22">
        <v>42045.84238425926</v>
      </c>
      <c r="T392" s="22">
        <v>42075.800717592589</v>
      </c>
    </row>
    <row r="393" spans="1:20" ht="30" x14ac:dyDescent="0.25">
      <c r="A393" s="17">
        <v>3514</v>
      </c>
      <c r="B393" s="18" t="s">
        <v>3513</v>
      </c>
      <c r="C393" s="18" t="s">
        <v>7624</v>
      </c>
      <c r="D393" s="19">
        <v>500</v>
      </c>
      <c r="E393" s="20">
        <v>550</v>
      </c>
      <c r="F393" s="17" t="s">
        <v>8218</v>
      </c>
      <c r="G393" s="17" t="s">
        <v>8223</v>
      </c>
      <c r="H393" s="17" t="s">
        <v>8245</v>
      </c>
      <c r="I393" s="17">
        <v>1422853140</v>
      </c>
      <c r="J393" s="17">
        <v>1421439552</v>
      </c>
      <c r="K393" s="17" t="b">
        <v>0</v>
      </c>
      <c r="L393" s="17">
        <v>10</v>
      </c>
      <c r="M393" s="17" t="b">
        <v>1</v>
      </c>
      <c r="N393" s="17" t="s">
        <v>8269</v>
      </c>
      <c r="O393" s="17">
        <v>110</v>
      </c>
      <c r="P393" s="17">
        <v>55</v>
      </c>
      <c r="Q393" s="21" t="s">
        <v>8323</v>
      </c>
      <c r="R393" s="17" t="s">
        <v>8326</v>
      </c>
      <c r="S393" s="22">
        <v>42020.846666666665</v>
      </c>
      <c r="T393" s="22">
        <v>42037.207638888889</v>
      </c>
    </row>
    <row r="394" spans="1:20" ht="30" x14ac:dyDescent="0.25">
      <c r="A394" s="17">
        <v>3321</v>
      </c>
      <c r="B394" s="18" t="s">
        <v>3321</v>
      </c>
      <c r="C394" s="18" t="s">
        <v>7431</v>
      </c>
      <c r="D394" s="19">
        <v>500</v>
      </c>
      <c r="E394" s="20">
        <v>537</v>
      </c>
      <c r="F394" s="17" t="s">
        <v>8218</v>
      </c>
      <c r="G394" s="17" t="s">
        <v>8223</v>
      </c>
      <c r="H394" s="17" t="s">
        <v>8245</v>
      </c>
      <c r="I394" s="17">
        <v>1413431940</v>
      </c>
      <c r="J394" s="17">
        <v>1412216665</v>
      </c>
      <c r="K394" s="17" t="b">
        <v>0</v>
      </c>
      <c r="L394" s="17">
        <v>15</v>
      </c>
      <c r="M394" s="17" t="b">
        <v>1</v>
      </c>
      <c r="N394" s="17" t="s">
        <v>8269</v>
      </c>
      <c r="O394" s="17">
        <v>107</v>
      </c>
      <c r="P394" s="17">
        <v>35.799999999999997</v>
      </c>
      <c r="Q394" s="21" t="s">
        <v>8323</v>
      </c>
      <c r="R394" s="17" t="s">
        <v>8326</v>
      </c>
      <c r="S394" s="22">
        <v>41914.100289351853</v>
      </c>
      <c r="T394" s="22">
        <v>41928.165972222225</v>
      </c>
    </row>
    <row r="395" spans="1:20" ht="30" x14ac:dyDescent="0.25">
      <c r="A395" s="17">
        <v>3831</v>
      </c>
      <c r="B395" s="18" t="s">
        <v>3828</v>
      </c>
      <c r="C395" s="18" t="s">
        <v>7940</v>
      </c>
      <c r="D395" s="19">
        <v>500</v>
      </c>
      <c r="E395" s="20">
        <v>530.11</v>
      </c>
      <c r="F395" s="17" t="s">
        <v>8218</v>
      </c>
      <c r="G395" s="17" t="s">
        <v>8223</v>
      </c>
      <c r="H395" s="17" t="s">
        <v>8245</v>
      </c>
      <c r="I395" s="17">
        <v>1415222545</v>
      </c>
      <c r="J395" s="17">
        <v>1413404545</v>
      </c>
      <c r="K395" s="17" t="b">
        <v>0</v>
      </c>
      <c r="L395" s="17">
        <v>9</v>
      </c>
      <c r="M395" s="17" t="b">
        <v>1</v>
      </c>
      <c r="N395" s="17" t="s">
        <v>8269</v>
      </c>
      <c r="O395" s="17">
        <v>106</v>
      </c>
      <c r="P395" s="17">
        <v>58.9</v>
      </c>
      <c r="Q395" s="21" t="s">
        <v>8323</v>
      </c>
      <c r="R395" s="17" t="s">
        <v>8326</v>
      </c>
      <c r="S395" s="22">
        <v>41927.848900462966</v>
      </c>
      <c r="T395" s="22">
        <v>41948.890567129631</v>
      </c>
    </row>
    <row r="396" spans="1:20" ht="30" x14ac:dyDescent="0.25">
      <c r="A396" s="17">
        <v>3525</v>
      </c>
      <c r="B396" s="18" t="s">
        <v>3524</v>
      </c>
      <c r="C396" s="18" t="s">
        <v>7635</v>
      </c>
      <c r="D396" s="19">
        <v>500</v>
      </c>
      <c r="E396" s="20">
        <v>530</v>
      </c>
      <c r="F396" s="17" t="s">
        <v>8218</v>
      </c>
      <c r="G396" s="17" t="s">
        <v>8223</v>
      </c>
      <c r="H396" s="17" t="s">
        <v>8245</v>
      </c>
      <c r="I396" s="17">
        <v>1439136000</v>
      </c>
      <c r="J396" s="17">
        <v>1438188106</v>
      </c>
      <c r="K396" s="17" t="b">
        <v>0</v>
      </c>
      <c r="L396" s="17">
        <v>7</v>
      </c>
      <c r="M396" s="17" t="b">
        <v>1</v>
      </c>
      <c r="N396" s="17" t="s">
        <v>8269</v>
      </c>
      <c r="O396" s="17">
        <v>106</v>
      </c>
      <c r="P396" s="17">
        <v>75.709999999999994</v>
      </c>
      <c r="Q396" s="21" t="s">
        <v>8323</v>
      </c>
      <c r="R396" s="17" t="s">
        <v>8326</v>
      </c>
      <c r="S396" s="22">
        <v>42214.6956712963</v>
      </c>
      <c r="T396" s="22">
        <v>42225.666666666672</v>
      </c>
    </row>
    <row r="397" spans="1:20" ht="30" x14ac:dyDescent="0.25">
      <c r="A397" s="17">
        <v>3651</v>
      </c>
      <c r="B397" s="18" t="s">
        <v>3649</v>
      </c>
      <c r="C397" s="18" t="s">
        <v>7761</v>
      </c>
      <c r="D397" s="19">
        <v>500</v>
      </c>
      <c r="E397" s="20">
        <v>520</v>
      </c>
      <c r="F397" s="17" t="s">
        <v>8218</v>
      </c>
      <c r="G397" s="17" t="s">
        <v>8223</v>
      </c>
      <c r="H397" s="17" t="s">
        <v>8245</v>
      </c>
      <c r="I397" s="17">
        <v>1407686340</v>
      </c>
      <c r="J397" s="17">
        <v>1404833442</v>
      </c>
      <c r="K397" s="17" t="b">
        <v>0</v>
      </c>
      <c r="L397" s="17">
        <v>9</v>
      </c>
      <c r="M397" s="17" t="b">
        <v>1</v>
      </c>
      <c r="N397" s="17" t="s">
        <v>8269</v>
      </c>
      <c r="O397" s="17">
        <v>104</v>
      </c>
      <c r="P397" s="17">
        <v>57.78</v>
      </c>
      <c r="Q397" s="21" t="s">
        <v>8323</v>
      </c>
      <c r="R397" s="17" t="s">
        <v>8326</v>
      </c>
      <c r="S397" s="22">
        <v>41828.646319444444</v>
      </c>
      <c r="T397" s="22">
        <v>41861.665972222225</v>
      </c>
    </row>
    <row r="398" spans="1:20" ht="30" x14ac:dyDescent="0.25">
      <c r="A398" s="17">
        <v>3462</v>
      </c>
      <c r="B398" s="18" t="s">
        <v>3461</v>
      </c>
      <c r="C398" s="18" t="s">
        <v>7572</v>
      </c>
      <c r="D398" s="19">
        <v>250</v>
      </c>
      <c r="E398" s="20">
        <v>505</v>
      </c>
      <c r="F398" s="17" t="s">
        <v>8218</v>
      </c>
      <c r="G398" s="17" t="s">
        <v>8223</v>
      </c>
      <c r="H398" s="17" t="s">
        <v>8245</v>
      </c>
      <c r="I398" s="17">
        <v>1436551200</v>
      </c>
      <c r="J398" s="17">
        <v>1435181628</v>
      </c>
      <c r="K398" s="17" t="b">
        <v>0</v>
      </c>
      <c r="L398" s="17">
        <v>17</v>
      </c>
      <c r="M398" s="17" t="b">
        <v>1</v>
      </c>
      <c r="N398" s="17" t="s">
        <v>8269</v>
      </c>
      <c r="O398" s="17">
        <v>202</v>
      </c>
      <c r="P398" s="17">
        <v>29.71</v>
      </c>
      <c r="Q398" s="21" t="s">
        <v>8323</v>
      </c>
      <c r="R398" s="17" t="s">
        <v>8326</v>
      </c>
      <c r="S398" s="22">
        <v>42179.898472222223</v>
      </c>
      <c r="T398" s="22">
        <v>42195.75</v>
      </c>
    </row>
    <row r="399" spans="1:20" ht="30" x14ac:dyDescent="0.25">
      <c r="A399" s="17">
        <v>3829</v>
      </c>
      <c r="B399" s="18" t="s">
        <v>3826</v>
      </c>
      <c r="C399" s="18" t="s">
        <v>7938</v>
      </c>
      <c r="D399" s="19">
        <v>500</v>
      </c>
      <c r="E399" s="20">
        <v>501</v>
      </c>
      <c r="F399" s="17" t="s">
        <v>8218</v>
      </c>
      <c r="G399" s="17" t="s">
        <v>8223</v>
      </c>
      <c r="H399" s="17" t="s">
        <v>8245</v>
      </c>
      <c r="I399" s="17">
        <v>1472676371</v>
      </c>
      <c r="J399" s="17">
        <v>1470948371</v>
      </c>
      <c r="K399" s="17" t="b">
        <v>0</v>
      </c>
      <c r="L399" s="17">
        <v>8</v>
      </c>
      <c r="M399" s="17" t="b">
        <v>1</v>
      </c>
      <c r="N399" s="17" t="s">
        <v>8269</v>
      </c>
      <c r="O399" s="17">
        <v>100</v>
      </c>
      <c r="P399" s="17">
        <v>62.63</v>
      </c>
      <c r="Q399" s="21" t="s">
        <v>8323</v>
      </c>
      <c r="R399" s="17" t="s">
        <v>8326</v>
      </c>
      <c r="S399" s="22">
        <v>42593.865405092598</v>
      </c>
      <c r="T399" s="22">
        <v>42613.865405092598</v>
      </c>
    </row>
    <row r="400" spans="1:20" ht="30" x14ac:dyDescent="0.25">
      <c r="A400" s="17">
        <v>2836</v>
      </c>
      <c r="B400" s="18" t="s">
        <v>2836</v>
      </c>
      <c r="C400" s="18" t="s">
        <v>6946</v>
      </c>
      <c r="D400" s="19">
        <v>450</v>
      </c>
      <c r="E400" s="20">
        <v>485</v>
      </c>
      <c r="F400" s="17" t="s">
        <v>8218</v>
      </c>
      <c r="G400" s="17" t="s">
        <v>8223</v>
      </c>
      <c r="H400" s="17" t="s">
        <v>8245</v>
      </c>
      <c r="I400" s="17">
        <v>1487393940</v>
      </c>
      <c r="J400" s="17">
        <v>1484115418</v>
      </c>
      <c r="K400" s="17" t="b">
        <v>0</v>
      </c>
      <c r="L400" s="17">
        <v>11</v>
      </c>
      <c r="M400" s="17" t="b">
        <v>1</v>
      </c>
      <c r="N400" s="17" t="s">
        <v>8269</v>
      </c>
      <c r="O400" s="17">
        <v>108</v>
      </c>
      <c r="P400" s="17">
        <v>44.09</v>
      </c>
      <c r="Q400" s="21" t="s">
        <v>8323</v>
      </c>
      <c r="R400" s="17" t="s">
        <v>8326</v>
      </c>
      <c r="S400" s="22">
        <v>42746.261782407411</v>
      </c>
      <c r="T400" s="22">
        <v>42784.207638888889</v>
      </c>
    </row>
    <row r="401" spans="1:20" ht="30" x14ac:dyDescent="0.25">
      <c r="A401" s="17">
        <v>3494</v>
      </c>
      <c r="B401" s="18" t="s">
        <v>3493</v>
      </c>
      <c r="C401" s="18" t="s">
        <v>7604</v>
      </c>
      <c r="D401" s="19">
        <v>400</v>
      </c>
      <c r="E401" s="20">
        <v>400</v>
      </c>
      <c r="F401" s="17" t="s">
        <v>8218</v>
      </c>
      <c r="G401" s="17" t="s">
        <v>8223</v>
      </c>
      <c r="H401" s="17" t="s">
        <v>8245</v>
      </c>
      <c r="I401" s="17">
        <v>1480140000</v>
      </c>
      <c r="J401" s="17">
        <v>1479186575</v>
      </c>
      <c r="K401" s="17" t="b">
        <v>0</v>
      </c>
      <c r="L401" s="17">
        <v>13</v>
      </c>
      <c r="M401" s="17" t="b">
        <v>1</v>
      </c>
      <c r="N401" s="17" t="s">
        <v>8269</v>
      </c>
      <c r="O401" s="17">
        <v>100</v>
      </c>
      <c r="P401" s="17">
        <v>30.77</v>
      </c>
      <c r="Q401" s="21" t="s">
        <v>8323</v>
      </c>
      <c r="R401" s="17" t="s">
        <v>8326</v>
      </c>
      <c r="S401" s="22">
        <v>42689.214988425927</v>
      </c>
      <c r="T401" s="22">
        <v>42700.25</v>
      </c>
    </row>
    <row r="402" spans="1:20" ht="30" x14ac:dyDescent="0.25">
      <c r="A402" s="17">
        <v>3470</v>
      </c>
      <c r="B402" s="18" t="s">
        <v>3469</v>
      </c>
      <c r="C402" s="18" t="s">
        <v>7580</v>
      </c>
      <c r="D402" s="19">
        <v>250</v>
      </c>
      <c r="E402" s="20">
        <v>375</v>
      </c>
      <c r="F402" s="17" t="s">
        <v>8218</v>
      </c>
      <c r="G402" s="17" t="s">
        <v>8223</v>
      </c>
      <c r="H402" s="17" t="s">
        <v>8245</v>
      </c>
      <c r="I402" s="17">
        <v>1468618680</v>
      </c>
      <c r="J402" s="17">
        <v>1465345902</v>
      </c>
      <c r="K402" s="17" t="b">
        <v>0</v>
      </c>
      <c r="L402" s="17">
        <v>9</v>
      </c>
      <c r="M402" s="17" t="b">
        <v>1</v>
      </c>
      <c r="N402" s="17" t="s">
        <v>8269</v>
      </c>
      <c r="O402" s="17">
        <v>150</v>
      </c>
      <c r="P402" s="17">
        <v>41.67</v>
      </c>
      <c r="Q402" s="21" t="s">
        <v>8323</v>
      </c>
      <c r="R402" s="17" t="s">
        <v>8326</v>
      </c>
      <c r="S402" s="22">
        <v>42529.022013888884</v>
      </c>
      <c r="T402" s="22">
        <v>42566.901388888888</v>
      </c>
    </row>
    <row r="403" spans="1:20" ht="30" x14ac:dyDescent="0.25">
      <c r="A403" s="17">
        <v>3686</v>
      </c>
      <c r="B403" s="18" t="s">
        <v>3683</v>
      </c>
      <c r="C403" s="18" t="s">
        <v>7796</v>
      </c>
      <c r="D403" s="19">
        <v>350</v>
      </c>
      <c r="E403" s="20">
        <v>355</v>
      </c>
      <c r="F403" s="17" t="s">
        <v>8218</v>
      </c>
      <c r="G403" s="17" t="s">
        <v>8223</v>
      </c>
      <c r="H403" s="17" t="s">
        <v>8245</v>
      </c>
      <c r="I403" s="17">
        <v>1440820740</v>
      </c>
      <c r="J403" s="17">
        <v>1439567660</v>
      </c>
      <c r="K403" s="17" t="b">
        <v>0</v>
      </c>
      <c r="L403" s="17">
        <v>6</v>
      </c>
      <c r="M403" s="17" t="b">
        <v>1</v>
      </c>
      <c r="N403" s="17" t="s">
        <v>8269</v>
      </c>
      <c r="O403" s="17">
        <v>101</v>
      </c>
      <c r="P403" s="17">
        <v>59.17</v>
      </c>
      <c r="Q403" s="21" t="s">
        <v>8323</v>
      </c>
      <c r="R403" s="17" t="s">
        <v>8326</v>
      </c>
      <c r="S403" s="22">
        <v>42230.662731481483</v>
      </c>
      <c r="T403" s="22">
        <v>42245.165972222225</v>
      </c>
    </row>
    <row r="404" spans="1:20" ht="30" x14ac:dyDescent="0.25">
      <c r="A404" s="17">
        <v>3423</v>
      </c>
      <c r="B404" s="18" t="s">
        <v>3422</v>
      </c>
      <c r="C404" s="18" t="s">
        <v>7533</v>
      </c>
      <c r="D404" s="19">
        <v>250</v>
      </c>
      <c r="E404" s="20">
        <v>350</v>
      </c>
      <c r="F404" s="17" t="s">
        <v>8218</v>
      </c>
      <c r="G404" s="17" t="s">
        <v>8223</v>
      </c>
      <c r="H404" s="17" t="s">
        <v>8245</v>
      </c>
      <c r="I404" s="17">
        <v>1429912341</v>
      </c>
      <c r="J404" s="17">
        <v>1427320341</v>
      </c>
      <c r="K404" s="17" t="b">
        <v>0</v>
      </c>
      <c r="L404" s="17">
        <v>10</v>
      </c>
      <c r="M404" s="17" t="b">
        <v>1</v>
      </c>
      <c r="N404" s="17" t="s">
        <v>8269</v>
      </c>
      <c r="O404" s="17">
        <v>140</v>
      </c>
      <c r="P404" s="17">
        <v>35</v>
      </c>
      <c r="Q404" s="21" t="s">
        <v>8323</v>
      </c>
      <c r="R404" s="17" t="s">
        <v>8326</v>
      </c>
      <c r="S404" s="22">
        <v>42088.911354166667</v>
      </c>
      <c r="T404" s="22">
        <v>42118.911354166667</v>
      </c>
    </row>
    <row r="405" spans="1:20" ht="30" x14ac:dyDescent="0.25">
      <c r="A405" s="17">
        <v>3476</v>
      </c>
      <c r="B405" s="18" t="s">
        <v>3475</v>
      </c>
      <c r="C405" s="18" t="s">
        <v>7586</v>
      </c>
      <c r="D405" s="19">
        <v>300</v>
      </c>
      <c r="E405" s="20">
        <v>312</v>
      </c>
      <c r="F405" s="17" t="s">
        <v>8218</v>
      </c>
      <c r="G405" s="17" t="s">
        <v>8223</v>
      </c>
      <c r="H405" s="17" t="s">
        <v>8245</v>
      </c>
      <c r="I405" s="17">
        <v>1414378800</v>
      </c>
      <c r="J405" s="17">
        <v>1412836990</v>
      </c>
      <c r="K405" s="17" t="b">
        <v>0</v>
      </c>
      <c r="L405" s="17">
        <v>6</v>
      </c>
      <c r="M405" s="17" t="b">
        <v>1</v>
      </c>
      <c r="N405" s="17" t="s">
        <v>8269</v>
      </c>
      <c r="O405" s="17">
        <v>104</v>
      </c>
      <c r="P405" s="17">
        <v>52</v>
      </c>
      <c r="Q405" s="21" t="s">
        <v>8323</v>
      </c>
      <c r="R405" s="17" t="s">
        <v>8326</v>
      </c>
      <c r="S405" s="22">
        <v>41921.279976851853</v>
      </c>
      <c r="T405" s="22">
        <v>41939.125</v>
      </c>
    </row>
    <row r="406" spans="1:20" ht="30" x14ac:dyDescent="0.25">
      <c r="A406" s="17">
        <v>3371</v>
      </c>
      <c r="B406" s="18" t="s">
        <v>3370</v>
      </c>
      <c r="C406" s="18" t="s">
        <v>7481</v>
      </c>
      <c r="D406" s="19">
        <v>200</v>
      </c>
      <c r="E406" s="20">
        <v>277</v>
      </c>
      <c r="F406" s="17" t="s">
        <v>8218</v>
      </c>
      <c r="G406" s="17" t="s">
        <v>8223</v>
      </c>
      <c r="H406" s="17" t="s">
        <v>8245</v>
      </c>
      <c r="I406" s="17">
        <v>1449089965</v>
      </c>
      <c r="J406" s="17">
        <v>1446670765</v>
      </c>
      <c r="K406" s="17" t="b">
        <v>0</v>
      </c>
      <c r="L406" s="17">
        <v>9</v>
      </c>
      <c r="M406" s="17" t="b">
        <v>1</v>
      </c>
      <c r="N406" s="17" t="s">
        <v>8269</v>
      </c>
      <c r="O406" s="17">
        <v>139</v>
      </c>
      <c r="P406" s="17">
        <v>30.78</v>
      </c>
      <c r="Q406" s="21" t="s">
        <v>8323</v>
      </c>
      <c r="R406" s="17" t="s">
        <v>8326</v>
      </c>
      <c r="S406" s="22">
        <v>42312.874594907407</v>
      </c>
      <c r="T406" s="22">
        <v>42340.874594907407</v>
      </c>
    </row>
    <row r="407" spans="1:20" ht="30" x14ac:dyDescent="0.25">
      <c r="A407" s="17">
        <v>3545</v>
      </c>
      <c r="B407" s="18" t="s">
        <v>3544</v>
      </c>
      <c r="C407" s="18" t="s">
        <v>7655</v>
      </c>
      <c r="D407" s="19">
        <v>250</v>
      </c>
      <c r="E407" s="20">
        <v>251</v>
      </c>
      <c r="F407" s="17" t="s">
        <v>8218</v>
      </c>
      <c r="G407" s="17" t="s">
        <v>8223</v>
      </c>
      <c r="H407" s="17" t="s">
        <v>8245</v>
      </c>
      <c r="I407" s="17">
        <v>1428780159</v>
      </c>
      <c r="J407" s="17">
        <v>1426188159</v>
      </c>
      <c r="K407" s="17" t="b">
        <v>0</v>
      </c>
      <c r="L407" s="17">
        <v>8</v>
      </c>
      <c r="M407" s="17" t="b">
        <v>1</v>
      </c>
      <c r="N407" s="17" t="s">
        <v>8269</v>
      </c>
      <c r="O407" s="17">
        <v>100</v>
      </c>
      <c r="P407" s="17">
        <v>31.38</v>
      </c>
      <c r="Q407" s="21" t="s">
        <v>8323</v>
      </c>
      <c r="R407" s="17" t="s">
        <v>8326</v>
      </c>
      <c r="S407" s="22">
        <v>42075.807395833333</v>
      </c>
      <c r="T407" s="22">
        <v>42105.807395833333</v>
      </c>
    </row>
    <row r="408" spans="1:20" ht="45" x14ac:dyDescent="0.25">
      <c r="A408" s="17">
        <v>3442</v>
      </c>
      <c r="B408" s="18" t="s">
        <v>3441</v>
      </c>
      <c r="C408" s="18" t="s">
        <v>7552</v>
      </c>
      <c r="D408" s="19">
        <v>250</v>
      </c>
      <c r="E408" s="20">
        <v>250</v>
      </c>
      <c r="F408" s="17" t="s">
        <v>8218</v>
      </c>
      <c r="G408" s="17" t="s">
        <v>8223</v>
      </c>
      <c r="H408" s="17" t="s">
        <v>8245</v>
      </c>
      <c r="I408" s="17">
        <v>1433016672</v>
      </c>
      <c r="J408" s="17">
        <v>1430424672</v>
      </c>
      <c r="K408" s="17" t="b">
        <v>0</v>
      </c>
      <c r="L408" s="17">
        <v>8</v>
      </c>
      <c r="M408" s="17" t="b">
        <v>1</v>
      </c>
      <c r="N408" s="17" t="s">
        <v>8269</v>
      </c>
      <c r="O408" s="17">
        <v>100</v>
      </c>
      <c r="P408" s="17">
        <v>31.25</v>
      </c>
      <c r="Q408" s="21" t="s">
        <v>8323</v>
      </c>
      <c r="R408" s="17" t="s">
        <v>8326</v>
      </c>
      <c r="S408" s="22">
        <v>42124.841111111105</v>
      </c>
      <c r="T408" s="22">
        <v>42154.841111111105</v>
      </c>
    </row>
    <row r="409" spans="1:20" ht="30" x14ac:dyDescent="0.25">
      <c r="A409" s="17">
        <v>3830</v>
      </c>
      <c r="B409" s="18" t="s">
        <v>3827</v>
      </c>
      <c r="C409" s="18" t="s">
        <v>7939</v>
      </c>
      <c r="D409" s="19">
        <v>100</v>
      </c>
      <c r="E409" s="20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17">
        <v>1463161611</v>
      </c>
      <c r="K409" s="17" t="b">
        <v>0</v>
      </c>
      <c r="L409" s="17">
        <v>3</v>
      </c>
      <c r="M409" s="17" t="b">
        <v>1</v>
      </c>
      <c r="N409" s="17" t="s">
        <v>8269</v>
      </c>
      <c r="O409" s="17">
        <v>225</v>
      </c>
      <c r="P409" s="17">
        <v>75</v>
      </c>
      <c r="Q409" s="21" t="s">
        <v>8323</v>
      </c>
      <c r="R409" s="17" t="s">
        <v>8326</v>
      </c>
      <c r="S409" s="22">
        <v>42503.740868055553</v>
      </c>
      <c r="T409" s="22">
        <v>42517.740868055553</v>
      </c>
    </row>
    <row r="410" spans="1:20" ht="30" x14ac:dyDescent="0.25">
      <c r="A410" s="17">
        <v>3415</v>
      </c>
      <c r="B410" s="18" t="s">
        <v>3414</v>
      </c>
      <c r="C410" s="18" t="s">
        <v>7525</v>
      </c>
      <c r="D410" s="19">
        <v>200</v>
      </c>
      <c r="E410" s="20">
        <v>200</v>
      </c>
      <c r="F410" s="17" t="s">
        <v>8218</v>
      </c>
      <c r="G410" s="17" t="s">
        <v>8223</v>
      </c>
      <c r="H410" s="17" t="s">
        <v>8245</v>
      </c>
      <c r="I410" s="17">
        <v>1460935800</v>
      </c>
      <c r="J410" s="17">
        <v>1459999656</v>
      </c>
      <c r="K410" s="17" t="b">
        <v>0</v>
      </c>
      <c r="L410" s="17">
        <v>9</v>
      </c>
      <c r="M410" s="17" t="b">
        <v>1</v>
      </c>
      <c r="N410" s="17" t="s">
        <v>8269</v>
      </c>
      <c r="O410" s="17">
        <v>100</v>
      </c>
      <c r="P410" s="17">
        <v>22.22</v>
      </c>
      <c r="Q410" s="21" t="s">
        <v>8323</v>
      </c>
      <c r="R410" s="17" t="s">
        <v>8326</v>
      </c>
      <c r="S410" s="22">
        <v>42467.144166666665</v>
      </c>
      <c r="T410" s="22">
        <v>42477.979166666672</v>
      </c>
    </row>
    <row r="411" spans="1:20" ht="30" x14ac:dyDescent="0.25">
      <c r="A411" s="17">
        <v>3576</v>
      </c>
      <c r="B411" s="18" t="s">
        <v>3575</v>
      </c>
      <c r="C411" s="18" t="s">
        <v>7686</v>
      </c>
      <c r="D411" s="19">
        <v>100</v>
      </c>
      <c r="E411" s="20">
        <v>100</v>
      </c>
      <c r="F411" s="17" t="s">
        <v>8218</v>
      </c>
      <c r="G411" s="17" t="s">
        <v>8223</v>
      </c>
      <c r="H411" s="17" t="s">
        <v>8245</v>
      </c>
      <c r="I411" s="17">
        <v>1480947054</v>
      </c>
      <c r="J411" s="17">
        <v>1475759454</v>
      </c>
      <c r="K411" s="17" t="b">
        <v>0</v>
      </c>
      <c r="L411" s="17">
        <v>5</v>
      </c>
      <c r="M411" s="17" t="b">
        <v>1</v>
      </c>
      <c r="N411" s="17" t="s">
        <v>8269</v>
      </c>
      <c r="O411" s="17">
        <v>100</v>
      </c>
      <c r="P411" s="17">
        <v>20</v>
      </c>
      <c r="Q411" s="21" t="s">
        <v>8323</v>
      </c>
      <c r="R411" s="17" t="s">
        <v>8326</v>
      </c>
      <c r="S411" s="22">
        <v>42649.54923611111</v>
      </c>
      <c r="T411" s="22">
        <v>42709.590902777782</v>
      </c>
    </row>
    <row r="412" spans="1:20" x14ac:dyDescent="0.25">
      <c r="A412" s="17">
        <v>3600</v>
      </c>
      <c r="B412" s="18" t="s">
        <v>3599</v>
      </c>
      <c r="C412" s="18" t="s">
        <v>7710</v>
      </c>
      <c r="D412" s="19">
        <v>10</v>
      </c>
      <c r="E412" s="20">
        <v>13</v>
      </c>
      <c r="F412" s="17" t="s">
        <v>8218</v>
      </c>
      <c r="G412" s="17" t="s">
        <v>8223</v>
      </c>
      <c r="H412" s="17" t="s">
        <v>8245</v>
      </c>
      <c r="I412" s="17">
        <v>1476390164</v>
      </c>
      <c r="J412" s="17">
        <v>1473970964</v>
      </c>
      <c r="K412" s="17" t="b">
        <v>0</v>
      </c>
      <c r="L412" s="17">
        <v>4</v>
      </c>
      <c r="M412" s="17" t="b">
        <v>1</v>
      </c>
      <c r="N412" s="17" t="s">
        <v>8269</v>
      </c>
      <c r="O412" s="17">
        <v>130</v>
      </c>
      <c r="P412" s="17">
        <v>3.25</v>
      </c>
      <c r="Q412" s="21" t="s">
        <v>8323</v>
      </c>
      <c r="R412" s="17" t="s">
        <v>8326</v>
      </c>
      <c r="S412" s="22">
        <v>42628.849120370374</v>
      </c>
      <c r="T412" s="22">
        <v>42656.849120370374</v>
      </c>
    </row>
  </sheetData>
  <conditionalFormatting sqref="F1:F2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1:O2">
    <cfRule type="colorScale" priority="6">
      <colorScale>
        <cfvo type="min"/>
        <cfvo type="percentile" val="90"/>
        <color rgb="FFFF0000"/>
        <color rgb="FF00B0F0"/>
      </colorScale>
    </cfRule>
  </conditionalFormatting>
  <conditionalFormatting sqref="F3:F412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3:O412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5E4F4-3643-4F4B-BD4A-E7C4F4855C3A}">
  <dimension ref="A1:F6"/>
  <sheetViews>
    <sheetView workbookViewId="0">
      <selection activeCell="C9" sqref="C9"/>
    </sheetView>
  </sheetViews>
  <sheetFormatPr defaultRowHeight="15" x14ac:dyDescent="0.25"/>
  <cols>
    <col min="1" max="1" width="30.140625" bestFit="1" customWidth="1"/>
    <col min="2" max="2" width="126.140625" bestFit="1" customWidth="1"/>
    <col min="3" max="3" width="12.5703125" customWidth="1"/>
    <col min="5" max="5" width="17" bestFit="1" customWidth="1"/>
    <col min="6" max="6" width="18" bestFit="1" customWidth="1"/>
  </cols>
  <sheetData>
    <row r="1" spans="1:6" x14ac:dyDescent="0.25">
      <c r="A1" s="9" t="s">
        <v>8379</v>
      </c>
      <c r="B1" s="9" t="s">
        <v>8380</v>
      </c>
      <c r="C1" s="9" t="s">
        <v>8382</v>
      </c>
      <c r="D1" s="9" t="s">
        <v>8383</v>
      </c>
      <c r="E1" s="9" t="s">
        <v>8307</v>
      </c>
      <c r="F1" s="9" t="s">
        <v>8385</v>
      </c>
    </row>
    <row r="2" spans="1:6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x14ac:dyDescent="0.25">
      <c r="A4" t="s">
        <v>8381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x14ac:dyDescent="0.25">
      <c r="A6" t="s">
        <v>8384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12821-C666-4E6E-A386-077D6A6867D0}">
  <dimension ref="A1:F6"/>
  <sheetViews>
    <sheetView workbookViewId="0">
      <selection activeCell="H34" sqref="H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5" bestFit="1" customWidth="1"/>
    <col min="8" max="8" width="18" bestFit="1" customWidth="1"/>
    <col min="9" max="9" width="15" bestFit="1" customWidth="1"/>
    <col min="10" max="10" width="23" bestFit="1" customWidth="1"/>
    <col min="11" max="11" width="20" bestFit="1" customWidth="1"/>
    <col min="12" max="78" width="6.5703125" bestFit="1" customWidth="1"/>
    <col min="79" max="386" width="7.5703125" bestFit="1" customWidth="1"/>
    <col min="1443" max="1974" width="10.140625" bestFit="1" customWidth="1"/>
    <col min="1975" max="2035" width="11.140625" bestFit="1" customWidth="1"/>
    <col min="2036" max="2038" width="12.7109375" bestFit="1" customWidth="1"/>
    <col min="2039" max="2039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A651D-76C0-4E60-94F2-4D9FEC338BC2}">
  <dimension ref="A1:E7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8358</v>
      </c>
      <c r="B1" t="s">
        <v>8364</v>
      </c>
    </row>
    <row r="2" spans="1:5" x14ac:dyDescent="0.25">
      <c r="A2" s="12" t="s">
        <v>8222</v>
      </c>
      <c r="B2" t="s">
        <v>8224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5670D-85B5-458D-9B06-61BE1DDA9A4A}">
  <dimension ref="A1:E18"/>
  <sheetViews>
    <sheetView workbookViewId="0">
      <selection activeCell="E11" sqref="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8308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6" t="s">
        <v>8373</v>
      </c>
      <c r="B6" s="14">
        <v>17</v>
      </c>
      <c r="C6" s="14">
        <v>23</v>
      </c>
      <c r="D6" s="14">
        <v>9</v>
      </c>
      <c r="E6" s="14">
        <v>49</v>
      </c>
    </row>
    <row r="7" spans="1:5" x14ac:dyDescent="0.25">
      <c r="A7" s="16" t="s">
        <v>8374</v>
      </c>
      <c r="B7" s="14">
        <v>13</v>
      </c>
      <c r="C7" s="14">
        <v>14</v>
      </c>
      <c r="D7" s="14">
        <v>20</v>
      </c>
      <c r="E7" s="14">
        <v>47</v>
      </c>
    </row>
    <row r="8" spans="1:5" x14ac:dyDescent="0.25">
      <c r="A8" s="16" t="s">
        <v>8375</v>
      </c>
      <c r="B8" s="14">
        <v>12</v>
      </c>
      <c r="C8" s="14">
        <v>13</v>
      </c>
      <c r="D8" s="14">
        <v>17</v>
      </c>
      <c r="E8" s="14">
        <v>42</v>
      </c>
    </row>
    <row r="9" spans="1:5" x14ac:dyDescent="0.25">
      <c r="A9" s="16" t="s">
        <v>8376</v>
      </c>
      <c r="B9" s="14">
        <v>11</v>
      </c>
      <c r="C9" s="14">
        <v>7</v>
      </c>
      <c r="D9" s="14">
        <v>26</v>
      </c>
      <c r="E9" s="14">
        <v>44</v>
      </c>
    </row>
    <row r="10" spans="1:5" x14ac:dyDescent="0.25">
      <c r="A10" s="16" t="s">
        <v>8367</v>
      </c>
      <c r="B10" s="14">
        <v>11</v>
      </c>
      <c r="C10" s="14">
        <v>11</v>
      </c>
      <c r="D10" s="14">
        <v>14</v>
      </c>
      <c r="E10" s="14">
        <v>36</v>
      </c>
    </row>
    <row r="11" spans="1:5" x14ac:dyDescent="0.25">
      <c r="A11" s="16" t="s">
        <v>8377</v>
      </c>
      <c r="B11" s="14">
        <v>17</v>
      </c>
      <c r="C11" s="14">
        <v>22</v>
      </c>
      <c r="D11" s="14">
        <v>17</v>
      </c>
      <c r="E11" s="14">
        <v>56</v>
      </c>
    </row>
    <row r="12" spans="1:5" x14ac:dyDescent="0.25">
      <c r="A12" s="16" t="s">
        <v>8368</v>
      </c>
      <c r="B12" s="14">
        <v>18</v>
      </c>
      <c r="C12" s="14">
        <v>17</v>
      </c>
      <c r="D12" s="14">
        <v>18</v>
      </c>
      <c r="E12" s="14">
        <v>53</v>
      </c>
    </row>
    <row r="13" spans="1:5" x14ac:dyDescent="0.25">
      <c r="A13" s="16" t="s">
        <v>8369</v>
      </c>
      <c r="B13" s="14">
        <v>12</v>
      </c>
      <c r="C13" s="14">
        <v>14</v>
      </c>
      <c r="D13" s="14">
        <v>18</v>
      </c>
      <c r="E13" s="14">
        <v>44</v>
      </c>
    </row>
    <row r="14" spans="1:5" x14ac:dyDescent="0.25">
      <c r="A14" s="16" t="s">
        <v>8370</v>
      </c>
      <c r="B14" s="14">
        <v>13</v>
      </c>
      <c r="C14" s="14">
        <v>24</v>
      </c>
      <c r="D14" s="14">
        <v>15</v>
      </c>
      <c r="E14" s="14">
        <v>52</v>
      </c>
    </row>
    <row r="15" spans="1:5" x14ac:dyDescent="0.25">
      <c r="A15" s="16" t="s">
        <v>8371</v>
      </c>
      <c r="B15" s="14">
        <v>12</v>
      </c>
      <c r="C15" s="14">
        <v>23</v>
      </c>
      <c r="D15" s="14">
        <v>20</v>
      </c>
      <c r="E15" s="14">
        <v>55</v>
      </c>
    </row>
    <row r="16" spans="1:5" x14ac:dyDescent="0.25">
      <c r="A16" s="16" t="s">
        <v>8372</v>
      </c>
      <c r="B16" s="14">
        <v>26</v>
      </c>
      <c r="C16" s="14">
        <v>23</v>
      </c>
      <c r="D16" s="14">
        <v>24</v>
      </c>
      <c r="E16" s="14">
        <v>73</v>
      </c>
    </row>
    <row r="17" spans="1:5" x14ac:dyDescent="0.25">
      <c r="A17" s="16" t="s">
        <v>8378</v>
      </c>
      <c r="B17" s="14">
        <v>16</v>
      </c>
      <c r="C17" s="14">
        <v>22</v>
      </c>
      <c r="D17" s="14">
        <v>11</v>
      </c>
      <c r="E17" s="14">
        <v>49</v>
      </c>
    </row>
    <row r="18" spans="1:5" x14ac:dyDescent="0.25">
      <c r="A18" s="16" t="s">
        <v>8361</v>
      </c>
      <c r="B18" s="14">
        <v>178</v>
      </c>
      <c r="C18" s="14">
        <v>213</v>
      </c>
      <c r="D18" s="14">
        <v>209</v>
      </c>
      <c r="E18" s="14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PCO Pivot</vt:lpstr>
      <vt:lpstr>Subcategory Statistics</vt:lpstr>
      <vt:lpstr>Outcomes Based on Launched Date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</cp:lastModifiedBy>
  <dcterms:created xsi:type="dcterms:W3CDTF">2017-04-20T15:17:24Z</dcterms:created>
  <dcterms:modified xsi:type="dcterms:W3CDTF">2022-06-16T04:59:08Z</dcterms:modified>
</cp:coreProperties>
</file>