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ndrew Carr\Downloads\zap_em__blast_em\"/>
    </mc:Choice>
  </mc:AlternateContent>
  <xr:revisionPtr revIDLastSave="0" documentId="8_{F8F82780-AD19-4650-9151-65D5FB1C9FE5}" xr6:coauthVersionLast="47" xr6:coauthVersionMax="47" xr10:uidLastSave="{00000000-0000-0000-0000-000000000000}"/>
  <bookViews>
    <workbookView xWindow="-27345" yWindow="165" windowWidth="25560" windowHeight="15195" xr2:uid="{F4633DC0-20A2-F541-A342-2A614D0E53FB}"/>
  </bookViews>
  <sheets>
    <sheet name="Hardware" sheetId="1" r:id="rId1"/>
    <sheet name="PCB components" sheetId="2" r:id="rId2"/>
    <sheet name="Mechanical compone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4" i="3"/>
  <c r="E3" i="3"/>
  <c r="E2" i="3"/>
  <c r="J4" i="1"/>
  <c r="J3" i="1"/>
  <c r="J5" i="1"/>
  <c r="J6" i="1"/>
  <c r="J7" i="1"/>
  <c r="J8" i="1"/>
  <c r="J9" i="1"/>
  <c r="J10" i="1"/>
  <c r="J11" i="1"/>
  <c r="J2" i="1"/>
  <c r="J21" i="1" s="1"/>
  <c r="J23" i="1" s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<sst xmlns="http://schemas.openxmlformats.org/spreadsheetml/2006/main" count="341" uniqueCount="206">
  <si>
    <t>Part</t>
  </si>
  <si>
    <t>Qty.</t>
  </si>
  <si>
    <t>Pack qty.</t>
  </si>
  <si>
    <t>Price</t>
  </si>
  <si>
    <t>Net Price</t>
  </si>
  <si>
    <t>Notes</t>
  </si>
  <si>
    <t>bought?</t>
  </si>
  <si>
    <t>Voltage [V]</t>
  </si>
  <si>
    <t>Current [mA]</t>
  </si>
  <si>
    <t>Power [mW]</t>
  </si>
  <si>
    <t>LCD with i2c backpack</t>
  </si>
  <si>
    <t>scoreboard/user interface, 5V, 40 mA for logic, gunna assume 100 mA for everything else</t>
  </si>
  <si>
    <t>y</t>
  </si>
  <si>
    <t>Potentiometer Modules</t>
  </si>
  <si>
    <t>user input for fighter rotation</t>
  </si>
  <si>
    <t>*assumuptions</t>
  </si>
  <si>
    <t>DC Motor with Encoder</t>
  </si>
  <si>
    <t>fighter rotation, 6V 50:1</t>
  </si>
  <si>
    <t>at stall, make sure to double in sum</t>
  </si>
  <si>
    <t>Mini Servo Motors</t>
  </si>
  <si>
    <t>shield actuation</t>
  </si>
  <si>
    <t>at stall, make sure to double in sum, current according to chat gpt and google</t>
  </si>
  <si>
    <t>Laser Pointer</t>
  </si>
  <si>
    <t>operating at 40 mA, 2x</t>
  </si>
  <si>
    <t>Push Button Switch LED</t>
  </si>
  <si>
    <t>JST 2.5mm/0.1" spaced 2-pin connector</t>
  </si>
  <si>
    <t>Laser Detector</t>
  </si>
  <si>
    <t>6V 5A Power Supply</t>
  </si>
  <si>
    <t>Linear Tracks</t>
  </si>
  <si>
    <t>*assumptions</t>
  </si>
  <si>
    <t>power sum [mW]</t>
  </si>
  <si>
    <t>power supp volt [V]</t>
  </si>
  <si>
    <t>power supp curr [A]</t>
  </si>
  <si>
    <t>Mosfet</t>
  </si>
  <si>
    <t>Standoffs</t>
  </si>
  <si>
    <t xml:space="preserve">PCB mount, 4-40 </t>
  </si>
  <si>
    <t>4-40 bolts</t>
  </si>
  <si>
    <t>R1, R2</t>
  </si>
  <si>
    <t>1.2</t>
  </si>
  <si>
    <t>R-US_CHIP-0805(2012-METRIC)</t>
  </si>
  <si>
    <t>RESC2012X65</t>
  </si>
  <si>
    <t>Resistor Fixed - ANSI</t>
  </si>
  <si>
    <t>Resistors</t>
  </si>
  <si>
    <t>https://www.digikey.com/en/products/detail/stackpole-electronics-inc/RMCF0805FT1R20/1712525</t>
  </si>
  <si>
    <t>RMCF0805FT1R20</t>
  </si>
  <si>
    <t>0805</t>
  </si>
  <si>
    <t>SMD</t>
  </si>
  <si>
    <t>C5, C6, C7, C8, C9, C16, C17</t>
  </si>
  <si>
    <t>100nF</t>
  </si>
  <si>
    <t>C_CHIP-0805(2012-METRIC)</t>
  </si>
  <si>
    <t>CAPC2012X110</t>
  </si>
  <si>
    <t>Capacitor - Generic</t>
  </si>
  <si>
    <t>Capacitor</t>
  </si>
  <si>
    <t>https://www.digikey.com/en/products/detail/nextgen-components/0805B104K500BD/15776052</t>
  </si>
  <si>
    <t>0805B104K500BD</t>
  </si>
  <si>
    <t>C12</t>
  </si>
  <si>
    <t>100uF</t>
  </si>
  <si>
    <t>UCM0J101MCL1GSCAP_UCD_4X5P8_NCH-M</t>
  </si>
  <si>
    <t>CAP_UCD_4X5P8_NCH-M</t>
  </si>
  <si>
    <t/>
  </si>
  <si>
    <t>https://www.digikey.com/en/products/detail/nichicon/UCM0J101MCL1GS/4991822</t>
  </si>
  <si>
    <t>UCM0J101MCL1GS</t>
  </si>
  <si>
    <t>R3, R4, R5, R6, R7, R8, R9, R10, R11, R12, R13, R14</t>
  </si>
  <si>
    <t>10k</t>
  </si>
  <si>
    <t>https://www.digikey.com/en/products/detail/stackpole-electronics-inc/RMCF0805FT10K0/1760676</t>
  </si>
  <si>
    <t>RMCF0805FT10K0</t>
  </si>
  <si>
    <t>C3, C4</t>
  </si>
  <si>
    <t>10uF</t>
  </si>
  <si>
    <t>https://www.digikey.com/en/products/detail/murata-electronics/GRM21BR61C106KE15K/2546903</t>
  </si>
  <si>
    <t>GRM21BR61C106KE15K</t>
  </si>
  <si>
    <t>L2</t>
  </si>
  <si>
    <t>10uH</t>
  </si>
  <si>
    <t>L_CHIP-0805(2012-METRIC)</t>
  </si>
  <si>
    <t>INDC2009X120</t>
  </si>
  <si>
    <t>Inductor Fixed - Generic</t>
  </si>
  <si>
    <t>Inductors</t>
  </si>
  <si>
    <t>https://www.digikey.com/en/products/detail/coilcraft/0805CS-103XJRC/21381663</t>
  </si>
  <si>
    <t>0805CS-103XJRC</t>
  </si>
  <si>
    <t>R15</t>
  </si>
  <si>
    <t>1k</t>
  </si>
  <si>
    <t>https://www.digikey.com/en/products/detail/yageo/RC0805FR-071KL/727444</t>
  </si>
  <si>
    <t>RC0805FR-071KL</t>
  </si>
  <si>
    <t>C11, C15</t>
  </si>
  <si>
    <t>2.2uF</t>
  </si>
  <si>
    <t>https://www.digikey.com/en/products/detail/nextgen-components/0805B225K160CC/18677014</t>
  </si>
  <si>
    <t>0805B225K160CC</t>
  </si>
  <si>
    <t>F2</t>
  </si>
  <si>
    <t>2016L500DRFUSE_2016L500_LTF</t>
  </si>
  <si>
    <t>FUSE_2016L500_LTF</t>
  </si>
  <si>
    <t>https://www.digikey.com/en/products/detail/littelfuse-inc/2016L500DR/6234821</t>
  </si>
  <si>
    <t>2016L500DR</t>
  </si>
  <si>
    <t>C13, C14</t>
  </si>
  <si>
    <t>27pF</t>
  </si>
  <si>
    <t>https://www.digikey.com/en/products/detail/yageo/CC0805FRNPO9BN270/5883938?s=N4IgTCBcDaIMJwAwA5EFYBiAlAcgBQHkBOAIRzAHZEQBdAXyA</t>
  </si>
  <si>
    <t>CC0805FRNPO9BN270</t>
  </si>
  <si>
    <t>R16, R17</t>
  </si>
  <si>
    <t>330</t>
  </si>
  <si>
    <t>https://www.digikey.com/en/products/detail/panasonic-electronic-components/ERJ-6GEYJ331V/89726</t>
  </si>
  <si>
    <t>ERJ-6GEYJ331V</t>
  </si>
  <si>
    <t>C10</t>
  </si>
  <si>
    <t>4.7uF</t>
  </si>
  <si>
    <t>https://www.digikey.com/en/products/detail/nextgen-components/0805B475K250CC/22601895</t>
  </si>
  <si>
    <t>0805B475K250CC</t>
  </si>
  <si>
    <t>J1</t>
  </si>
  <si>
    <t>694108106102</t>
  </si>
  <si>
    <t xml:space="preserve">WR-DC DC Power Jack </t>
  </si>
  <si>
    <t>Connectors</t>
  </si>
  <si>
    <t>https://www.digikey.com/en/products/detail/w%C3%BCrth-elektronik/694108106102/5047824?msockid=073d36e0a1806daa32562467a0046cfb</t>
  </si>
  <si>
    <t xml:space="preserve"> 694108106102 </t>
  </si>
  <si>
    <t>NA</t>
  </si>
  <si>
    <t>Surface Mount</t>
  </si>
  <si>
    <t>Y1</t>
  </si>
  <si>
    <t>ABM3-25.000MHZ-D2Y-T</t>
  </si>
  <si>
    <t>XTAL_ABM3-25.000MHZ-D2Y-T</t>
  </si>
  <si>
    <t>https://www.digikey.com/en/products/detail/abracon-llc/ABM3-25-000MHZ-D2Y-T/2344585</t>
  </si>
  <si>
    <t>J4, J5</t>
  </si>
  <si>
    <t>B15B-XH-A</t>
  </si>
  <si>
    <t>JST_B15B-XH-A</t>
  </si>
  <si>
    <t>https://www.digikey.com/en/products/detail/jst-sales-america-inc/B15B-XH-A/1651052</t>
  </si>
  <si>
    <t>RST</t>
  </si>
  <si>
    <t>B3U-X000B3U-1000P(M)1000P(M)</t>
  </si>
  <si>
    <t>B3U-1000P(M)</t>
  </si>
  <si>
    <t>Tactile Switch</t>
  </si>
  <si>
    <t>Switches</t>
  </si>
  <si>
    <t>https://www.mouser.com/ProductDetail/Omron-Electronics/B3U-1000PM?qs=hnUcNC2tU0oiJUWqjOlHqA%3D%3D</t>
  </si>
  <si>
    <t>B3U-1000PM</t>
  </si>
  <si>
    <t>J2, J3</t>
  </si>
  <si>
    <t>B7B-XH-A</t>
  </si>
  <si>
    <t>JST_B7B-XH-A</t>
  </si>
  <si>
    <t>https://www.digikey.com/en/products/detail/jst-sales-america-inc/B7B-XH-A/1651050</t>
  </si>
  <si>
    <t>D2</t>
  </si>
  <si>
    <t>CHIP-FLAT-G_0805</t>
  </si>
  <si>
    <t>LEDC2012X110N_FLAT-G</t>
  </si>
  <si>
    <t>Green LED - Generic</t>
  </si>
  <si>
    <t>LED</t>
  </si>
  <si>
    <t>https://www.digikey.com/en/products/detail/bivar-inc/SM0805GCL/3095527?msockid=073d36e0a1806daa32562467a0046cfb</t>
  </si>
  <si>
    <t>SM0805GCL</t>
  </si>
  <si>
    <t>U4</t>
  </si>
  <si>
    <t>DRV8833CPWPRPWP0016K_M</t>
  </si>
  <si>
    <t>PWP0016K_M</t>
  </si>
  <si>
    <t>https://www.digikey.com/en/products/detail/texas-instruments/DRV8833CPWPR/4972147?msockid=073d36e0a1806daa32562467a0046cfb</t>
  </si>
  <si>
    <t>DRV8833CPWPR</t>
  </si>
  <si>
    <t>U1</t>
  </si>
  <si>
    <t>LM2576SX-5.0/NOPB</t>
  </si>
  <si>
    <t>VREG_TPS79625KTTR</t>
  </si>
  <si>
    <t>https://www.digikey.com/en/products/detail/texas-instruments/LM2576SX-5-0-NOPB/366793</t>
  </si>
  <si>
    <t>L1</t>
  </si>
  <si>
    <t>100uH</t>
  </si>
  <si>
    <t>NR8040T101MIND_TAIYO_NR8040_TAY</t>
  </si>
  <si>
    <t>IND_TAIYO_NR8040_TAY</t>
  </si>
  <si>
    <t>https://www.digikey.com/en/products/detail/taiyo-yuden/NR8040T101M/1739086?s=N4IgTCBcDaIHICUAcAGALCgKgRhdgsiALoC%2BQA</t>
  </si>
  <si>
    <t>NR8040T101M</t>
  </si>
  <si>
    <t>JP2</t>
  </si>
  <si>
    <t>PINHD-1X4</t>
  </si>
  <si>
    <t>1X04</t>
  </si>
  <si>
    <t>Pin Header</t>
  </si>
  <si>
    <t>https://www.digikey.com/en/products/detail/sullins-connector-solutions/GRPB041VWVN-RC/1786440</t>
  </si>
  <si>
    <t>GRPB041VWVN-RC</t>
  </si>
  <si>
    <t>Through Hole</t>
  </si>
  <si>
    <t>JP1</t>
  </si>
  <si>
    <t>PINHD-1X6</t>
  </si>
  <si>
    <t>1X06</t>
  </si>
  <si>
    <t>https://www.digikey.com/en/products/detail/adam-tech/ADT-AMP1251106S4BS165A1/9832042</t>
  </si>
  <si>
    <t>ADT-AMP1251106S4BS165A1</t>
  </si>
  <si>
    <t>Q1, Q2</t>
  </si>
  <si>
    <t>TRANS_RUM001_ROM-M</t>
  </si>
  <si>
    <t>D1</t>
  </si>
  <si>
    <t>SCHOTTKY_MBR0520LT1GDO-219</t>
  </si>
  <si>
    <t>SODFL3718X115</t>
  </si>
  <si>
    <t xml:space="preserve">Schottky Diode </t>
  </si>
  <si>
    <t>Diode</t>
  </si>
  <si>
    <t>https://www.digikey.com/en/products/detail/onsemi/MBR0520LT1G/918574?s=N4IgTCBcDaILICEBKAGArGFAZAKgRgHEQBdAXyA</t>
  </si>
  <si>
    <t>MBR0520LT1G</t>
  </si>
  <si>
    <t>SOD-123</t>
  </si>
  <si>
    <t>U3</t>
  </si>
  <si>
    <t>STM32F411CEU6</t>
  </si>
  <si>
    <t>QFN50P700X700X60-49T559N</t>
  </si>
  <si>
    <t>https://www.digikey.com/en/products/detail/stmicroelectronics/STM32F411CEU6/4935720</t>
  </si>
  <si>
    <t>U2</t>
  </si>
  <si>
    <t>TLV73333PDBVRDBV0005A_M</t>
  </si>
  <si>
    <t>DBV0005A_M</t>
  </si>
  <si>
    <t>https://www.digikey.com/en/products/detail/texas-instruments/TLV73333PDBVR/5022378</t>
  </si>
  <si>
    <t>TLV73333PDBVR</t>
  </si>
  <si>
    <t>C2</t>
  </si>
  <si>
    <t>330uF</t>
  </si>
  <si>
    <t>UWT1E331MNL1GSPCAP_8X10-ELECT_NCA</t>
  </si>
  <si>
    <t>PCAP_8X10-ELECT_NCA</t>
  </si>
  <si>
    <t>https://www.digikey.com/en/products/detail/nichicon/UWT1E331MNL1GS/589934</t>
  </si>
  <si>
    <t>UWT1E331MNL1GS</t>
  </si>
  <si>
    <t>Qty</t>
  </si>
  <si>
    <t>Parts</t>
  </si>
  <si>
    <t>Value</t>
  </si>
  <si>
    <t>Device</t>
  </si>
  <si>
    <t>Footprint Name</t>
  </si>
  <si>
    <t>Detailed Description</t>
  </si>
  <si>
    <t>CATEGORY</t>
  </si>
  <si>
    <t>LINK</t>
  </si>
  <si>
    <t>MPN</t>
  </si>
  <si>
    <t>PACKAGE_SIZE</t>
  </si>
  <si>
    <t>PACKAGE_TYPE</t>
  </si>
  <si>
    <t>MOSFET P-CH 20V 200MA VMT3</t>
  </si>
  <si>
    <t>P-FET</t>
  </si>
  <si>
    <t>https://www.digikey.com/en/products/detail/rohm-semiconductor/RZM002P02T2L/2336819</t>
  </si>
  <si>
    <t>RZM002P02T2L</t>
  </si>
  <si>
    <t>Photoresistor</t>
  </si>
  <si>
    <t>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</si>
</sst>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trike/>
      <u/>
      <sz val="12"/>
      <color theme="10"/>
      <name val="Aptos Narrow"/>
      <family val="2"/>
      <scheme val="minor"/>
    </font>
    <font>
      <strike/>
      <sz val="12"/>
      <name val="Aptos Narrow"/>
      <family val="2"/>
      <scheme val="minor"/>
    </font>
    <font>
      <strike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0" fontId="2" fillId="0" borderId="0" xfId="1" applyFill="1"/>
    <xf numFmtId="164" fontId="5" fillId="0" borderId="0" xfId="0" applyNumberFormat="1" applyFont="1" applyAlignment="1">
      <alignment horizontal="center"/>
    </xf>
    <xf numFmtId="0" fontId="6" fillId="0" borderId="0" xfId="1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1" applyBorder="1"/>
    <xf numFmtId="0" fontId="0" fillId="2" borderId="1" xfId="0" applyFill="1" applyBorder="1"/>
    <xf numFmtId="0" fontId="2" fillId="0" borderId="8" xfId="1" applyBorder="1"/>
  </cellXfs>
  <cellStyles count="2">
    <cellStyle name="Hyperlink" xfId="1" builtinId="8"/>
    <cellStyle name="Normal" xfId="0" builtinId="0"/>
  </cellStyles>
  <dxfs count="15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24431-F3A9-4E17-8957-F3C767F1C18B}" name="MCU_Design_v85" displayName="MCU_Design_v85" ref="A1:K29" totalsRowShown="0" headerRowDxfId="14" headerRowBorderDxfId="13" tableBorderDxfId="12" totalsRowBorderDxfId="11">
  <autoFilter ref="A1:K29" xr:uid="{5C524431-F3A9-4E17-8957-F3C767F1C18B}"/>
  <tableColumns count="11">
    <tableColumn id="1" xr3:uid="{CC4A3286-B06C-49E6-8231-AB951E43609A}" name="Qty" dataDxfId="10"/>
    <tableColumn id="41" xr3:uid="{BC419571-0A15-4F5C-A45F-89ED4DCF9C45}" name="Parts" dataDxfId="9"/>
    <tableColumn id="2" xr3:uid="{F013DF95-046A-45EF-B37F-5C20DA6CC336}" name="Value" dataDxfId="8"/>
    <tableColumn id="3" xr3:uid="{B950BB7C-11BC-49C3-B134-995E39B38862}" name="Device" dataDxfId="7"/>
    <tableColumn id="4" xr3:uid="{41614238-40DF-4C4E-A91F-CDC45672DD36}" name="Footprint Name" dataDxfId="6"/>
    <tableColumn id="6" xr3:uid="{36E9ADA6-87AF-42F5-8A51-B7A490F79846}" name="Detailed Description" dataDxfId="5"/>
    <tableColumn id="7" xr3:uid="{E7571AE4-1273-4F78-8EB0-51AE088FC299}" name="CATEGORY" dataDxfId="4"/>
    <tableColumn id="15" xr3:uid="{3BBD5168-7E00-4D46-A93A-CC5DD87A4F6A}" name="LINK" dataDxfId="3"/>
    <tableColumn id="21" xr3:uid="{0C884213-9A76-46BD-8C30-17159E5356E6}" name="MPN" dataDxfId="2"/>
    <tableColumn id="23" xr3:uid="{C13A1FF7-163D-4168-882E-2CF11DB00E5A}" name="PACKAGE_SIZE" dataDxfId="1"/>
    <tableColumn id="24" xr3:uid="{DC5B3113-9637-4740-B103-FC1E5252B52E}" name="PACKAGE_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6V-5A-Power-Supply-Transformer/dp/B07R1K5H56/ref=asc_df_B07R1K5H56?mcid=3df491cd0b9b3873b303a0d7c75c0171&amp;hvocijid=3478865598265135985-B07R1K5H56-&amp;hvexpln=73&amp;tag=hyprod-20&amp;linkCode=df0&amp;hvadid=721245378154&amp;hvpos=&amp;hvnetw=g&amp;hvrand=3478865598265135985&amp;hvpone=&amp;hvptwo=&amp;hvqmt=&amp;hvdev=c&amp;hvdvcmdl=&amp;hvlocint=&amp;hvlocphy=9007527&amp;hvtargid=pla-2281435177898&amp;psc=1" TargetMode="External"/><Relationship Id="rId3" Type="http://schemas.openxmlformats.org/officeDocument/2006/relationships/hyperlink" Target="https://www.digikey.com/en/products/detail/dfrobot/FIT0483/7087160?gclsrc=aw.ds&amp;&amp;utm_adgroup=&amp;utm_source=google&amp;utm_medium=cpc&amp;utm_campaign=PMax%20Shopping_Product_Low%20ROAS%20Categories&amp;utm_term=&amp;utm_content=&amp;utm_id=go_cmp-20243063506_adg-_ad-__dev-c_ext-_prd-7087160_sig-CjwKCAjwn6LABhBSEiwAsNJrjqj0t2M5dm91PS4w_QAQ5e77tbg0P8T0pFQD0vhHEAIXZ6_Goph4ehoCUGsQAvD_BwE&amp;gad_source=1&amp;gbraid=0AAAAADrbLlhbS8xtJZAHvTT2x9pSJri1O&amp;gclid=CjwKCAjwn6LABhBSEiwAsNJrjqj0t2M5dm91PS4w_QAQ5e77tbg0P8T0pFQD0vhHEAIXZ6_Goph4ehoCUGsQAvD_BwE&amp;gclsrc=aw.ds" TargetMode="External"/><Relationship Id="rId7" Type="http://schemas.openxmlformats.org/officeDocument/2006/relationships/hyperlink" Target="https://www.digikey.com/en/products/detail/adafruit-industries-llc/5591/16733167?gclsrc=aw.ds&amp;&amp;utm_adgroup=&amp;utm_source=google&amp;utm_medium=cpc&amp;utm_campaign=PMax%20Shopping_Product_Low%20ROAS%20Categories&amp;utm_term=&amp;utm_content=&amp;utm_id=go_cmp-20243063506_adg-_ad-__dev-c_ext-_prd-16733167_sig-Cj0KCQjwhr6_BhD4ARIsAH1YdjDZGzVjtWPCllkQRoKea6ufDp8c_5TbvCjZqY0-S9Kao-UoCgV0U60aAkbQEALw_wcB&amp;gad_source=1&amp;gclid=Cj0KCQjwhr6_BhD4ARIsAH1YdjDZGzVjtWPCllkQRoKea6ufDp8c_5TbvCjZqY0-S9Kao-UoCgV0U60aAkbQEALw_wcB&amp;gclsrc=aw.ds" TargetMode="External"/><Relationship Id="rId2" Type="http://schemas.openxmlformats.org/officeDocument/2006/relationships/hyperlink" Target="https://www.amazon.com/gp/product/B08B3SGL2L/ref=sw_img_1?smid=A1CLMBP6H6OH8Q&amp;psc=1" TargetMode="External"/><Relationship Id="rId1" Type="http://schemas.openxmlformats.org/officeDocument/2006/relationships/hyperlink" Target="https://www.digikey.com/en/products/detail/sunfounder/CN0296D/18668625?gclsrc=aw.ds&amp;&amp;utm_adgroup=&amp;utm_source=google&amp;utm_medium=cpc&amp;utm_campaign=PMax%20Shopping_Product_Medium%20ROAS%20Categories&amp;utm_term=&amp;utm_content=&amp;utm_id=go_cmp-20223376311_adg-_ad-__dev-c_ext-_prd-18668625_sig-CjwKCAjwn6LABhBSEiwAsNJrjnKjY_diidke7wgz2XhMoGNyCHbKcRHyNVhZmeeQPOnZnX1fyazF0RoCxRgQAvD_BwE&amp;gad_source=1&amp;gbraid=0AAAAADrbLlgeRZV_NhoUv30r-iRF0RTrv&amp;gclid=CjwKCAjwn6LABhBSEiwAsNJrjnKjY_diidke7wgz2XhMoGNyCHbKcRHyNVhZmeeQPOnZnX1fyazF0RoCxRgQAvD_BwE&amp;gclsrc=aw.ds" TargetMode="External"/><Relationship Id="rId6" Type="http://schemas.openxmlformats.org/officeDocument/2006/relationships/hyperlink" Target="https://www.adafruit.com/product/3490" TargetMode="External"/><Relationship Id="rId5" Type="http://schemas.openxmlformats.org/officeDocument/2006/relationships/hyperlink" Target="https://www.amazon.com/module-Industrial-Module-adjustable-length/dp/B0CN6ZNN61/ref=sr_1_12_sspa?crid=WD1TOPCSKMJB&amp;dib=eyJ2IjoiMSJ9.ueABioB9mz_YYXcY9gC5wXj95OzQTKtZnuwEVJpBMnZilk80mXawHAleTq6e-HdMixb7y3x_faRPFvacAeGPNeu_Ge1HqOjczblAVS51SIfEkPQ4a0aX8VZf9voQ4ojUheTWLwZkt6BARsXuLqixh7HujCAvnw9mLkfWLKDZa7OkCb8RTCwdoe6iwCkaSwm_vRo9FNumcf73yuIZhiElNRC_j_HYuQlIw0JYSP-4dZ6HMYedUsT4MAv_Q4acySOqmLo6zJ3aIklpFOsQhrv5keXIwkoxiKQhMa2355sMf08.WgHPMjP08ZWIOWClfVPHR0A5g8BFmhFxlQJyZYuQTqE&amp;dib_tag=se&amp;keywords=mini%2Blaser%2Bpoints&amp;qid=1743793584&amp;sprefix=mini%2Blaser%2Bpoint%2Caps%2C175&amp;sr=8-12-spons&amp;sp_csd=d2lkZ2V0TmFtZT1zcF9tdGY&amp;th=1" TargetMode="External"/><Relationship Id="rId10" Type="http://schemas.openxmlformats.org/officeDocument/2006/relationships/hyperlink" Target="https://www.adafruit.com/product/3885" TargetMode="External"/><Relationship Id="rId4" Type="http://schemas.openxmlformats.org/officeDocument/2006/relationships/hyperlink" Target="https://www.amazon.com/Miuzei-Geared-Helicopter-Arduino-Project/dp/B0BWJ4RKGV/ref=sr_1_2_sspa?dib=eyJ2IjoiMSJ9.zKdFX4LDfJj3RzL495S_2cI-8GNs_0ardkHEw4njxgYBfadK8T8rC2sFHUY_Hb4p-qGZ8tWdusV1Ilfg1L-lvQzn9-E4_lE-zJxlPlnujbUtV_QJJx4BcgeItagyeZH1fCGKXx-f4Fc2rbFp1p6ELkK0lgmPlwMKOhY4_l8lRxqavXs2x90gJk75cjQDiMvLrj7F9_-uCpzyfND23yOqS8UUZooDyeSgtIOtGcxu1lWR6-6rA5ZQS6bHHIKcWd2sVuxLzhXc3Hw-ILBZU2GTTILRLJyhp1n3CQku64iPuOk.1rgGUOqkUb1NwRlZtY9OCDg-Y4wscwnBpDU9qeHMxE4&amp;dib_tag=se&amp;keywords=mini%2Bservo%2Bmotor&amp;qid=1743793456&amp;sr=8-2-spons&amp;sp_csd=d2lkZ2V0TmFtZT1zcF9hdGY&amp;th=1" TargetMode="External"/><Relationship Id="rId9" Type="http://schemas.openxmlformats.org/officeDocument/2006/relationships/hyperlink" Target="https://www.elexp.com/products/08gl2053920-mm-photoresistor-50-to-100k-ohm?variant=4203861557270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aiyo-yuden/NR8040T101M/1739086?s=N4IgTCBcDaIHICUAcAGALCgKgRhdgsiALoC%2BQA" TargetMode="External"/><Relationship Id="rId13" Type="http://schemas.openxmlformats.org/officeDocument/2006/relationships/hyperlink" Target="https://www.digikey.com/en/products/detail/jst-sales-america-inc/B7B-XH-A/1651050" TargetMode="External"/><Relationship Id="rId3" Type="http://schemas.openxmlformats.org/officeDocument/2006/relationships/hyperlink" Target="https://www.digikey.com/en/products/detail/onsemi/MBR0520LT1G/918574?s=N4IgTCBcDaILICEBKAGArGFAZAKgRgHEQBdAXyA" TargetMode="External"/><Relationship Id="rId7" Type="http://schemas.openxmlformats.org/officeDocument/2006/relationships/hyperlink" Target="https://www.digikey.com/en/products/detail/texas-instruments/DRV8833CPWPR/4972147?msockid=073d36e0a1806daa32562467a0046cfb" TargetMode="External"/><Relationship Id="rId12" Type="http://schemas.openxmlformats.org/officeDocument/2006/relationships/hyperlink" Target="https://www.digikey.com/en/products/detail/jst-sales-america-inc/B15B-XH-A/1651052" TargetMode="External"/><Relationship Id="rId2" Type="http://schemas.openxmlformats.org/officeDocument/2006/relationships/hyperlink" Target="https://www.digikey.com/en/products/detail/w%C3%BCrth-elektronik/694108106102/5047824?msockid=073d36e0a1806daa32562467a0046cfb" TargetMode="External"/><Relationship Id="rId1" Type="http://schemas.openxmlformats.org/officeDocument/2006/relationships/hyperlink" Target="https://www.digikey.com/en/products/detail/rohm-semiconductor/RZM002P02T2L/2336819" TargetMode="External"/><Relationship Id="rId6" Type="http://schemas.openxmlformats.org/officeDocument/2006/relationships/hyperlink" Target="https://www.digikey.com/en/products/detail/texas-instruments/TLV73333PDBVR/5022378" TargetMode="External"/><Relationship Id="rId11" Type="http://schemas.openxmlformats.org/officeDocument/2006/relationships/hyperlink" Target="https://www.digikey.com/en/products/detail/nichicon/UCM0J101MCL1GS/4991822" TargetMode="External"/><Relationship Id="rId5" Type="http://schemas.openxmlformats.org/officeDocument/2006/relationships/hyperlink" Target="https://www.mouser.com/ProductDetail/Omron-Electronics/B3U-1000PM?qs=hnUcNC2tU0oiJUWqjOlHqA%3D%3D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digikey.com/en/products/detail/stackpole-electronics-inc/RMCF0805FT10K0/1760676" TargetMode="External"/><Relationship Id="rId4" Type="http://schemas.openxmlformats.org/officeDocument/2006/relationships/hyperlink" Target="https://www.digikey.com/en/products/detail/littelfuse-inc/2016L500DR/6234821" TargetMode="External"/><Relationship Id="rId9" Type="http://schemas.openxmlformats.org/officeDocument/2006/relationships/hyperlink" Target="https://www.digikey.com/en/products/detail/nichicon/UWT1E331MNL1GS/589934" TargetMode="External"/><Relationship Id="rId14" Type="http://schemas.openxmlformats.org/officeDocument/2006/relationships/hyperlink" Target="https://www.digikey.com/en/products/detail/sullins-connector-solutions/GRPB041VWVN-RC/178644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KGTCN-Miniature-Sliding-Guideway-Machine/dp/B0DY4LGPS5?crid=1KNNL2R120LHU&amp;dib=eyJ2IjoiMSJ9.pQhMeqkqSsk4FvEpuMRc10wGuMBBCR6OXF7yaOsUA-E1mvCuxoNECw632wuAwfJ--I06zHnx4p2EZtQWPbtFeHhioi3Lm2sFQ98bckiqY6_WlI0zxxqm8B3znZhSaZTt6AHLyjbVe4eN1ZBVem7RKOvUe6UI5Stwo7C5ulBrL40cd2eOcZr7mHzTSm9ZoRzIiuNWBJMAF_rtugCeRNmN13utsEC8nHiR_aFlYwNbGWY.e1xFeI0YO_vKVjkdhgQNsTKdhMS9zKK4OmPSaP7BFjU&amp;dib_tag=se&amp;keywords=linear%2Btrack&amp;qid=1745006530&amp;sprefix=linear%2Btrack%2Caps%2C198&amp;sr=8-14&amp;th=1" TargetMode="External"/><Relationship Id="rId2" Type="http://schemas.openxmlformats.org/officeDocument/2006/relationships/hyperlink" Target="https://www.mcmaster.com/92562A116/" TargetMode="External"/><Relationship Id="rId1" Type="http://schemas.openxmlformats.org/officeDocument/2006/relationships/hyperlink" Target="https://www.mcmaster.com/90264A4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5190-B967-C64A-B63E-51A5B4474988}">
  <dimension ref="A1:K36"/>
  <sheetViews>
    <sheetView tabSelected="1" workbookViewId="0">
      <selection activeCell="F22" sqref="F22"/>
    </sheetView>
  </sheetViews>
  <sheetFormatPr defaultColWidth="11.125" defaultRowHeight="15.75" x14ac:dyDescent="0.25"/>
  <cols>
    <col min="1" max="1" width="24.125" customWidth="1"/>
    <col min="2" max="2" width="4.625" style="6" bestFit="1" customWidth="1"/>
    <col min="3" max="3" width="9.625" style="6" customWidth="1"/>
    <col min="4" max="4" width="11.375" style="7" customWidth="1"/>
    <col min="5" max="5" width="9.625" style="7" bestFit="1" customWidth="1"/>
    <col min="6" max="6" width="73.375" bestFit="1" customWidth="1"/>
    <col min="8" max="8" width="16.125" bestFit="1" customWidth="1"/>
  </cols>
  <sheetData>
    <row r="1" spans="1:11" ht="34.35" customHeight="1" x14ac:dyDescent="0.25">
      <c r="A1" s="1" t="s">
        <v>0</v>
      </c>
      <c r="B1" s="4" t="s">
        <v>1</v>
      </c>
      <c r="C1" s="4" t="s">
        <v>2</v>
      </c>
      <c r="D1" s="8" t="s">
        <v>3</v>
      </c>
      <c r="E1" s="9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ht="21" customHeight="1" x14ac:dyDescent="0.25">
      <c r="A2" s="2" t="s">
        <v>10</v>
      </c>
      <c r="B2" s="5">
        <v>1</v>
      </c>
      <c r="C2" s="5">
        <v>1</v>
      </c>
      <c r="D2" s="7">
        <v>13.3</v>
      </c>
      <c r="E2" s="7">
        <f t="shared" ref="E2:E11" si="0">CEILING(B2,C2)/C2*D2</f>
        <v>13.3</v>
      </c>
      <c r="F2" t="s">
        <v>11</v>
      </c>
      <c r="G2" t="s">
        <v>12</v>
      </c>
      <c r="H2">
        <v>5</v>
      </c>
      <c r="I2">
        <v>140</v>
      </c>
      <c r="J2">
        <f>H2*I2</f>
        <v>700</v>
      </c>
    </row>
    <row r="3" spans="1:11" x14ac:dyDescent="0.25">
      <c r="A3" s="2" t="s">
        <v>13</v>
      </c>
      <c r="B3" s="5">
        <v>1</v>
      </c>
      <c r="C3" s="5">
        <v>2</v>
      </c>
      <c r="D3" s="7">
        <v>6.99</v>
      </c>
      <c r="E3" s="7">
        <f t="shared" si="0"/>
        <v>6.99</v>
      </c>
      <c r="F3" t="s">
        <v>14</v>
      </c>
      <c r="G3" t="s">
        <v>12</v>
      </c>
      <c r="H3">
        <v>5</v>
      </c>
      <c r="I3">
        <v>20</v>
      </c>
      <c r="J3">
        <f t="shared" ref="J3:J11" si="1">H3*I3</f>
        <v>100</v>
      </c>
      <c r="K3" t="s">
        <v>15</v>
      </c>
    </row>
    <row r="4" spans="1:11" x14ac:dyDescent="0.25">
      <c r="A4" s="2" t="s">
        <v>16</v>
      </c>
      <c r="B4" s="5">
        <v>2</v>
      </c>
      <c r="C4" s="5">
        <v>1</v>
      </c>
      <c r="D4" s="7">
        <v>11.9</v>
      </c>
      <c r="E4" s="7">
        <f t="shared" si="0"/>
        <v>23.8</v>
      </c>
      <c r="F4" t="s">
        <v>17</v>
      </c>
      <c r="G4" t="s">
        <v>12</v>
      </c>
      <c r="H4">
        <v>6</v>
      </c>
      <c r="I4">
        <v>600</v>
      </c>
      <c r="J4">
        <f t="shared" si="1"/>
        <v>3600</v>
      </c>
      <c r="K4" t="s">
        <v>18</v>
      </c>
    </row>
    <row r="5" spans="1:11" x14ac:dyDescent="0.25">
      <c r="A5" s="2" t="s">
        <v>19</v>
      </c>
      <c r="B5" s="6">
        <v>1</v>
      </c>
      <c r="C5" s="6">
        <v>2</v>
      </c>
      <c r="D5" s="7">
        <v>8.8800000000000008</v>
      </c>
      <c r="E5" s="7">
        <f t="shared" si="0"/>
        <v>8.8800000000000008</v>
      </c>
      <c r="F5" t="s">
        <v>20</v>
      </c>
      <c r="G5" t="s">
        <v>12</v>
      </c>
      <c r="H5">
        <v>5</v>
      </c>
      <c r="I5">
        <v>800</v>
      </c>
      <c r="J5">
        <f t="shared" si="1"/>
        <v>4000</v>
      </c>
      <c r="K5" t="s">
        <v>21</v>
      </c>
    </row>
    <row r="6" spans="1:11" x14ac:dyDescent="0.25">
      <c r="A6" s="2" t="s">
        <v>22</v>
      </c>
      <c r="B6" s="6">
        <v>1</v>
      </c>
      <c r="C6" s="6">
        <v>2</v>
      </c>
      <c r="D6" s="7">
        <v>16.88</v>
      </c>
      <c r="E6" s="7">
        <f t="shared" si="0"/>
        <v>16.88</v>
      </c>
      <c r="G6" t="s">
        <v>12</v>
      </c>
      <c r="H6">
        <v>5</v>
      </c>
      <c r="I6">
        <v>40</v>
      </c>
      <c r="J6">
        <f t="shared" si="1"/>
        <v>200</v>
      </c>
      <c r="K6" t="s">
        <v>23</v>
      </c>
    </row>
    <row r="7" spans="1:11" x14ac:dyDescent="0.25">
      <c r="A7" s="2" t="s">
        <v>24</v>
      </c>
      <c r="B7" s="6">
        <v>2</v>
      </c>
      <c r="C7" s="6">
        <v>1</v>
      </c>
      <c r="D7" s="7">
        <v>2.5</v>
      </c>
      <c r="E7" s="7">
        <f t="shared" si="0"/>
        <v>5</v>
      </c>
      <c r="F7" t="s">
        <v>25</v>
      </c>
      <c r="G7" t="s">
        <v>12</v>
      </c>
      <c r="J7">
        <f t="shared" si="1"/>
        <v>0</v>
      </c>
    </row>
    <row r="8" spans="1:11" x14ac:dyDescent="0.25">
      <c r="A8" s="2" t="s">
        <v>26</v>
      </c>
      <c r="B8" s="6">
        <v>2</v>
      </c>
      <c r="C8" s="6">
        <v>1</v>
      </c>
      <c r="D8" s="7">
        <v>4.5</v>
      </c>
      <c r="E8" s="7">
        <f t="shared" si="0"/>
        <v>9</v>
      </c>
      <c r="H8">
        <v>3.3</v>
      </c>
      <c r="I8">
        <v>5</v>
      </c>
      <c r="J8">
        <f t="shared" si="1"/>
        <v>16.5</v>
      </c>
    </row>
    <row r="9" spans="1:11" x14ac:dyDescent="0.25">
      <c r="A9" s="2" t="s">
        <v>27</v>
      </c>
      <c r="B9" s="6">
        <v>1</v>
      </c>
      <c r="C9" s="6">
        <v>1</v>
      </c>
      <c r="D9" s="7">
        <v>17.98</v>
      </c>
      <c r="E9" s="7">
        <f t="shared" si="0"/>
        <v>17.98</v>
      </c>
      <c r="G9" t="s">
        <v>12</v>
      </c>
      <c r="J9">
        <f t="shared" si="1"/>
        <v>0</v>
      </c>
    </row>
    <row r="10" spans="1:11" x14ac:dyDescent="0.25">
      <c r="A10" s="2" t="s">
        <v>204</v>
      </c>
      <c r="B10" s="6">
        <v>2</v>
      </c>
      <c r="C10" s="6">
        <v>1</v>
      </c>
      <c r="D10" s="7">
        <v>3.29</v>
      </c>
      <c r="E10" s="7">
        <f t="shared" si="0"/>
        <v>6.58</v>
      </c>
      <c r="J10">
        <f t="shared" si="1"/>
        <v>0</v>
      </c>
    </row>
    <row r="11" spans="1:11" x14ac:dyDescent="0.25">
      <c r="A11" s="2" t="s">
        <v>205</v>
      </c>
      <c r="B11" s="6">
        <v>2</v>
      </c>
      <c r="C11" s="6">
        <v>1</v>
      </c>
      <c r="D11" s="7">
        <v>5.95</v>
      </c>
      <c r="E11" s="7">
        <f t="shared" si="0"/>
        <v>11.9</v>
      </c>
      <c r="H11">
        <v>5</v>
      </c>
      <c r="I11">
        <v>40</v>
      </c>
      <c r="J11">
        <f t="shared" si="1"/>
        <v>200</v>
      </c>
      <c r="K11" t="s">
        <v>29</v>
      </c>
    </row>
    <row r="13" spans="1:11" x14ac:dyDescent="0.25">
      <c r="A13" s="10"/>
    </row>
    <row r="14" spans="1:11" x14ac:dyDescent="0.25">
      <c r="A14" s="2"/>
    </row>
    <row r="15" spans="1:11" x14ac:dyDescent="0.25">
      <c r="A15" s="2"/>
    </row>
    <row r="16" spans="1:11" x14ac:dyDescent="0.25">
      <c r="A16" s="2"/>
    </row>
    <row r="17" spans="1:10" x14ac:dyDescent="0.25">
      <c r="A17" s="2"/>
    </row>
    <row r="18" spans="1:10" x14ac:dyDescent="0.25">
      <c r="A18" s="13"/>
      <c r="B18" s="14"/>
      <c r="C18" s="14"/>
      <c r="D18" s="15"/>
      <c r="E18" s="15"/>
      <c r="F18" s="16"/>
    </row>
    <row r="19" spans="1:10" x14ac:dyDescent="0.25">
      <c r="A19" s="13"/>
      <c r="B19" s="14"/>
      <c r="C19" s="14"/>
      <c r="D19" s="15"/>
      <c r="E19" s="15"/>
      <c r="F19" s="17"/>
    </row>
    <row r="21" spans="1:10" x14ac:dyDescent="0.25">
      <c r="I21" t="s">
        <v>30</v>
      </c>
      <c r="J21">
        <f>SUM(J2,J3,J4,J4,J5,J5,J6,J6,J11)</f>
        <v>16600</v>
      </c>
    </row>
    <row r="22" spans="1:10" x14ac:dyDescent="0.25">
      <c r="I22" t="s">
        <v>31</v>
      </c>
      <c r="J22">
        <v>6</v>
      </c>
    </row>
    <row r="23" spans="1:10" x14ac:dyDescent="0.25">
      <c r="I23" t="s">
        <v>32</v>
      </c>
      <c r="J23">
        <f>J21/J22/1000</f>
        <v>2.7666666666666666</v>
      </c>
    </row>
    <row r="28" spans="1:10" x14ac:dyDescent="0.25">
      <c r="D28" s="12"/>
      <c r="E28" s="1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hyperlinks>
    <hyperlink ref="A2" r:id="rId1" xr:uid="{FBA55EE3-1DD6-AD47-A399-E95678FCFF17}"/>
    <hyperlink ref="A3" r:id="rId2" xr:uid="{62A9D04D-9BFA-4A51-B959-FB60AF0A404A}"/>
    <hyperlink ref="A4" r:id="rId3" xr:uid="{AB6C7511-3336-1542-8986-AB295A153852}"/>
    <hyperlink ref="A5" r:id="rId4" xr:uid="{EF07D767-C17A-7C47-BA8E-ACCE28B41D68}"/>
    <hyperlink ref="A6" r:id="rId5" xr:uid="{FDE7A2E8-C559-1A49-B534-AF260BD28D98}"/>
    <hyperlink ref="A7" r:id="rId6" xr:uid="{5025A774-4AA0-4256-AE89-A1D224F01E20}"/>
    <hyperlink ref="A8" r:id="rId7" xr:uid="{7737A168-691E-B247-A6D7-11901CD71C1B}"/>
    <hyperlink ref="A9" r:id="rId8" xr:uid="{C37A0D66-C5F3-F94C-99FB-4EAC7E428C9C}"/>
    <hyperlink ref="A10" r:id="rId9" xr:uid="{AD88EA41-0B8A-FC4D-B1C5-C745145E6650}"/>
    <hyperlink ref="A11" r:id="rId10" xr:uid="{79FDB520-9EC7-44CA-95F1-841C85A4D5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1F38-5945-4BB1-9EDC-B09AB1DF04D6}">
  <dimension ref="A1:K29"/>
  <sheetViews>
    <sheetView workbookViewId="0">
      <pane xSplit="2" topLeftCell="E1" activePane="topRight" state="frozen"/>
      <selection pane="topRight" activeCell="F23" sqref="F23"/>
    </sheetView>
  </sheetViews>
  <sheetFormatPr defaultColWidth="8.875" defaultRowHeight="15.75" x14ac:dyDescent="0.25"/>
  <cols>
    <col min="1" max="1" width="6.5" bestFit="1" customWidth="1"/>
    <col min="2" max="2" width="42.375" bestFit="1" customWidth="1"/>
    <col min="3" max="3" width="34.625" bestFit="1" customWidth="1"/>
    <col min="4" max="4" width="38.5" bestFit="1" customWidth="1"/>
    <col min="5" max="5" width="26.125" bestFit="1" customWidth="1"/>
    <col min="6" max="6" width="20.875" bestFit="1" customWidth="1"/>
    <col min="7" max="7" width="12.875" bestFit="1" customWidth="1"/>
    <col min="8" max="8" width="43.625" customWidth="1"/>
    <col min="9" max="9" width="25" bestFit="1" customWidth="1"/>
    <col min="10" max="10" width="9" customWidth="1"/>
    <col min="11" max="11" width="16.875" bestFit="1" customWidth="1"/>
  </cols>
  <sheetData>
    <row r="1" spans="1:11" x14ac:dyDescent="0.25">
      <c r="A1" s="20" t="s">
        <v>189</v>
      </c>
      <c r="B1" s="21" t="s">
        <v>190</v>
      </c>
      <c r="C1" s="21" t="s">
        <v>191</v>
      </c>
      <c r="D1" s="21" t="s">
        <v>192</v>
      </c>
      <c r="E1" s="21" t="s">
        <v>193</v>
      </c>
      <c r="F1" s="21" t="s">
        <v>194</v>
      </c>
      <c r="G1" s="21" t="s">
        <v>195</v>
      </c>
      <c r="H1" s="21" t="s">
        <v>196</v>
      </c>
      <c r="I1" s="21" t="s">
        <v>197</v>
      </c>
      <c r="J1" s="21" t="s">
        <v>198</v>
      </c>
      <c r="K1" s="22" t="s">
        <v>199</v>
      </c>
    </row>
    <row r="2" spans="1:11" x14ac:dyDescent="0.25">
      <c r="A2" s="23">
        <v>2</v>
      </c>
      <c r="B2" s="19" t="s">
        <v>37</v>
      </c>
      <c r="C2" s="19" t="s">
        <v>38</v>
      </c>
      <c r="D2" s="19" t="s">
        <v>39</v>
      </c>
      <c r="E2" s="19" t="s">
        <v>40</v>
      </c>
      <c r="F2" s="19" t="s">
        <v>41</v>
      </c>
      <c r="G2" s="19" t="s">
        <v>42</v>
      </c>
      <c r="H2" s="19" t="s">
        <v>43</v>
      </c>
      <c r="I2" s="19" t="s">
        <v>44</v>
      </c>
      <c r="J2" s="19" t="s">
        <v>45</v>
      </c>
      <c r="K2" s="24" t="s">
        <v>46</v>
      </c>
    </row>
    <row r="3" spans="1:11" x14ac:dyDescent="0.25">
      <c r="A3" s="23">
        <v>7</v>
      </c>
      <c r="B3" s="19" t="s">
        <v>47</v>
      </c>
      <c r="C3" s="19" t="s">
        <v>48</v>
      </c>
      <c r="D3" s="19" t="s">
        <v>49</v>
      </c>
      <c r="E3" s="19" t="s">
        <v>50</v>
      </c>
      <c r="F3" s="19" t="s">
        <v>51</v>
      </c>
      <c r="G3" s="19" t="s">
        <v>52</v>
      </c>
      <c r="H3" s="19" t="s">
        <v>53</v>
      </c>
      <c r="I3" s="19" t="s">
        <v>54</v>
      </c>
      <c r="J3" s="19" t="s">
        <v>45</v>
      </c>
      <c r="K3" s="24" t="s">
        <v>46</v>
      </c>
    </row>
    <row r="4" spans="1:11" x14ac:dyDescent="0.25">
      <c r="A4" s="23">
        <v>1</v>
      </c>
      <c r="B4" s="29" t="s">
        <v>55</v>
      </c>
      <c r="C4" s="19" t="s">
        <v>56</v>
      </c>
      <c r="D4" s="19" t="s">
        <v>57</v>
      </c>
      <c r="E4" s="19" t="s">
        <v>58</v>
      </c>
      <c r="F4" s="19" t="s">
        <v>59</v>
      </c>
      <c r="G4" s="19" t="s">
        <v>59</v>
      </c>
      <c r="H4" s="28" t="s">
        <v>60</v>
      </c>
      <c r="I4" s="19" t="s">
        <v>61</v>
      </c>
      <c r="J4" s="19" t="s">
        <v>59</v>
      </c>
      <c r="K4" s="24" t="s">
        <v>59</v>
      </c>
    </row>
    <row r="5" spans="1:11" x14ac:dyDescent="0.25">
      <c r="A5" s="23">
        <v>12</v>
      </c>
      <c r="B5" s="19" t="s">
        <v>62</v>
      </c>
      <c r="C5" s="19" t="s">
        <v>63</v>
      </c>
      <c r="D5" s="19" t="s">
        <v>39</v>
      </c>
      <c r="E5" s="19" t="s">
        <v>40</v>
      </c>
      <c r="F5" s="19" t="s">
        <v>41</v>
      </c>
      <c r="G5" s="19" t="s">
        <v>42</v>
      </c>
      <c r="H5" s="28" t="s">
        <v>64</v>
      </c>
      <c r="I5" s="19" t="s">
        <v>65</v>
      </c>
      <c r="J5" s="19" t="s">
        <v>45</v>
      </c>
      <c r="K5" s="24" t="s">
        <v>46</v>
      </c>
    </row>
    <row r="6" spans="1:11" x14ac:dyDescent="0.25">
      <c r="A6" s="23">
        <v>2</v>
      </c>
      <c r="B6" s="19" t="s">
        <v>66</v>
      </c>
      <c r="C6" s="19" t="s">
        <v>67</v>
      </c>
      <c r="D6" s="19" t="s">
        <v>49</v>
      </c>
      <c r="E6" s="19" t="s">
        <v>50</v>
      </c>
      <c r="F6" s="19" t="s">
        <v>51</v>
      </c>
      <c r="G6" s="19" t="s">
        <v>52</v>
      </c>
      <c r="H6" s="19" t="s">
        <v>68</v>
      </c>
      <c r="I6" s="19" t="s">
        <v>69</v>
      </c>
      <c r="J6" s="19" t="s">
        <v>45</v>
      </c>
      <c r="K6" s="24" t="s">
        <v>46</v>
      </c>
    </row>
    <row r="7" spans="1:11" x14ac:dyDescent="0.25">
      <c r="A7" s="23">
        <v>1</v>
      </c>
      <c r="B7" s="19" t="s">
        <v>70</v>
      </c>
      <c r="C7" s="19" t="s">
        <v>71</v>
      </c>
      <c r="D7" s="19" t="s">
        <v>72</v>
      </c>
      <c r="E7" s="19" t="s">
        <v>73</v>
      </c>
      <c r="F7" s="19" t="s">
        <v>74</v>
      </c>
      <c r="G7" s="19" t="s">
        <v>75</v>
      </c>
      <c r="H7" s="19" t="s">
        <v>76</v>
      </c>
      <c r="I7" s="19" t="s">
        <v>77</v>
      </c>
      <c r="J7" s="19" t="s">
        <v>45</v>
      </c>
      <c r="K7" s="24" t="s">
        <v>46</v>
      </c>
    </row>
    <row r="8" spans="1:11" x14ac:dyDescent="0.25">
      <c r="A8" s="23">
        <v>1</v>
      </c>
      <c r="B8" s="19" t="s">
        <v>78</v>
      </c>
      <c r="C8" s="19" t="s">
        <v>79</v>
      </c>
      <c r="D8" s="19" t="s">
        <v>39</v>
      </c>
      <c r="E8" s="19" t="s">
        <v>40</v>
      </c>
      <c r="F8" s="19" t="s">
        <v>41</v>
      </c>
      <c r="G8" s="19" t="s">
        <v>42</v>
      </c>
      <c r="H8" s="19" t="s">
        <v>80</v>
      </c>
      <c r="I8" s="19" t="s">
        <v>81</v>
      </c>
      <c r="J8" s="19" t="s">
        <v>45</v>
      </c>
      <c r="K8" s="24" t="s">
        <v>46</v>
      </c>
    </row>
    <row r="9" spans="1:11" x14ac:dyDescent="0.25">
      <c r="A9" s="23">
        <v>2</v>
      </c>
      <c r="B9" s="19" t="s">
        <v>82</v>
      </c>
      <c r="C9" s="19" t="s">
        <v>83</v>
      </c>
      <c r="D9" s="19" t="s">
        <v>49</v>
      </c>
      <c r="E9" s="19" t="s">
        <v>50</v>
      </c>
      <c r="F9" s="19" t="s">
        <v>51</v>
      </c>
      <c r="G9" s="19" t="s">
        <v>52</v>
      </c>
      <c r="H9" s="19" t="s">
        <v>84</v>
      </c>
      <c r="I9" s="19" t="s">
        <v>85</v>
      </c>
      <c r="J9" s="19" t="s">
        <v>45</v>
      </c>
      <c r="K9" s="24" t="s">
        <v>46</v>
      </c>
    </row>
    <row r="10" spans="1:11" x14ac:dyDescent="0.25">
      <c r="A10" s="23">
        <v>1</v>
      </c>
      <c r="B10" s="29" t="s">
        <v>86</v>
      </c>
      <c r="C10" s="19" t="s">
        <v>87</v>
      </c>
      <c r="D10" s="19" t="s">
        <v>87</v>
      </c>
      <c r="E10" s="19" t="s">
        <v>88</v>
      </c>
      <c r="F10" s="19" t="s">
        <v>59</v>
      </c>
      <c r="G10" s="19" t="s">
        <v>59</v>
      </c>
      <c r="H10" s="28" t="s">
        <v>89</v>
      </c>
      <c r="I10" s="19" t="s">
        <v>90</v>
      </c>
      <c r="J10" s="19" t="s">
        <v>59</v>
      </c>
      <c r="K10" s="24" t="s">
        <v>59</v>
      </c>
    </row>
    <row r="11" spans="1:11" x14ac:dyDescent="0.25">
      <c r="A11" s="23">
        <v>2</v>
      </c>
      <c r="B11" s="19" t="s">
        <v>91</v>
      </c>
      <c r="C11" s="19" t="s">
        <v>92</v>
      </c>
      <c r="D11" s="19" t="s">
        <v>49</v>
      </c>
      <c r="E11" s="19" t="s">
        <v>50</v>
      </c>
      <c r="F11" s="19" t="s">
        <v>51</v>
      </c>
      <c r="G11" s="19" t="s">
        <v>52</v>
      </c>
      <c r="H11" s="19" t="s">
        <v>93</v>
      </c>
      <c r="I11" s="19" t="s">
        <v>94</v>
      </c>
      <c r="J11" s="19" t="s">
        <v>45</v>
      </c>
      <c r="K11" s="24" t="s">
        <v>46</v>
      </c>
    </row>
    <row r="12" spans="1:11" x14ac:dyDescent="0.25">
      <c r="A12" s="23">
        <v>2</v>
      </c>
      <c r="B12" s="19" t="s">
        <v>95</v>
      </c>
      <c r="C12" s="19" t="s">
        <v>96</v>
      </c>
      <c r="D12" s="19" t="s">
        <v>39</v>
      </c>
      <c r="E12" s="19" t="s">
        <v>40</v>
      </c>
      <c r="F12" s="19" t="s">
        <v>41</v>
      </c>
      <c r="G12" s="19" t="s">
        <v>42</v>
      </c>
      <c r="H12" s="19" t="s">
        <v>97</v>
      </c>
      <c r="I12" s="19" t="s">
        <v>98</v>
      </c>
      <c r="J12" s="19" t="s">
        <v>45</v>
      </c>
      <c r="K12" s="24" t="s">
        <v>46</v>
      </c>
    </row>
    <row r="13" spans="1:11" x14ac:dyDescent="0.25">
      <c r="A13" s="23">
        <v>1</v>
      </c>
      <c r="B13" s="19" t="s">
        <v>99</v>
      </c>
      <c r="C13" s="19" t="s">
        <v>100</v>
      </c>
      <c r="D13" s="19" t="s">
        <v>49</v>
      </c>
      <c r="E13" s="19" t="s">
        <v>50</v>
      </c>
      <c r="F13" s="19" t="s">
        <v>51</v>
      </c>
      <c r="G13" s="19" t="s">
        <v>52</v>
      </c>
      <c r="H13" s="19" t="s">
        <v>101</v>
      </c>
      <c r="I13" s="19" t="s">
        <v>102</v>
      </c>
      <c r="J13" s="19" t="s">
        <v>45</v>
      </c>
      <c r="K13" s="24" t="s">
        <v>46</v>
      </c>
    </row>
    <row r="14" spans="1:11" x14ac:dyDescent="0.25">
      <c r="A14" s="23">
        <v>1</v>
      </c>
      <c r="B14" s="29" t="s">
        <v>103</v>
      </c>
      <c r="C14" s="19" t="s">
        <v>104</v>
      </c>
      <c r="D14" s="19" t="s">
        <v>104</v>
      </c>
      <c r="E14" s="19" t="s">
        <v>104</v>
      </c>
      <c r="F14" s="19" t="s">
        <v>105</v>
      </c>
      <c r="G14" s="19" t="s">
        <v>106</v>
      </c>
      <c r="H14" s="28" t="s">
        <v>107</v>
      </c>
      <c r="I14" s="19" t="s">
        <v>108</v>
      </c>
      <c r="J14" s="19" t="s">
        <v>109</v>
      </c>
      <c r="K14" s="24" t="s">
        <v>110</v>
      </c>
    </row>
    <row r="15" spans="1:11" x14ac:dyDescent="0.25">
      <c r="A15" s="23">
        <v>1</v>
      </c>
      <c r="B15" s="19" t="s">
        <v>111</v>
      </c>
      <c r="C15" s="19" t="s">
        <v>112</v>
      </c>
      <c r="D15" s="19" t="s">
        <v>112</v>
      </c>
      <c r="E15" s="19" t="s">
        <v>113</v>
      </c>
      <c r="F15" s="19" t="s">
        <v>59</v>
      </c>
      <c r="G15" s="19" t="s">
        <v>59</v>
      </c>
      <c r="H15" s="19" t="s">
        <v>114</v>
      </c>
      <c r="I15" s="19" t="s">
        <v>112</v>
      </c>
      <c r="J15" s="19" t="s">
        <v>59</v>
      </c>
      <c r="K15" s="24" t="s">
        <v>59</v>
      </c>
    </row>
    <row r="16" spans="1:11" x14ac:dyDescent="0.25">
      <c r="A16" s="23">
        <v>2</v>
      </c>
      <c r="B16" s="29" t="s">
        <v>115</v>
      </c>
      <c r="C16" s="19" t="s">
        <v>116</v>
      </c>
      <c r="D16" s="19" t="s">
        <v>116</v>
      </c>
      <c r="E16" s="19" t="s">
        <v>117</v>
      </c>
      <c r="F16" s="19" t="s">
        <v>59</v>
      </c>
      <c r="G16" s="19" t="s">
        <v>59</v>
      </c>
      <c r="H16" s="28" t="s">
        <v>118</v>
      </c>
      <c r="I16" s="19" t="s">
        <v>116</v>
      </c>
      <c r="J16" s="19" t="s">
        <v>59</v>
      </c>
      <c r="K16" s="24" t="s">
        <v>59</v>
      </c>
    </row>
    <row r="17" spans="1:11" x14ac:dyDescent="0.25">
      <c r="A17" s="23">
        <v>1</v>
      </c>
      <c r="B17" s="19" t="s">
        <v>119</v>
      </c>
      <c r="C17" s="19" t="s">
        <v>120</v>
      </c>
      <c r="D17" s="19" t="s">
        <v>120</v>
      </c>
      <c r="E17" s="19" t="s">
        <v>121</v>
      </c>
      <c r="F17" s="19" t="s">
        <v>122</v>
      </c>
      <c r="G17" s="19" t="s">
        <v>123</v>
      </c>
      <c r="H17" s="28" t="s">
        <v>124</v>
      </c>
      <c r="I17" s="19" t="s">
        <v>125</v>
      </c>
      <c r="J17" s="19" t="s">
        <v>109</v>
      </c>
      <c r="K17" s="24" t="s">
        <v>46</v>
      </c>
    </row>
    <row r="18" spans="1:11" x14ac:dyDescent="0.25">
      <c r="A18" s="23">
        <v>2</v>
      </c>
      <c r="B18" s="29" t="s">
        <v>126</v>
      </c>
      <c r="C18" s="19" t="s">
        <v>127</v>
      </c>
      <c r="D18" s="19" t="s">
        <v>127</v>
      </c>
      <c r="E18" s="19" t="s">
        <v>128</v>
      </c>
      <c r="F18" s="19" t="s">
        <v>59</v>
      </c>
      <c r="G18" s="19" t="s">
        <v>59</v>
      </c>
      <c r="H18" s="28" t="s">
        <v>129</v>
      </c>
      <c r="I18" s="19" t="s">
        <v>127</v>
      </c>
      <c r="J18" s="19" t="s">
        <v>59</v>
      </c>
      <c r="K18" s="24" t="s">
        <v>59</v>
      </c>
    </row>
    <row r="19" spans="1:11" x14ac:dyDescent="0.25">
      <c r="A19" s="23">
        <v>1</v>
      </c>
      <c r="B19" s="19" t="s">
        <v>130</v>
      </c>
      <c r="C19" s="19" t="s">
        <v>131</v>
      </c>
      <c r="D19" s="19" t="s">
        <v>131</v>
      </c>
      <c r="E19" s="19" t="s">
        <v>132</v>
      </c>
      <c r="F19" s="19" t="s">
        <v>133</v>
      </c>
      <c r="G19" s="19" t="s">
        <v>134</v>
      </c>
      <c r="H19" s="19" t="s">
        <v>135</v>
      </c>
      <c r="I19" s="19" t="s">
        <v>136</v>
      </c>
      <c r="J19" s="19" t="s">
        <v>45</v>
      </c>
      <c r="K19" s="24" t="s">
        <v>46</v>
      </c>
    </row>
    <row r="20" spans="1:11" x14ac:dyDescent="0.25">
      <c r="A20" s="23">
        <v>1</v>
      </c>
      <c r="B20" s="19" t="s">
        <v>137</v>
      </c>
      <c r="C20" s="19" t="s">
        <v>138</v>
      </c>
      <c r="D20" s="19" t="s">
        <v>138</v>
      </c>
      <c r="E20" s="19" t="s">
        <v>139</v>
      </c>
      <c r="F20" s="19" t="s">
        <v>59</v>
      </c>
      <c r="G20" s="19" t="s">
        <v>59</v>
      </c>
      <c r="H20" s="28" t="s">
        <v>140</v>
      </c>
      <c r="I20" s="19" t="s">
        <v>141</v>
      </c>
      <c r="J20" s="19" t="s">
        <v>59</v>
      </c>
      <c r="K20" s="24" t="s">
        <v>59</v>
      </c>
    </row>
    <row r="21" spans="1:11" x14ac:dyDescent="0.25">
      <c r="A21" s="23">
        <v>1</v>
      </c>
      <c r="B21" s="19" t="s">
        <v>142</v>
      </c>
      <c r="C21" s="19" t="s">
        <v>143</v>
      </c>
      <c r="D21" s="19" t="s">
        <v>143</v>
      </c>
      <c r="E21" s="19" t="s">
        <v>144</v>
      </c>
      <c r="F21" s="19" t="s">
        <v>59</v>
      </c>
      <c r="G21" s="19" t="s">
        <v>59</v>
      </c>
      <c r="H21" s="19" t="s">
        <v>145</v>
      </c>
      <c r="I21" s="19" t="s">
        <v>143</v>
      </c>
      <c r="J21" s="19" t="s">
        <v>59</v>
      </c>
      <c r="K21" s="24" t="s">
        <v>59</v>
      </c>
    </row>
    <row r="22" spans="1:11" x14ac:dyDescent="0.25">
      <c r="A22" s="23">
        <v>1</v>
      </c>
      <c r="B22" s="19" t="s">
        <v>146</v>
      </c>
      <c r="C22" s="19" t="s">
        <v>147</v>
      </c>
      <c r="D22" s="19" t="s">
        <v>148</v>
      </c>
      <c r="E22" s="19" t="s">
        <v>149</v>
      </c>
      <c r="F22" s="19" t="s">
        <v>59</v>
      </c>
      <c r="G22" s="19" t="s">
        <v>59</v>
      </c>
      <c r="H22" s="28" t="s">
        <v>150</v>
      </c>
      <c r="I22" s="19" t="s">
        <v>151</v>
      </c>
      <c r="J22" s="19" t="s">
        <v>59</v>
      </c>
      <c r="K22" s="24" t="s">
        <v>59</v>
      </c>
    </row>
    <row r="23" spans="1:11" x14ac:dyDescent="0.25">
      <c r="A23" s="23">
        <v>1</v>
      </c>
      <c r="B23" s="29" t="s">
        <v>152</v>
      </c>
      <c r="C23" s="19" t="s">
        <v>153</v>
      </c>
      <c r="D23" s="19" t="s">
        <v>153</v>
      </c>
      <c r="E23" s="19" t="s">
        <v>154</v>
      </c>
      <c r="F23" s="19" t="s">
        <v>155</v>
      </c>
      <c r="G23" s="19" t="s">
        <v>106</v>
      </c>
      <c r="H23" s="28" t="s">
        <v>156</v>
      </c>
      <c r="I23" s="19" t="s">
        <v>157</v>
      </c>
      <c r="J23" s="19" t="s">
        <v>59</v>
      </c>
      <c r="K23" s="24" t="s">
        <v>158</v>
      </c>
    </row>
    <row r="24" spans="1:11" x14ac:dyDescent="0.25">
      <c r="A24" s="23">
        <v>1</v>
      </c>
      <c r="B24" s="29" t="s">
        <v>159</v>
      </c>
      <c r="C24" s="19" t="s">
        <v>160</v>
      </c>
      <c r="D24" s="19" t="s">
        <v>160</v>
      </c>
      <c r="E24" s="19" t="s">
        <v>161</v>
      </c>
      <c r="F24" s="19" t="s">
        <v>155</v>
      </c>
      <c r="G24" s="19" t="s">
        <v>106</v>
      </c>
      <c r="H24" s="19" t="s">
        <v>162</v>
      </c>
      <c r="I24" s="19" t="s">
        <v>163</v>
      </c>
      <c r="J24" s="19" t="s">
        <v>59</v>
      </c>
      <c r="K24" s="24" t="s">
        <v>158</v>
      </c>
    </row>
    <row r="25" spans="1:11" x14ac:dyDescent="0.25">
      <c r="A25" s="23">
        <v>2</v>
      </c>
      <c r="B25" s="19" t="s">
        <v>164</v>
      </c>
      <c r="C25" t="s">
        <v>200</v>
      </c>
      <c r="D25" t="s">
        <v>200</v>
      </c>
      <c r="E25" s="19" t="s">
        <v>165</v>
      </c>
      <c r="F25" s="19" t="s">
        <v>201</v>
      </c>
      <c r="G25" s="19" t="s">
        <v>33</v>
      </c>
      <c r="H25" s="28" t="s">
        <v>202</v>
      </c>
      <c r="I25" s="19" t="s">
        <v>203</v>
      </c>
      <c r="J25" s="19" t="s">
        <v>59</v>
      </c>
      <c r="K25" s="24" t="s">
        <v>59</v>
      </c>
    </row>
    <row r="26" spans="1:11" x14ac:dyDescent="0.25">
      <c r="A26" s="23">
        <v>1</v>
      </c>
      <c r="B26" s="19" t="s">
        <v>166</v>
      </c>
      <c r="C26" s="19" t="s">
        <v>167</v>
      </c>
      <c r="D26" s="19" t="s">
        <v>167</v>
      </c>
      <c r="E26" s="19" t="s">
        <v>168</v>
      </c>
      <c r="F26" s="19" t="s">
        <v>169</v>
      </c>
      <c r="G26" s="19" t="s">
        <v>170</v>
      </c>
      <c r="H26" s="28" t="s">
        <v>171</v>
      </c>
      <c r="I26" s="19" t="s">
        <v>172</v>
      </c>
      <c r="J26" s="19" t="s">
        <v>173</v>
      </c>
      <c r="K26" s="24" t="s">
        <v>46</v>
      </c>
    </row>
    <row r="27" spans="1:11" x14ac:dyDescent="0.25">
      <c r="A27" s="23">
        <v>1</v>
      </c>
      <c r="B27" s="19" t="s">
        <v>174</v>
      </c>
      <c r="C27" s="19" t="s">
        <v>175</v>
      </c>
      <c r="D27" s="19" t="s">
        <v>175</v>
      </c>
      <c r="E27" s="19" t="s">
        <v>176</v>
      </c>
      <c r="F27" s="19" t="s">
        <v>59</v>
      </c>
      <c r="G27" s="19" t="s">
        <v>59</v>
      </c>
      <c r="H27" s="19" t="s">
        <v>177</v>
      </c>
      <c r="I27" s="19" t="s">
        <v>175</v>
      </c>
      <c r="J27" s="19" t="s">
        <v>59</v>
      </c>
      <c r="K27" s="24" t="s">
        <v>59</v>
      </c>
    </row>
    <row r="28" spans="1:11" x14ac:dyDescent="0.25">
      <c r="A28" s="23">
        <v>1</v>
      </c>
      <c r="B28" s="19" t="s">
        <v>178</v>
      </c>
      <c r="C28" s="19" t="s">
        <v>179</v>
      </c>
      <c r="D28" s="19" t="s">
        <v>179</v>
      </c>
      <c r="E28" s="19" t="s">
        <v>180</v>
      </c>
      <c r="F28" s="19" t="s">
        <v>59</v>
      </c>
      <c r="G28" s="19" t="s">
        <v>59</v>
      </c>
      <c r="H28" s="28" t="s">
        <v>181</v>
      </c>
      <c r="I28" s="19" t="s">
        <v>182</v>
      </c>
      <c r="J28" s="19" t="s">
        <v>59</v>
      </c>
      <c r="K28" s="24" t="s">
        <v>59</v>
      </c>
    </row>
    <row r="29" spans="1:11" x14ac:dyDescent="0.25">
      <c r="A29" s="25">
        <v>1</v>
      </c>
      <c r="B29" s="26" t="s">
        <v>183</v>
      </c>
      <c r="C29" s="26" t="s">
        <v>184</v>
      </c>
      <c r="D29" s="26" t="s">
        <v>185</v>
      </c>
      <c r="E29" s="26" t="s">
        <v>186</v>
      </c>
      <c r="F29" s="26" t="s">
        <v>59</v>
      </c>
      <c r="G29" s="26" t="s">
        <v>59</v>
      </c>
      <c r="H29" s="30" t="s">
        <v>187</v>
      </c>
      <c r="I29" s="26" t="s">
        <v>188</v>
      </c>
      <c r="J29" s="26" t="s">
        <v>59</v>
      </c>
      <c r="K29" s="27" t="s">
        <v>59</v>
      </c>
    </row>
  </sheetData>
  <hyperlinks>
    <hyperlink ref="H25" r:id="rId1" xr:uid="{D16FCA80-E61F-45BC-9E21-18FEEBD16611}"/>
    <hyperlink ref="H14" r:id="rId2" xr:uid="{413984EA-6E63-D542-9A9E-651E3AC3CA13}"/>
    <hyperlink ref="H26" r:id="rId3" xr:uid="{82E00E7A-8F6F-D24B-9B54-7C9400EBFCEB}"/>
    <hyperlink ref="H10" r:id="rId4" xr:uid="{B10C4BC0-8061-EC43-A797-9E4B96736798}"/>
    <hyperlink ref="H17" r:id="rId5" xr:uid="{4093EE8F-E4CB-3F49-96B7-A06F7B983F70}"/>
    <hyperlink ref="H28" r:id="rId6" xr:uid="{E9D2EC53-B8C3-E344-92EE-83E15DFF57B8}"/>
    <hyperlink ref="H20" r:id="rId7" xr:uid="{EB6E7534-AACF-9540-AEEF-80BB71237D84}"/>
    <hyperlink ref="H22" r:id="rId8" xr:uid="{C310D06E-B03D-D844-9C30-D9FDBB44FD85}"/>
    <hyperlink ref="H29" r:id="rId9" xr:uid="{C7064562-88FF-F64C-AB36-ACE7A7201E4B}"/>
    <hyperlink ref="H5" r:id="rId10" xr:uid="{4A26C4EC-6F67-834D-B316-6CF453A643F0}"/>
    <hyperlink ref="H4" r:id="rId11" xr:uid="{D60C2C6E-438E-C147-9938-3A1F0C67DCD8}"/>
    <hyperlink ref="H16" r:id="rId12" xr:uid="{002E84BA-42AF-1842-A6E1-18CCFF79718C}"/>
    <hyperlink ref="H18" r:id="rId13" xr:uid="{0C057121-8156-5847-B217-71E829E338BD}"/>
    <hyperlink ref="H23" r:id="rId14" xr:uid="{8DCC64CD-DFFE-1F47-BE31-C40D1D2C364F}"/>
  </hyperlinks>
  <pageMargins left="0.7" right="0.7" top="0.75" bottom="0.75" header="0.3" footer="0.3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AD81-4D58-4C3E-A85E-23A4A896169B}">
  <dimension ref="A1:F5"/>
  <sheetViews>
    <sheetView workbookViewId="0">
      <selection activeCell="F3" sqref="F3"/>
    </sheetView>
  </sheetViews>
  <sheetFormatPr defaultColWidth="8.875" defaultRowHeight="15.75" x14ac:dyDescent="0.25"/>
  <cols>
    <col min="1" max="1" width="11.625" bestFit="1" customWidth="1"/>
    <col min="6" max="6" width="10" bestFit="1" customWidth="1"/>
  </cols>
  <sheetData>
    <row r="1" spans="1:6" x14ac:dyDescent="0.25">
      <c r="A1" s="18" t="s">
        <v>0</v>
      </c>
      <c r="B1" s="4" t="s">
        <v>1</v>
      </c>
      <c r="C1" s="4" t="s">
        <v>2</v>
      </c>
      <c r="D1" s="9" t="s">
        <v>3</v>
      </c>
      <c r="E1" s="9" t="s">
        <v>4</v>
      </c>
      <c r="F1" s="18" t="s">
        <v>5</v>
      </c>
    </row>
    <row r="2" spans="1:6" x14ac:dyDescent="0.25">
      <c r="A2" s="2" t="s">
        <v>34</v>
      </c>
      <c r="B2" s="6">
        <v>4</v>
      </c>
      <c r="C2" s="6">
        <v>1</v>
      </c>
      <c r="D2" s="7">
        <v>2.0099999999999998</v>
      </c>
      <c r="E2" s="7">
        <f>CEILING(B2,C2)/C2*D2</f>
        <v>8.0399999999999991</v>
      </c>
      <c r="F2" t="s">
        <v>35</v>
      </c>
    </row>
    <row r="3" spans="1:6" x14ac:dyDescent="0.25">
      <c r="A3" s="2" t="s">
        <v>36</v>
      </c>
      <c r="B3" s="6">
        <v>8</v>
      </c>
      <c r="C3" s="6">
        <v>1</v>
      </c>
      <c r="D3" s="7">
        <v>1.96</v>
      </c>
      <c r="E3" s="7">
        <f>CEILING(B3,C3)/C3*D3</f>
        <v>15.68</v>
      </c>
    </row>
    <row r="4" spans="1:6" x14ac:dyDescent="0.25">
      <c r="A4" s="11" t="s">
        <v>28</v>
      </c>
      <c r="B4" s="3">
        <v>4</v>
      </c>
      <c r="C4" s="3">
        <v>1</v>
      </c>
      <c r="D4" s="7">
        <v>16.12</v>
      </c>
      <c r="E4" s="7">
        <f>CEILING(B4,C4)/C4*D4</f>
        <v>64.48</v>
      </c>
    </row>
    <row r="5" spans="1:6" x14ac:dyDescent="0.25">
      <c r="A5" s="2"/>
    </row>
  </sheetData>
  <hyperlinks>
    <hyperlink ref="A2" r:id="rId1" xr:uid="{940F6828-FAD4-430B-8DC0-83B48079C898}"/>
    <hyperlink ref="A3" r:id="rId2" xr:uid="{D9DDCDFD-98CB-4501-8B29-FEFFEEDD913D}"/>
    <hyperlink ref="A4" r:id="rId3" xr:uid="{D6523E9B-FDDC-4C63-84D4-2FB35482BC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PCB components</vt:lpstr>
      <vt:lpstr>Mechanical components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Patrick Carr</dc:creator>
  <cp:keywords/>
  <dc:description/>
  <cp:lastModifiedBy>Andrew Patrick Carr</cp:lastModifiedBy>
  <cp:revision/>
  <dcterms:created xsi:type="dcterms:W3CDTF">2025-04-04T18:45:47Z</dcterms:created>
  <dcterms:modified xsi:type="dcterms:W3CDTF">2025-06-13T07:41:47Z</dcterms:modified>
  <cp:category/>
  <cp:contentStatus/>
</cp:coreProperties>
</file>