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2435" windowHeight="7485"/>
  </bookViews>
  <sheets>
    <sheet name="SampleSize" sheetId="3" r:id="rId1"/>
    <sheet name="Schwarz Calc" sheetId="5" r:id="rId2"/>
  </sheets>
  <calcPr calcId="145621"/>
</workbook>
</file>

<file path=xl/calcChain.xml><?xml version="1.0" encoding="utf-8"?>
<calcChain xmlns="http://schemas.openxmlformats.org/spreadsheetml/2006/main">
  <c r="B47" i="3" l="1"/>
  <c r="B46" i="3"/>
  <c r="C19" i="3" l="1"/>
  <c r="D19" i="3"/>
  <c r="E19" i="3"/>
  <c r="F19" i="3"/>
  <c r="B19" i="3"/>
  <c r="B20" i="3"/>
  <c r="P58" i="5"/>
  <c r="O58" i="5"/>
  <c r="N58" i="5"/>
  <c r="P57" i="5"/>
  <c r="O57" i="5"/>
  <c r="N57" i="5"/>
  <c r="D53" i="5"/>
  <c r="D54" i="5" s="1"/>
  <c r="C53" i="5"/>
  <c r="C56" i="5" s="1"/>
  <c r="C57" i="5" s="1"/>
  <c r="N51" i="5"/>
  <c r="N50" i="5"/>
  <c r="C54" i="5" l="1"/>
  <c r="D56" i="5"/>
  <c r="D57" i="5" s="1"/>
</calcChain>
</file>

<file path=xl/comments1.xml><?xml version="1.0" encoding="utf-8"?>
<comments xmlns="http://schemas.openxmlformats.org/spreadsheetml/2006/main">
  <authors>
    <author>mike.blackburn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mike.blackburn:</t>
        </r>
        <r>
          <rPr>
            <sz val="9"/>
            <color indexed="81"/>
            <rFont val="Tahoma"/>
            <family val="2"/>
          </rPr>
          <t xml:space="preserve">
2-km sites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mike.blackburn:</t>
        </r>
        <r>
          <rPr>
            <sz val="9"/>
            <color indexed="81"/>
            <rFont val="Tahoma"/>
            <family val="2"/>
          </rPr>
          <t xml:space="preserve">
2-km sites</t>
        </r>
      </text>
    </comment>
  </commentList>
</comments>
</file>

<file path=xl/sharedStrings.xml><?xml version="1.0" encoding="utf-8"?>
<sst xmlns="http://schemas.openxmlformats.org/spreadsheetml/2006/main" count="82" uniqueCount="74">
  <si>
    <t>Site</t>
  </si>
  <si>
    <t>Mean</t>
  </si>
  <si>
    <t>Sample size determination for simple surveys.</t>
  </si>
  <si>
    <t>Last updated 2014-01-30. Typographical errors corrected.</t>
  </si>
  <si>
    <t>In this spreadsheet, we demonstrate how to determine an appropriate sample size for simple surveys.</t>
  </si>
  <si>
    <t>This spreadsheet can be used to determine the appropriate sample size</t>
  </si>
  <si>
    <t>when trying to estimate a population mean or a population proportion.</t>
  </si>
  <si>
    <t>In order to use this spreadsheet you will need some preliminary information</t>
  </si>
  <si>
    <t>(a) What level of precision do you want?</t>
  </si>
  <si>
    <t xml:space="preserve">   A rough rule of thumb is that </t>
  </si>
  <si>
    <t>a preliminary survey, should have a 95% ci that is ±50% of the estimate</t>
  </si>
  <si>
    <t>a management survey, should have a 95% ci that is ±25% of the estimate</t>
  </si>
  <si>
    <t>scientific surveys should have a 95% ci that is ±10% of the estimate</t>
  </si>
  <si>
    <t>(b) What is the standard deviation of measurements on the survey units</t>
  </si>
  <si>
    <t xml:space="preserve">     This can be obtained from preliminary surveys, or using the (very) rough rule of thump</t>
  </si>
  <si>
    <t xml:space="preserve">     that the standard deviation is approximately the "usual" range of the data/4.</t>
  </si>
  <si>
    <t>(c) What is the approximate mean or proportion in the population</t>
  </si>
  <si>
    <t>(d) What is the approximate total number of survey units.</t>
  </si>
  <si>
    <t xml:space="preserve">     If this is enormous, use any large number.</t>
  </si>
  <si>
    <t>Once the above have been determined, enter information (b), (c), and (d) into the</t>
  </si>
  <si>
    <t>appropriate rows of columns C or D depending upon the probem.</t>
  </si>
  <si>
    <t>Then vary the sample size (in green) and see if the given sample size leads to</t>
  </si>
  <si>
    <t>95% confidence intervals (in yellow) that meet your precision requirements of (a) above.</t>
  </si>
  <si>
    <t>This will be illustrated for the total number of fish captured and the proportion of boats that have</t>
  </si>
  <si>
    <t>sufficient life jackets for all passengers for the next year based on last years</t>
  </si>
  <si>
    <t>analysis (see the creel.xls spreadsheet).</t>
  </si>
  <si>
    <t>Remember though that the exercise is not to see if the sample size is 25 or 26, but rather if the</t>
  </si>
  <si>
    <t xml:space="preserve">required sample size is 25, 250, or 2500.. Afterall, you are just "guessing" as to the </t>
  </si>
  <si>
    <t>values in the population.</t>
  </si>
  <si>
    <t>MEAN</t>
  </si>
  <si>
    <t>PROPORTION</t>
  </si>
  <si>
    <t>Use this</t>
  </si>
  <si>
    <t>column</t>
  </si>
  <si>
    <t xml:space="preserve">column to </t>
  </si>
  <si>
    <t>to estimate</t>
  </si>
  <si>
    <t>estimate</t>
  </si>
  <si>
    <t xml:space="preserve">a </t>
  </si>
  <si>
    <t>a</t>
  </si>
  <si>
    <t>proportion</t>
  </si>
  <si>
    <t>These guesses were taken from the previous years survey</t>
  </si>
  <si>
    <t>Approx total # survey units</t>
  </si>
  <si>
    <t xml:space="preserve">&lt;= guess for the approximate total # of survey units </t>
  </si>
  <si>
    <t>This can be a very high number, suvery units could be number of possible stream reaches</t>
  </si>
  <si>
    <t>Approx population std dev</t>
  </si>
  <si>
    <t>Not needed</t>
  </si>
  <si>
    <t>&lt;= guess for standard deviation of measurements on the survey units</t>
  </si>
  <si>
    <t xml:space="preserve">Approximate mean/total/propoprtion </t>
  </si>
  <si>
    <t>&lt;= estimate the parameter in the population</t>
  </si>
  <si>
    <t xml:space="preserve">Next vary the sample size below until the required precision is obtained. </t>
  </si>
  <si>
    <t>Alternatively, use the goal seeker feature of Excel.</t>
  </si>
  <si>
    <t>Proposed sample size</t>
  </si>
  <si>
    <t>&lt;= vary this number until desired precison is obtained (e.g. a relative se of 10%)</t>
  </si>
  <si>
    <t xml:space="preserve">     using either trial and error or the GOAL SEEK (under tools) feature</t>
  </si>
  <si>
    <t xml:space="preserve">Approx se </t>
  </si>
  <si>
    <t>&lt;= note that precision can be specified by absolute precision (the actual SE)</t>
  </si>
  <si>
    <t>This uses a binomial</t>
  </si>
  <si>
    <t>Approx +/- 95% ci</t>
  </si>
  <si>
    <t xml:space="preserve">     or the relative precision (see values 2 lines below).</t>
  </si>
  <si>
    <t>"x" percentage points</t>
  </si>
  <si>
    <t>relative se</t>
  </si>
  <si>
    <t>&lt;= note the difference between the relative SE</t>
  </si>
  <si>
    <t>relative +/- 95% ci</t>
  </si>
  <si>
    <t xml:space="preserve">     and the relative size of the 95% confidence interval</t>
  </si>
  <si>
    <t>See if the above size of the 95% ci</t>
  </si>
  <si>
    <t>meet your precision requirements</t>
  </si>
  <si>
    <t>Please contact Carl Schwarz (cschwarz@stat.sfu.ca) for questions about this worksheet.</t>
  </si>
  <si>
    <t>SD</t>
  </si>
  <si>
    <t>SE</t>
  </si>
  <si>
    <t>Y axis</t>
  </si>
  <si>
    <t>BLTR (per 1km)</t>
  </si>
  <si>
    <t>Mcleod River</t>
  </si>
  <si>
    <t>MCLEOD RIVER</t>
  </si>
  <si>
    <t>BERLAND RIVER</t>
  </si>
  <si>
    <t>Berland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</si>
</sst>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Geneva"/>
    </font>
    <font>
      <b/>
      <sz val="16"/>
      <name val="Geneva"/>
    </font>
    <font>
      <sz val="12"/>
      <name val="Geneva"/>
    </font>
    <font>
      <sz val="11"/>
      <name val="Geneva"/>
    </font>
    <font>
      <b/>
      <sz val="12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4" fillId="0" borderId="0" xfId="1" applyFont="1"/>
    <xf numFmtId="0" fontId="5" fillId="0" borderId="0" xfId="1" applyFont="1"/>
    <xf numFmtId="0" fontId="6" fillId="0" borderId="0" xfId="1" applyFont="1"/>
    <xf numFmtId="0" fontId="5" fillId="2" borderId="0" xfId="1" applyFont="1" applyFill="1"/>
    <xf numFmtId="0" fontId="5" fillId="3" borderId="0" xfId="1" applyFont="1" applyFill="1"/>
    <xf numFmtId="0" fontId="5" fillId="4" borderId="0" xfId="1" applyFont="1" applyFill="1"/>
    <xf numFmtId="0" fontId="7" fillId="0" borderId="0" xfId="1" applyFont="1"/>
    <xf numFmtId="0" fontId="5" fillId="0" borderId="1" xfId="1" applyFont="1" applyBorder="1"/>
    <xf numFmtId="0" fontId="5" fillId="2" borderId="0" xfId="1" applyFont="1" applyFill="1" applyProtection="1">
      <protection locked="0"/>
    </xf>
    <xf numFmtId="164" fontId="5" fillId="2" borderId="0" xfId="1" applyNumberFormat="1" applyFont="1" applyFill="1" applyProtection="1">
      <protection locked="0"/>
    </xf>
    <xf numFmtId="0" fontId="5" fillId="2" borderId="0" xfId="1" applyFont="1" applyFill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3" fillId="0" borderId="0" xfId="1" applyNumberFormat="1" applyBorder="1"/>
    <xf numFmtId="0" fontId="3" fillId="0" borderId="0" xfId="1"/>
    <xf numFmtId="0" fontId="5" fillId="3" borderId="0" xfId="1" applyFont="1" applyFill="1" applyProtection="1">
      <protection locked="0"/>
    </xf>
    <xf numFmtId="2" fontId="5" fillId="0" borderId="0" xfId="1" applyNumberFormat="1" applyFont="1"/>
    <xf numFmtId="164" fontId="5" fillId="0" borderId="0" xfId="1" applyNumberFormat="1" applyFont="1"/>
    <xf numFmtId="164" fontId="5" fillId="4" borderId="2" xfId="1" applyNumberFormat="1" applyFont="1" applyFill="1" applyBorder="1"/>
    <xf numFmtId="0" fontId="5" fillId="0" borderId="0" xfId="1" quotePrefix="1" applyFont="1"/>
    <xf numFmtId="165" fontId="5" fillId="0" borderId="0" xfId="1" applyNumberFormat="1" applyFont="1"/>
    <xf numFmtId="9" fontId="5" fillId="0" borderId="0" xfId="1" applyNumberFormat="1" applyFont="1"/>
    <xf numFmtId="9" fontId="5" fillId="0" borderId="0" xfId="1" applyNumberFormat="1" applyFont="1" applyAlignment="1">
      <alignment horizontal="right"/>
    </xf>
    <xf numFmtId="9" fontId="7" fillId="4" borderId="3" xfId="1" applyNumberFormat="1" applyFont="1" applyFill="1" applyBorder="1"/>
    <xf numFmtId="9" fontId="7" fillId="4" borderId="4" xfId="1" applyNumberFormat="1" applyFont="1" applyFill="1" applyBorder="1" applyAlignment="1">
      <alignment horizontal="right"/>
    </xf>
    <xf numFmtId="0" fontId="0" fillId="5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12025769506085E-2"/>
          <c:y val="3.8596491228070177E-2"/>
          <c:w val="0.93067945597709378"/>
          <c:h val="0.79909932311092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SampleSize!$A$18</c:f>
              <c:strCache>
                <c:ptCount val="1"/>
                <c:pt idx="0">
                  <c:v>Mcleod River</c:v>
                </c:pt>
              </c:strCache>
            </c:strRef>
          </c:tx>
          <c:spPr>
            <a:ln w="28575">
              <a:noFill/>
            </a:ln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SampleSize!$B$21:$F$21</c:f>
                <c:numCache>
                  <c:formatCode>General</c:formatCode>
                  <c:ptCount val="5"/>
                  <c:pt idx="0">
                    <c:v>0.16</c:v>
                  </c:pt>
                  <c:pt idx="1">
                    <c:v>0.11</c:v>
                  </c:pt>
                  <c:pt idx="2">
                    <c:v>0.09</c:v>
                  </c:pt>
                  <c:pt idx="3">
                    <c:v>0.08</c:v>
                  </c:pt>
                  <c:pt idx="4">
                    <c:v>7.0000000000000007E-2</c:v>
                  </c:pt>
                </c:numCache>
              </c:numRef>
            </c:plus>
            <c:minus>
              <c:numRef>
                <c:f>SampleSize!$B$21:$F$21</c:f>
                <c:numCache>
                  <c:formatCode>General</c:formatCode>
                  <c:ptCount val="5"/>
                  <c:pt idx="0">
                    <c:v>0.16</c:v>
                  </c:pt>
                  <c:pt idx="1">
                    <c:v>0.11</c:v>
                  </c:pt>
                  <c:pt idx="2">
                    <c:v>0.09</c:v>
                  </c:pt>
                  <c:pt idx="3">
                    <c:v>0.08</c:v>
                  </c:pt>
                  <c:pt idx="4">
                    <c:v>7.0000000000000007E-2</c:v>
                  </c:pt>
                </c:numCache>
              </c:numRef>
            </c:minus>
          </c:errBars>
          <c:xVal>
            <c:numRef>
              <c:f>SampleSize!$B$19:$F$19</c:f>
              <c:numCache>
                <c:formatCode>General</c:formatCode>
                <c:ptCount val="5"/>
                <c:pt idx="0">
                  <c:v>0.35714285714285715</c:v>
                </c:pt>
                <c:pt idx="1">
                  <c:v>0.35714285714285715</c:v>
                </c:pt>
                <c:pt idx="2">
                  <c:v>0.35714285714285715</c:v>
                </c:pt>
                <c:pt idx="3">
                  <c:v>0.35714285714285715</c:v>
                </c:pt>
                <c:pt idx="4">
                  <c:v>0.35714285714285715</c:v>
                </c:pt>
              </c:numCache>
            </c:numRef>
          </c:xVal>
          <c:yVal>
            <c:numRef>
              <c:f>SampleSize!$B$22:$F$22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SampleSize!$A$45</c:f>
              <c:strCache>
                <c:ptCount val="1"/>
                <c:pt idx="0">
                  <c:v>Berland River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SampleSize!$B$48:$F$48</c:f>
                <c:numCache>
                  <c:formatCode>General</c:formatCode>
                  <c:ptCount val="5"/>
                  <c:pt idx="0">
                    <c:v>0.18</c:v>
                  </c:pt>
                  <c:pt idx="1">
                    <c:v>0.13</c:v>
                  </c:pt>
                  <c:pt idx="2">
                    <c:v>0.11</c:v>
                  </c:pt>
                  <c:pt idx="3">
                    <c:v>0.09</c:v>
                  </c:pt>
                  <c:pt idx="4">
                    <c:v>0.08</c:v>
                  </c:pt>
                </c:numCache>
              </c:numRef>
            </c:plus>
            <c:minus>
              <c:numRef>
                <c:f>SampleSize!$B$48:$F$48</c:f>
                <c:numCache>
                  <c:formatCode>General</c:formatCode>
                  <c:ptCount val="5"/>
                  <c:pt idx="0">
                    <c:v>0.18</c:v>
                  </c:pt>
                  <c:pt idx="1">
                    <c:v>0.13</c:v>
                  </c:pt>
                  <c:pt idx="2">
                    <c:v>0.11</c:v>
                  </c:pt>
                  <c:pt idx="3">
                    <c:v>0.09</c:v>
                  </c:pt>
                  <c:pt idx="4">
                    <c:v>0.08</c:v>
                  </c:pt>
                </c:numCache>
              </c:numRef>
            </c:minus>
          </c:errBars>
          <c:xVal>
            <c:numRef>
              <c:f>SampleSize!$B$46:$F$46</c:f>
              <c:numCache>
                <c:formatCode>General</c:formatCode>
                <c:ptCount val="5"/>
                <c:pt idx="0">
                  <c:v>0.4375</c:v>
                </c:pt>
                <c:pt idx="1">
                  <c:v>0.4375</c:v>
                </c:pt>
                <c:pt idx="2">
                  <c:v>0.4375</c:v>
                </c:pt>
                <c:pt idx="3">
                  <c:v>0.4375</c:v>
                </c:pt>
                <c:pt idx="4">
                  <c:v>0.4375</c:v>
                </c:pt>
              </c:numCache>
            </c:numRef>
          </c:xVal>
          <c:yVal>
            <c:numRef>
              <c:f>SampleSize!$B$49:$F$49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82656"/>
        <c:axId val="184336768"/>
      </c:scatterChart>
      <c:valAx>
        <c:axId val="171382656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BLTR (fish/km)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336768"/>
        <c:crosses val="autoZero"/>
        <c:crossBetween val="midCat"/>
        <c:majorUnit val="0.2"/>
      </c:valAx>
      <c:valAx>
        <c:axId val="184336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1382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84896206156062"/>
          <c:y val="0.1173982594280978"/>
          <c:w val="0.17318749701741828"/>
          <c:h val="0.12689763779527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104775</xdr:rowOff>
    </xdr:from>
    <xdr:to>
      <xdr:col>15</xdr:col>
      <xdr:colOff>561975</xdr:colOff>
      <xdr:row>21</xdr:row>
      <xdr:rowOff>104775</xdr:rowOff>
    </xdr:to>
    <xdr:grpSp>
      <xdr:nvGrpSpPr>
        <xdr:cNvPr id="12" name="Group 11"/>
        <xdr:cNvGrpSpPr/>
      </xdr:nvGrpSpPr>
      <xdr:grpSpPr>
        <a:xfrm>
          <a:off x="4791075" y="485775"/>
          <a:ext cx="5238750" cy="3619500"/>
          <a:chOff x="4791075" y="485775"/>
          <a:chExt cx="5238750" cy="3619500"/>
        </a:xfrm>
      </xdr:grpSpPr>
      <xdr:graphicFrame macro="">
        <xdr:nvGraphicFramePr>
          <xdr:cNvPr id="2" name="Chart 1"/>
          <xdr:cNvGraphicFramePr/>
        </xdr:nvGraphicFramePr>
        <xdr:xfrm>
          <a:off x="4791075" y="485775"/>
          <a:ext cx="5238750" cy="3619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5457825" y="723900"/>
            <a:ext cx="0" cy="2790826"/>
          </a:xfrm>
          <a:prstGeom prst="line">
            <a:avLst/>
          </a:prstGeom>
          <a:ln w="1587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 flipV="1">
            <a:off x="6181725" y="723900"/>
            <a:ext cx="0" cy="2790826"/>
          </a:xfrm>
          <a:prstGeom prst="line">
            <a:avLst/>
          </a:prstGeom>
          <a:ln w="1587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 flipV="1">
            <a:off x="6924675" y="742950"/>
            <a:ext cx="0" cy="2790826"/>
          </a:xfrm>
          <a:prstGeom prst="line">
            <a:avLst/>
          </a:prstGeom>
          <a:ln w="1587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 flipV="1">
            <a:off x="7410450" y="752475"/>
            <a:ext cx="0" cy="2790826"/>
          </a:xfrm>
          <a:prstGeom prst="line">
            <a:avLst/>
          </a:prstGeom>
          <a:ln w="1587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G25" sqref="G25"/>
    </sheetView>
  </sheetViews>
  <sheetFormatPr defaultRowHeight="15"/>
  <cols>
    <col min="1" max="1" width="14" customWidth="1"/>
  </cols>
  <sheetData>
    <row r="1" spans="1:6">
      <c r="A1" s="26" t="s">
        <v>71</v>
      </c>
      <c r="B1" s="26"/>
      <c r="C1" s="26"/>
      <c r="D1" s="26"/>
      <c r="E1" s="26"/>
      <c r="F1" s="26"/>
    </row>
    <row r="2" spans="1:6">
      <c r="A2" s="26" t="s">
        <v>0</v>
      </c>
      <c r="B2" s="26" t="s">
        <v>69</v>
      </c>
      <c r="C2" s="26"/>
      <c r="D2" s="26"/>
      <c r="E2" s="26"/>
      <c r="F2" s="26"/>
    </row>
    <row r="3" spans="1:6">
      <c r="A3" s="26">
        <v>4</v>
      </c>
      <c r="B3" s="26">
        <v>0.5</v>
      </c>
      <c r="C3" s="26"/>
      <c r="D3" s="26"/>
      <c r="E3" s="26"/>
      <c r="F3" s="26"/>
    </row>
    <row r="4" spans="1:6">
      <c r="A4" s="26">
        <v>5</v>
      </c>
      <c r="B4" s="26">
        <v>0.5</v>
      </c>
      <c r="C4" s="26"/>
      <c r="D4" s="26"/>
      <c r="E4" s="26"/>
      <c r="F4" s="26"/>
    </row>
    <row r="5" spans="1:6">
      <c r="A5" s="26">
        <v>7</v>
      </c>
      <c r="B5" s="26">
        <v>0.5</v>
      </c>
      <c r="C5" s="26"/>
      <c r="D5" s="26"/>
      <c r="E5" s="26"/>
      <c r="F5" s="26"/>
    </row>
    <row r="6" spans="1:6">
      <c r="A6" s="26">
        <v>7.1</v>
      </c>
      <c r="B6" s="26">
        <v>1</v>
      </c>
      <c r="C6" s="26"/>
      <c r="D6" s="26"/>
      <c r="E6" s="26"/>
      <c r="F6" s="26"/>
    </row>
    <row r="7" spans="1:6">
      <c r="A7" s="26">
        <v>8</v>
      </c>
      <c r="B7" s="26">
        <v>0.5</v>
      </c>
      <c r="C7" s="26"/>
      <c r="D7" s="26"/>
      <c r="E7" s="26"/>
      <c r="F7" s="26"/>
    </row>
    <row r="8" spans="1:6">
      <c r="A8" s="26">
        <v>8.1</v>
      </c>
      <c r="B8" s="26">
        <v>0.5</v>
      </c>
      <c r="C8" s="26"/>
      <c r="D8" s="26"/>
      <c r="E8" s="26"/>
      <c r="F8" s="26"/>
    </row>
    <row r="9" spans="1:6">
      <c r="A9" s="26">
        <v>9</v>
      </c>
      <c r="B9" s="26">
        <v>1</v>
      </c>
      <c r="C9" s="26"/>
      <c r="D9" s="26"/>
      <c r="E9" s="26"/>
      <c r="F9" s="26"/>
    </row>
    <row r="10" spans="1:6">
      <c r="A10" s="26">
        <v>9.1</v>
      </c>
      <c r="B10" s="26">
        <v>0</v>
      </c>
      <c r="C10" s="26"/>
      <c r="D10" s="26"/>
      <c r="E10" s="26"/>
      <c r="F10" s="26"/>
    </row>
    <row r="11" spans="1:6">
      <c r="A11" s="26">
        <v>10</v>
      </c>
      <c r="B11" s="26">
        <v>0</v>
      </c>
      <c r="C11" s="26"/>
      <c r="D11" s="26"/>
      <c r="E11" s="26"/>
      <c r="F11" s="26"/>
    </row>
    <row r="12" spans="1:6">
      <c r="A12" s="26">
        <v>10.1</v>
      </c>
      <c r="B12" s="26">
        <v>0</v>
      </c>
      <c r="C12" s="26"/>
      <c r="D12" s="26"/>
      <c r="E12" s="26"/>
      <c r="F12" s="26"/>
    </row>
    <row r="13" spans="1:6">
      <c r="A13" s="26">
        <v>11</v>
      </c>
      <c r="B13" s="26">
        <v>0.5</v>
      </c>
      <c r="C13" s="26"/>
      <c r="D13" s="26"/>
      <c r="E13" s="26"/>
      <c r="F13" s="26"/>
    </row>
    <row r="14" spans="1:6">
      <c r="A14" s="26">
        <v>11.1</v>
      </c>
      <c r="B14" s="26">
        <v>0</v>
      </c>
      <c r="C14" s="26"/>
      <c r="D14" s="26"/>
      <c r="E14" s="26"/>
      <c r="F14" s="26"/>
    </row>
    <row r="15" spans="1:6">
      <c r="A15" s="26">
        <v>12</v>
      </c>
      <c r="B15" s="26">
        <v>0</v>
      </c>
      <c r="C15" s="26"/>
      <c r="D15" s="26"/>
      <c r="E15" s="26"/>
      <c r="F15" s="26"/>
    </row>
    <row r="16" spans="1:6">
      <c r="A16" s="26">
        <v>12.1</v>
      </c>
      <c r="B16" s="26">
        <v>0</v>
      </c>
      <c r="C16" s="26"/>
      <c r="D16" s="26"/>
      <c r="E16" s="26"/>
      <c r="F16" s="26"/>
    </row>
    <row r="17" spans="1:6">
      <c r="A17" s="26"/>
      <c r="B17" s="26"/>
      <c r="C17" s="26"/>
      <c r="D17" s="26"/>
      <c r="E17" s="26"/>
      <c r="F17" s="26"/>
    </row>
    <row r="18" spans="1:6">
      <c r="A18" s="26" t="s">
        <v>70</v>
      </c>
      <c r="B18" s="26">
        <v>5</v>
      </c>
      <c r="C18" s="26">
        <v>10</v>
      </c>
      <c r="D18" s="26">
        <v>14</v>
      </c>
      <c r="E18" s="26">
        <v>20</v>
      </c>
      <c r="F18" s="26">
        <v>25</v>
      </c>
    </row>
    <row r="19" spans="1:6">
      <c r="A19" s="26" t="s">
        <v>1</v>
      </c>
      <c r="B19" s="26">
        <f>AVERAGE($B$3:$B$16)</f>
        <v>0.35714285714285715</v>
      </c>
      <c r="C19" s="26">
        <f t="shared" ref="C19:F19" si="0">AVERAGE($B$3:$B$16)</f>
        <v>0.35714285714285715</v>
      </c>
      <c r="D19" s="26">
        <f t="shared" si="0"/>
        <v>0.35714285714285715</v>
      </c>
      <c r="E19" s="26">
        <f t="shared" si="0"/>
        <v>0.35714285714285715</v>
      </c>
      <c r="F19" s="26">
        <f t="shared" si="0"/>
        <v>0.35714285714285715</v>
      </c>
    </row>
    <row r="20" spans="1:6">
      <c r="A20" s="26" t="s">
        <v>66</v>
      </c>
      <c r="B20" s="26">
        <f>STDEV(B3:B16)</f>
        <v>0.36313651960128146</v>
      </c>
      <c r="C20" s="26">
        <v>0.36313651960128146</v>
      </c>
      <c r="D20" s="26">
        <v>0.36313651960128146</v>
      </c>
      <c r="E20" s="26">
        <v>1.3631365196012799</v>
      </c>
      <c r="F20" s="26">
        <v>0.36313651960128146</v>
      </c>
    </row>
    <row r="21" spans="1:6">
      <c r="A21" s="26" t="s">
        <v>67</v>
      </c>
      <c r="B21" s="26">
        <v>0.16</v>
      </c>
      <c r="C21" s="26">
        <v>0.11</v>
      </c>
      <c r="D21" s="26">
        <v>0.09</v>
      </c>
      <c r="E21" s="26">
        <v>0.08</v>
      </c>
      <c r="F21" s="26">
        <v>7.0000000000000007E-2</v>
      </c>
    </row>
    <row r="22" spans="1:6">
      <c r="A22" s="26" t="s">
        <v>68</v>
      </c>
      <c r="B22" s="26">
        <v>5</v>
      </c>
      <c r="C22" s="26">
        <v>10</v>
      </c>
      <c r="D22" s="26">
        <v>14</v>
      </c>
      <c r="E22" s="26">
        <v>20</v>
      </c>
      <c r="F22" s="26">
        <v>25</v>
      </c>
    </row>
    <row r="26" spans="1:6">
      <c r="A26" t="s">
        <v>72</v>
      </c>
    </row>
    <row r="27" spans="1:6">
      <c r="A27" t="s">
        <v>0</v>
      </c>
      <c r="B27" s="26" t="s">
        <v>69</v>
      </c>
    </row>
    <row r="28" spans="1:6">
      <c r="A28">
        <v>1</v>
      </c>
      <c r="B28">
        <v>1</v>
      </c>
    </row>
    <row r="29" spans="1:6">
      <c r="A29">
        <v>2</v>
      </c>
      <c r="B29">
        <v>0</v>
      </c>
    </row>
    <row r="30" spans="1:6">
      <c r="A30">
        <v>3</v>
      </c>
      <c r="B30">
        <v>0</v>
      </c>
    </row>
    <row r="31" spans="1:6">
      <c r="A31">
        <v>4</v>
      </c>
      <c r="B31">
        <v>0.5</v>
      </c>
    </row>
    <row r="32" spans="1:6">
      <c r="A32">
        <v>5</v>
      </c>
      <c r="B32">
        <v>0.5</v>
      </c>
    </row>
    <row r="33" spans="1:6">
      <c r="A33">
        <v>6</v>
      </c>
      <c r="B33">
        <v>0.5</v>
      </c>
    </row>
    <row r="34" spans="1:6">
      <c r="A34">
        <v>7</v>
      </c>
      <c r="B34">
        <v>1</v>
      </c>
    </row>
    <row r="35" spans="1:6">
      <c r="A35">
        <v>8</v>
      </c>
      <c r="B35">
        <v>0</v>
      </c>
    </row>
    <row r="36" spans="1:6">
      <c r="A36">
        <v>9</v>
      </c>
      <c r="B36">
        <v>0.5</v>
      </c>
    </row>
    <row r="37" spans="1:6">
      <c r="A37">
        <v>10</v>
      </c>
      <c r="B37">
        <v>1</v>
      </c>
    </row>
    <row r="38" spans="1:6">
      <c r="A38">
        <v>11</v>
      </c>
      <c r="B38">
        <v>0.5</v>
      </c>
    </row>
    <row r="39" spans="1:6">
      <c r="A39">
        <v>12</v>
      </c>
      <c r="B39">
        <v>0</v>
      </c>
    </row>
    <row r="40" spans="1:6">
      <c r="A40">
        <v>13</v>
      </c>
      <c r="B40">
        <v>0</v>
      </c>
    </row>
    <row r="41" spans="1:6">
      <c r="A41">
        <v>14</v>
      </c>
      <c r="B41">
        <v>1</v>
      </c>
    </row>
    <row r="42" spans="1:6">
      <c r="A42">
        <v>15</v>
      </c>
      <c r="B42">
        <v>0</v>
      </c>
    </row>
    <row r="43" spans="1:6">
      <c r="A43">
        <v>16</v>
      </c>
      <c r="B43">
        <v>0.5</v>
      </c>
    </row>
    <row r="45" spans="1:6">
      <c r="A45" s="26" t="s">
        <v>73</v>
      </c>
      <c r="B45" s="26">
        <v>5</v>
      </c>
      <c r="C45" s="26">
        <v>10</v>
      </c>
      <c r="D45" s="26">
        <v>14</v>
      </c>
      <c r="E45" s="26">
        <v>20</v>
      </c>
      <c r="F45" s="26">
        <v>25</v>
      </c>
    </row>
    <row r="46" spans="1:6">
      <c r="A46" s="26" t="s">
        <v>1</v>
      </c>
      <c r="B46" s="26">
        <f>AVERAGE(B28:B43)</f>
        <v>0.4375</v>
      </c>
      <c r="C46" s="26">
        <v>0.4375</v>
      </c>
      <c r="D46" s="26">
        <v>0.4375</v>
      </c>
      <c r="E46" s="26">
        <v>0.4375</v>
      </c>
      <c r="F46" s="26">
        <v>0.4375</v>
      </c>
    </row>
    <row r="47" spans="1:6">
      <c r="A47" s="26" t="s">
        <v>66</v>
      </c>
      <c r="B47" s="26">
        <f>STDEV(B28:B43)</f>
        <v>0.40311288741492751</v>
      </c>
      <c r="C47" s="26">
        <v>0.40311288741492751</v>
      </c>
      <c r="D47" s="26">
        <v>0.40311288741492751</v>
      </c>
      <c r="E47" s="26">
        <v>0.40311288741492751</v>
      </c>
      <c r="F47" s="26">
        <v>0.40311288741492751</v>
      </c>
    </row>
    <row r="48" spans="1:6">
      <c r="A48" s="26" t="s">
        <v>67</v>
      </c>
      <c r="B48" s="26">
        <v>0.18</v>
      </c>
      <c r="C48" s="26">
        <v>0.13</v>
      </c>
      <c r="D48" s="26">
        <v>0.11</v>
      </c>
      <c r="E48" s="26">
        <v>0.09</v>
      </c>
      <c r="F48" s="26">
        <v>0.08</v>
      </c>
    </row>
    <row r="49" spans="1:6">
      <c r="A49" s="26" t="s">
        <v>68</v>
      </c>
      <c r="B49" s="26">
        <v>3</v>
      </c>
      <c r="C49" s="26">
        <v>8</v>
      </c>
      <c r="D49" s="26">
        <v>12</v>
      </c>
      <c r="E49" s="26">
        <v>18</v>
      </c>
      <c r="F49" s="26">
        <v>23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34" workbookViewId="0">
      <selection activeCell="C51" sqref="C51"/>
    </sheetView>
  </sheetViews>
  <sheetFormatPr defaultColWidth="12.28515625" defaultRowHeight="15"/>
  <cols>
    <col min="1" max="1" width="12.28515625" style="2"/>
    <col min="2" max="2" width="17.140625" style="2" customWidth="1"/>
    <col min="3" max="3" width="11.42578125" style="2" customWidth="1"/>
    <col min="4" max="4" width="11.85546875" style="2" customWidth="1"/>
    <col min="5" max="5" width="2.140625" style="2" customWidth="1"/>
    <col min="6" max="257" width="12.28515625" style="2"/>
    <col min="258" max="258" width="17.140625" style="2" customWidth="1"/>
    <col min="259" max="259" width="11.42578125" style="2" customWidth="1"/>
    <col min="260" max="260" width="11.85546875" style="2" customWidth="1"/>
    <col min="261" max="261" width="2.140625" style="2" customWidth="1"/>
    <col min="262" max="513" width="12.28515625" style="2"/>
    <col min="514" max="514" width="17.140625" style="2" customWidth="1"/>
    <col min="515" max="515" width="11.42578125" style="2" customWidth="1"/>
    <col min="516" max="516" width="11.85546875" style="2" customWidth="1"/>
    <col min="517" max="517" width="2.140625" style="2" customWidth="1"/>
    <col min="518" max="769" width="12.28515625" style="2"/>
    <col min="770" max="770" width="17.140625" style="2" customWidth="1"/>
    <col min="771" max="771" width="11.42578125" style="2" customWidth="1"/>
    <col min="772" max="772" width="11.85546875" style="2" customWidth="1"/>
    <col min="773" max="773" width="2.140625" style="2" customWidth="1"/>
    <col min="774" max="1025" width="12.28515625" style="2"/>
    <col min="1026" max="1026" width="17.140625" style="2" customWidth="1"/>
    <col min="1027" max="1027" width="11.42578125" style="2" customWidth="1"/>
    <col min="1028" max="1028" width="11.85546875" style="2" customWidth="1"/>
    <col min="1029" max="1029" width="2.140625" style="2" customWidth="1"/>
    <col min="1030" max="1281" width="12.28515625" style="2"/>
    <col min="1282" max="1282" width="17.140625" style="2" customWidth="1"/>
    <col min="1283" max="1283" width="11.42578125" style="2" customWidth="1"/>
    <col min="1284" max="1284" width="11.85546875" style="2" customWidth="1"/>
    <col min="1285" max="1285" width="2.140625" style="2" customWidth="1"/>
    <col min="1286" max="1537" width="12.28515625" style="2"/>
    <col min="1538" max="1538" width="17.140625" style="2" customWidth="1"/>
    <col min="1539" max="1539" width="11.42578125" style="2" customWidth="1"/>
    <col min="1540" max="1540" width="11.85546875" style="2" customWidth="1"/>
    <col min="1541" max="1541" width="2.140625" style="2" customWidth="1"/>
    <col min="1542" max="1793" width="12.28515625" style="2"/>
    <col min="1794" max="1794" width="17.140625" style="2" customWidth="1"/>
    <col min="1795" max="1795" width="11.42578125" style="2" customWidth="1"/>
    <col min="1796" max="1796" width="11.85546875" style="2" customWidth="1"/>
    <col min="1797" max="1797" width="2.140625" style="2" customWidth="1"/>
    <col min="1798" max="2049" width="12.28515625" style="2"/>
    <col min="2050" max="2050" width="17.140625" style="2" customWidth="1"/>
    <col min="2051" max="2051" width="11.42578125" style="2" customWidth="1"/>
    <col min="2052" max="2052" width="11.85546875" style="2" customWidth="1"/>
    <col min="2053" max="2053" width="2.140625" style="2" customWidth="1"/>
    <col min="2054" max="2305" width="12.28515625" style="2"/>
    <col min="2306" max="2306" width="17.140625" style="2" customWidth="1"/>
    <col min="2307" max="2307" width="11.42578125" style="2" customWidth="1"/>
    <col min="2308" max="2308" width="11.85546875" style="2" customWidth="1"/>
    <col min="2309" max="2309" width="2.140625" style="2" customWidth="1"/>
    <col min="2310" max="2561" width="12.28515625" style="2"/>
    <col min="2562" max="2562" width="17.140625" style="2" customWidth="1"/>
    <col min="2563" max="2563" width="11.42578125" style="2" customWidth="1"/>
    <col min="2564" max="2564" width="11.85546875" style="2" customWidth="1"/>
    <col min="2565" max="2565" width="2.140625" style="2" customWidth="1"/>
    <col min="2566" max="2817" width="12.28515625" style="2"/>
    <col min="2818" max="2818" width="17.140625" style="2" customWidth="1"/>
    <col min="2819" max="2819" width="11.42578125" style="2" customWidth="1"/>
    <col min="2820" max="2820" width="11.85546875" style="2" customWidth="1"/>
    <col min="2821" max="2821" width="2.140625" style="2" customWidth="1"/>
    <col min="2822" max="3073" width="12.28515625" style="2"/>
    <col min="3074" max="3074" width="17.140625" style="2" customWidth="1"/>
    <col min="3075" max="3075" width="11.42578125" style="2" customWidth="1"/>
    <col min="3076" max="3076" width="11.85546875" style="2" customWidth="1"/>
    <col min="3077" max="3077" width="2.140625" style="2" customWidth="1"/>
    <col min="3078" max="3329" width="12.28515625" style="2"/>
    <col min="3330" max="3330" width="17.140625" style="2" customWidth="1"/>
    <col min="3331" max="3331" width="11.42578125" style="2" customWidth="1"/>
    <col min="3332" max="3332" width="11.85546875" style="2" customWidth="1"/>
    <col min="3333" max="3333" width="2.140625" style="2" customWidth="1"/>
    <col min="3334" max="3585" width="12.28515625" style="2"/>
    <col min="3586" max="3586" width="17.140625" style="2" customWidth="1"/>
    <col min="3587" max="3587" width="11.42578125" style="2" customWidth="1"/>
    <col min="3588" max="3588" width="11.85546875" style="2" customWidth="1"/>
    <col min="3589" max="3589" width="2.140625" style="2" customWidth="1"/>
    <col min="3590" max="3841" width="12.28515625" style="2"/>
    <col min="3842" max="3842" width="17.140625" style="2" customWidth="1"/>
    <col min="3843" max="3843" width="11.42578125" style="2" customWidth="1"/>
    <col min="3844" max="3844" width="11.85546875" style="2" customWidth="1"/>
    <col min="3845" max="3845" width="2.140625" style="2" customWidth="1"/>
    <col min="3846" max="4097" width="12.28515625" style="2"/>
    <col min="4098" max="4098" width="17.140625" style="2" customWidth="1"/>
    <col min="4099" max="4099" width="11.42578125" style="2" customWidth="1"/>
    <col min="4100" max="4100" width="11.85546875" style="2" customWidth="1"/>
    <col min="4101" max="4101" width="2.140625" style="2" customWidth="1"/>
    <col min="4102" max="4353" width="12.28515625" style="2"/>
    <col min="4354" max="4354" width="17.140625" style="2" customWidth="1"/>
    <col min="4355" max="4355" width="11.42578125" style="2" customWidth="1"/>
    <col min="4356" max="4356" width="11.85546875" style="2" customWidth="1"/>
    <col min="4357" max="4357" width="2.140625" style="2" customWidth="1"/>
    <col min="4358" max="4609" width="12.28515625" style="2"/>
    <col min="4610" max="4610" width="17.140625" style="2" customWidth="1"/>
    <col min="4611" max="4611" width="11.42578125" style="2" customWidth="1"/>
    <col min="4612" max="4612" width="11.85546875" style="2" customWidth="1"/>
    <col min="4613" max="4613" width="2.140625" style="2" customWidth="1"/>
    <col min="4614" max="4865" width="12.28515625" style="2"/>
    <col min="4866" max="4866" width="17.140625" style="2" customWidth="1"/>
    <col min="4867" max="4867" width="11.42578125" style="2" customWidth="1"/>
    <col min="4868" max="4868" width="11.85546875" style="2" customWidth="1"/>
    <col min="4869" max="4869" width="2.140625" style="2" customWidth="1"/>
    <col min="4870" max="5121" width="12.28515625" style="2"/>
    <col min="5122" max="5122" width="17.140625" style="2" customWidth="1"/>
    <col min="5123" max="5123" width="11.42578125" style="2" customWidth="1"/>
    <col min="5124" max="5124" width="11.85546875" style="2" customWidth="1"/>
    <col min="5125" max="5125" width="2.140625" style="2" customWidth="1"/>
    <col min="5126" max="5377" width="12.28515625" style="2"/>
    <col min="5378" max="5378" width="17.140625" style="2" customWidth="1"/>
    <col min="5379" max="5379" width="11.42578125" style="2" customWidth="1"/>
    <col min="5380" max="5380" width="11.85546875" style="2" customWidth="1"/>
    <col min="5381" max="5381" width="2.140625" style="2" customWidth="1"/>
    <col min="5382" max="5633" width="12.28515625" style="2"/>
    <col min="5634" max="5634" width="17.140625" style="2" customWidth="1"/>
    <col min="5635" max="5635" width="11.42578125" style="2" customWidth="1"/>
    <col min="5636" max="5636" width="11.85546875" style="2" customWidth="1"/>
    <col min="5637" max="5637" width="2.140625" style="2" customWidth="1"/>
    <col min="5638" max="5889" width="12.28515625" style="2"/>
    <col min="5890" max="5890" width="17.140625" style="2" customWidth="1"/>
    <col min="5891" max="5891" width="11.42578125" style="2" customWidth="1"/>
    <col min="5892" max="5892" width="11.85546875" style="2" customWidth="1"/>
    <col min="5893" max="5893" width="2.140625" style="2" customWidth="1"/>
    <col min="5894" max="6145" width="12.28515625" style="2"/>
    <col min="6146" max="6146" width="17.140625" style="2" customWidth="1"/>
    <col min="6147" max="6147" width="11.42578125" style="2" customWidth="1"/>
    <col min="6148" max="6148" width="11.85546875" style="2" customWidth="1"/>
    <col min="6149" max="6149" width="2.140625" style="2" customWidth="1"/>
    <col min="6150" max="6401" width="12.28515625" style="2"/>
    <col min="6402" max="6402" width="17.140625" style="2" customWidth="1"/>
    <col min="6403" max="6403" width="11.42578125" style="2" customWidth="1"/>
    <col min="6404" max="6404" width="11.85546875" style="2" customWidth="1"/>
    <col min="6405" max="6405" width="2.140625" style="2" customWidth="1"/>
    <col min="6406" max="6657" width="12.28515625" style="2"/>
    <col min="6658" max="6658" width="17.140625" style="2" customWidth="1"/>
    <col min="6659" max="6659" width="11.42578125" style="2" customWidth="1"/>
    <col min="6660" max="6660" width="11.85546875" style="2" customWidth="1"/>
    <col min="6661" max="6661" width="2.140625" style="2" customWidth="1"/>
    <col min="6662" max="6913" width="12.28515625" style="2"/>
    <col min="6914" max="6914" width="17.140625" style="2" customWidth="1"/>
    <col min="6915" max="6915" width="11.42578125" style="2" customWidth="1"/>
    <col min="6916" max="6916" width="11.85546875" style="2" customWidth="1"/>
    <col min="6917" max="6917" width="2.140625" style="2" customWidth="1"/>
    <col min="6918" max="7169" width="12.28515625" style="2"/>
    <col min="7170" max="7170" width="17.140625" style="2" customWidth="1"/>
    <col min="7171" max="7171" width="11.42578125" style="2" customWidth="1"/>
    <col min="7172" max="7172" width="11.85546875" style="2" customWidth="1"/>
    <col min="7173" max="7173" width="2.140625" style="2" customWidth="1"/>
    <col min="7174" max="7425" width="12.28515625" style="2"/>
    <col min="7426" max="7426" width="17.140625" style="2" customWidth="1"/>
    <col min="7427" max="7427" width="11.42578125" style="2" customWidth="1"/>
    <col min="7428" max="7428" width="11.85546875" style="2" customWidth="1"/>
    <col min="7429" max="7429" width="2.140625" style="2" customWidth="1"/>
    <col min="7430" max="7681" width="12.28515625" style="2"/>
    <col min="7682" max="7682" width="17.140625" style="2" customWidth="1"/>
    <col min="7683" max="7683" width="11.42578125" style="2" customWidth="1"/>
    <col min="7684" max="7684" width="11.85546875" style="2" customWidth="1"/>
    <col min="7685" max="7685" width="2.140625" style="2" customWidth="1"/>
    <col min="7686" max="7937" width="12.28515625" style="2"/>
    <col min="7938" max="7938" width="17.140625" style="2" customWidth="1"/>
    <col min="7939" max="7939" width="11.42578125" style="2" customWidth="1"/>
    <col min="7940" max="7940" width="11.85546875" style="2" customWidth="1"/>
    <col min="7941" max="7941" width="2.140625" style="2" customWidth="1"/>
    <col min="7942" max="8193" width="12.28515625" style="2"/>
    <col min="8194" max="8194" width="17.140625" style="2" customWidth="1"/>
    <col min="8195" max="8195" width="11.42578125" style="2" customWidth="1"/>
    <col min="8196" max="8196" width="11.85546875" style="2" customWidth="1"/>
    <col min="8197" max="8197" width="2.140625" style="2" customWidth="1"/>
    <col min="8198" max="8449" width="12.28515625" style="2"/>
    <col min="8450" max="8450" width="17.140625" style="2" customWidth="1"/>
    <col min="8451" max="8451" width="11.42578125" style="2" customWidth="1"/>
    <col min="8452" max="8452" width="11.85546875" style="2" customWidth="1"/>
    <col min="8453" max="8453" width="2.140625" style="2" customWidth="1"/>
    <col min="8454" max="8705" width="12.28515625" style="2"/>
    <col min="8706" max="8706" width="17.140625" style="2" customWidth="1"/>
    <col min="8707" max="8707" width="11.42578125" style="2" customWidth="1"/>
    <col min="8708" max="8708" width="11.85546875" style="2" customWidth="1"/>
    <col min="8709" max="8709" width="2.140625" style="2" customWidth="1"/>
    <col min="8710" max="8961" width="12.28515625" style="2"/>
    <col min="8962" max="8962" width="17.140625" style="2" customWidth="1"/>
    <col min="8963" max="8963" width="11.42578125" style="2" customWidth="1"/>
    <col min="8964" max="8964" width="11.85546875" style="2" customWidth="1"/>
    <col min="8965" max="8965" width="2.140625" style="2" customWidth="1"/>
    <col min="8966" max="9217" width="12.28515625" style="2"/>
    <col min="9218" max="9218" width="17.140625" style="2" customWidth="1"/>
    <col min="9219" max="9219" width="11.42578125" style="2" customWidth="1"/>
    <col min="9220" max="9220" width="11.85546875" style="2" customWidth="1"/>
    <col min="9221" max="9221" width="2.140625" style="2" customWidth="1"/>
    <col min="9222" max="9473" width="12.28515625" style="2"/>
    <col min="9474" max="9474" width="17.140625" style="2" customWidth="1"/>
    <col min="9475" max="9475" width="11.42578125" style="2" customWidth="1"/>
    <col min="9476" max="9476" width="11.85546875" style="2" customWidth="1"/>
    <col min="9477" max="9477" width="2.140625" style="2" customWidth="1"/>
    <col min="9478" max="9729" width="12.28515625" style="2"/>
    <col min="9730" max="9730" width="17.140625" style="2" customWidth="1"/>
    <col min="9731" max="9731" width="11.42578125" style="2" customWidth="1"/>
    <col min="9732" max="9732" width="11.85546875" style="2" customWidth="1"/>
    <col min="9733" max="9733" width="2.140625" style="2" customWidth="1"/>
    <col min="9734" max="9985" width="12.28515625" style="2"/>
    <col min="9986" max="9986" width="17.140625" style="2" customWidth="1"/>
    <col min="9987" max="9987" width="11.42578125" style="2" customWidth="1"/>
    <col min="9988" max="9988" width="11.85546875" style="2" customWidth="1"/>
    <col min="9989" max="9989" width="2.140625" style="2" customWidth="1"/>
    <col min="9990" max="10241" width="12.28515625" style="2"/>
    <col min="10242" max="10242" width="17.140625" style="2" customWidth="1"/>
    <col min="10243" max="10243" width="11.42578125" style="2" customWidth="1"/>
    <col min="10244" max="10244" width="11.85546875" style="2" customWidth="1"/>
    <col min="10245" max="10245" width="2.140625" style="2" customWidth="1"/>
    <col min="10246" max="10497" width="12.28515625" style="2"/>
    <col min="10498" max="10498" width="17.140625" style="2" customWidth="1"/>
    <col min="10499" max="10499" width="11.42578125" style="2" customWidth="1"/>
    <col min="10500" max="10500" width="11.85546875" style="2" customWidth="1"/>
    <col min="10501" max="10501" width="2.140625" style="2" customWidth="1"/>
    <col min="10502" max="10753" width="12.28515625" style="2"/>
    <col min="10754" max="10754" width="17.140625" style="2" customWidth="1"/>
    <col min="10755" max="10755" width="11.42578125" style="2" customWidth="1"/>
    <col min="10756" max="10756" width="11.85546875" style="2" customWidth="1"/>
    <col min="10757" max="10757" width="2.140625" style="2" customWidth="1"/>
    <col min="10758" max="11009" width="12.28515625" style="2"/>
    <col min="11010" max="11010" width="17.140625" style="2" customWidth="1"/>
    <col min="11011" max="11011" width="11.42578125" style="2" customWidth="1"/>
    <col min="11012" max="11012" width="11.85546875" style="2" customWidth="1"/>
    <col min="11013" max="11013" width="2.140625" style="2" customWidth="1"/>
    <col min="11014" max="11265" width="12.28515625" style="2"/>
    <col min="11266" max="11266" width="17.140625" style="2" customWidth="1"/>
    <col min="11267" max="11267" width="11.42578125" style="2" customWidth="1"/>
    <col min="11268" max="11268" width="11.85546875" style="2" customWidth="1"/>
    <col min="11269" max="11269" width="2.140625" style="2" customWidth="1"/>
    <col min="11270" max="11521" width="12.28515625" style="2"/>
    <col min="11522" max="11522" width="17.140625" style="2" customWidth="1"/>
    <col min="11523" max="11523" width="11.42578125" style="2" customWidth="1"/>
    <col min="11524" max="11524" width="11.85546875" style="2" customWidth="1"/>
    <col min="11525" max="11525" width="2.140625" style="2" customWidth="1"/>
    <col min="11526" max="11777" width="12.28515625" style="2"/>
    <col min="11778" max="11778" width="17.140625" style="2" customWidth="1"/>
    <col min="11779" max="11779" width="11.42578125" style="2" customWidth="1"/>
    <col min="11780" max="11780" width="11.85546875" style="2" customWidth="1"/>
    <col min="11781" max="11781" width="2.140625" style="2" customWidth="1"/>
    <col min="11782" max="12033" width="12.28515625" style="2"/>
    <col min="12034" max="12034" width="17.140625" style="2" customWidth="1"/>
    <col min="12035" max="12035" width="11.42578125" style="2" customWidth="1"/>
    <col min="12036" max="12036" width="11.85546875" style="2" customWidth="1"/>
    <col min="12037" max="12037" width="2.140625" style="2" customWidth="1"/>
    <col min="12038" max="12289" width="12.28515625" style="2"/>
    <col min="12290" max="12290" width="17.140625" style="2" customWidth="1"/>
    <col min="12291" max="12291" width="11.42578125" style="2" customWidth="1"/>
    <col min="12292" max="12292" width="11.85546875" style="2" customWidth="1"/>
    <col min="12293" max="12293" width="2.140625" style="2" customWidth="1"/>
    <col min="12294" max="12545" width="12.28515625" style="2"/>
    <col min="12546" max="12546" width="17.140625" style="2" customWidth="1"/>
    <col min="12547" max="12547" width="11.42578125" style="2" customWidth="1"/>
    <col min="12548" max="12548" width="11.85546875" style="2" customWidth="1"/>
    <col min="12549" max="12549" width="2.140625" style="2" customWidth="1"/>
    <col min="12550" max="12801" width="12.28515625" style="2"/>
    <col min="12802" max="12802" width="17.140625" style="2" customWidth="1"/>
    <col min="12803" max="12803" width="11.42578125" style="2" customWidth="1"/>
    <col min="12804" max="12804" width="11.85546875" style="2" customWidth="1"/>
    <col min="12805" max="12805" width="2.140625" style="2" customWidth="1"/>
    <col min="12806" max="13057" width="12.28515625" style="2"/>
    <col min="13058" max="13058" width="17.140625" style="2" customWidth="1"/>
    <col min="13059" max="13059" width="11.42578125" style="2" customWidth="1"/>
    <col min="13060" max="13060" width="11.85546875" style="2" customWidth="1"/>
    <col min="13061" max="13061" width="2.140625" style="2" customWidth="1"/>
    <col min="13062" max="13313" width="12.28515625" style="2"/>
    <col min="13314" max="13314" width="17.140625" style="2" customWidth="1"/>
    <col min="13315" max="13315" width="11.42578125" style="2" customWidth="1"/>
    <col min="13316" max="13316" width="11.85546875" style="2" customWidth="1"/>
    <col min="13317" max="13317" width="2.140625" style="2" customWidth="1"/>
    <col min="13318" max="13569" width="12.28515625" style="2"/>
    <col min="13570" max="13570" width="17.140625" style="2" customWidth="1"/>
    <col min="13571" max="13571" width="11.42578125" style="2" customWidth="1"/>
    <col min="13572" max="13572" width="11.85546875" style="2" customWidth="1"/>
    <col min="13573" max="13573" width="2.140625" style="2" customWidth="1"/>
    <col min="13574" max="13825" width="12.28515625" style="2"/>
    <col min="13826" max="13826" width="17.140625" style="2" customWidth="1"/>
    <col min="13827" max="13827" width="11.42578125" style="2" customWidth="1"/>
    <col min="13828" max="13828" width="11.85546875" style="2" customWidth="1"/>
    <col min="13829" max="13829" width="2.140625" style="2" customWidth="1"/>
    <col min="13830" max="14081" width="12.28515625" style="2"/>
    <col min="14082" max="14082" width="17.140625" style="2" customWidth="1"/>
    <col min="14083" max="14083" width="11.42578125" style="2" customWidth="1"/>
    <col min="14084" max="14084" width="11.85546875" style="2" customWidth="1"/>
    <col min="14085" max="14085" width="2.140625" style="2" customWidth="1"/>
    <col min="14086" max="14337" width="12.28515625" style="2"/>
    <col min="14338" max="14338" width="17.140625" style="2" customWidth="1"/>
    <col min="14339" max="14339" width="11.42578125" style="2" customWidth="1"/>
    <col min="14340" max="14340" width="11.85546875" style="2" customWidth="1"/>
    <col min="14341" max="14341" width="2.140625" style="2" customWidth="1"/>
    <col min="14342" max="14593" width="12.28515625" style="2"/>
    <col min="14594" max="14594" width="17.140625" style="2" customWidth="1"/>
    <col min="14595" max="14595" width="11.42578125" style="2" customWidth="1"/>
    <col min="14596" max="14596" width="11.85546875" style="2" customWidth="1"/>
    <col min="14597" max="14597" width="2.140625" style="2" customWidth="1"/>
    <col min="14598" max="14849" width="12.28515625" style="2"/>
    <col min="14850" max="14850" width="17.140625" style="2" customWidth="1"/>
    <col min="14851" max="14851" width="11.42578125" style="2" customWidth="1"/>
    <col min="14852" max="14852" width="11.85546875" style="2" customWidth="1"/>
    <col min="14853" max="14853" width="2.140625" style="2" customWidth="1"/>
    <col min="14854" max="15105" width="12.28515625" style="2"/>
    <col min="15106" max="15106" width="17.140625" style="2" customWidth="1"/>
    <col min="15107" max="15107" width="11.42578125" style="2" customWidth="1"/>
    <col min="15108" max="15108" width="11.85546875" style="2" customWidth="1"/>
    <col min="15109" max="15109" width="2.140625" style="2" customWidth="1"/>
    <col min="15110" max="15361" width="12.28515625" style="2"/>
    <col min="15362" max="15362" width="17.140625" style="2" customWidth="1"/>
    <col min="15363" max="15363" width="11.42578125" style="2" customWidth="1"/>
    <col min="15364" max="15364" width="11.85546875" style="2" customWidth="1"/>
    <col min="15365" max="15365" width="2.140625" style="2" customWidth="1"/>
    <col min="15366" max="15617" width="12.28515625" style="2"/>
    <col min="15618" max="15618" width="17.140625" style="2" customWidth="1"/>
    <col min="15619" max="15619" width="11.42578125" style="2" customWidth="1"/>
    <col min="15620" max="15620" width="11.85546875" style="2" customWidth="1"/>
    <col min="15621" max="15621" width="2.140625" style="2" customWidth="1"/>
    <col min="15622" max="15873" width="12.28515625" style="2"/>
    <col min="15874" max="15874" width="17.140625" style="2" customWidth="1"/>
    <col min="15875" max="15875" width="11.42578125" style="2" customWidth="1"/>
    <col min="15876" max="15876" width="11.85546875" style="2" customWidth="1"/>
    <col min="15877" max="15877" width="2.140625" style="2" customWidth="1"/>
    <col min="15878" max="16129" width="12.28515625" style="2"/>
    <col min="16130" max="16130" width="17.140625" style="2" customWidth="1"/>
    <col min="16131" max="16131" width="11.42578125" style="2" customWidth="1"/>
    <col min="16132" max="16132" width="11.85546875" style="2" customWidth="1"/>
    <col min="16133" max="16133" width="2.140625" style="2" customWidth="1"/>
    <col min="16134" max="16384" width="12.28515625" style="2"/>
  </cols>
  <sheetData>
    <row r="1" spans="1:2" ht="20.25">
      <c r="A1" s="1" t="s">
        <v>2</v>
      </c>
    </row>
    <row r="2" spans="1:2" s="3" customFormat="1" ht="14.25">
      <c r="A2" s="3" t="s">
        <v>3</v>
      </c>
    </row>
    <row r="4" spans="1:2">
      <c r="A4" s="2" t="s">
        <v>4</v>
      </c>
    </row>
    <row r="6" spans="1:2">
      <c r="A6" s="2" t="s">
        <v>5</v>
      </c>
    </row>
    <row r="7" spans="1:2">
      <c r="A7" s="2" t="s">
        <v>6</v>
      </c>
    </row>
    <row r="8" spans="1:2">
      <c r="A8" s="2" t="s">
        <v>7</v>
      </c>
    </row>
    <row r="9" spans="1:2">
      <c r="A9" s="2" t="s">
        <v>8</v>
      </c>
    </row>
    <row r="10" spans="1:2">
      <c r="A10" s="2" t="s">
        <v>9</v>
      </c>
    </row>
    <row r="11" spans="1:2">
      <c r="B11" s="2" t="s">
        <v>10</v>
      </c>
    </row>
    <row r="12" spans="1:2">
      <c r="B12" s="2" t="s">
        <v>11</v>
      </c>
    </row>
    <row r="13" spans="1:2">
      <c r="B13" s="2" t="s">
        <v>12</v>
      </c>
    </row>
    <row r="14" spans="1:2">
      <c r="A14" s="2" t="s">
        <v>13</v>
      </c>
    </row>
    <row r="15" spans="1:2">
      <c r="A15" s="2" t="s">
        <v>14</v>
      </c>
    </row>
    <row r="16" spans="1:2">
      <c r="A16" s="2" t="s">
        <v>15</v>
      </c>
    </row>
    <row r="17" spans="1:7">
      <c r="A17" s="2" t="s">
        <v>16</v>
      </c>
    </row>
    <row r="18" spans="1:7">
      <c r="A18" s="2" t="s">
        <v>17</v>
      </c>
    </row>
    <row r="19" spans="1:7">
      <c r="A19" s="2" t="s">
        <v>18</v>
      </c>
    </row>
    <row r="21" spans="1:7">
      <c r="A21" s="4" t="s">
        <v>19</v>
      </c>
      <c r="B21" s="4"/>
      <c r="C21" s="4"/>
      <c r="D21" s="4"/>
      <c r="E21" s="4"/>
      <c r="F21" s="4"/>
      <c r="G21" s="4"/>
    </row>
    <row r="22" spans="1:7">
      <c r="A22" s="4" t="s">
        <v>20</v>
      </c>
      <c r="B22" s="4"/>
      <c r="C22" s="4"/>
      <c r="D22" s="4"/>
      <c r="E22" s="4"/>
      <c r="F22" s="4"/>
      <c r="G22" s="4"/>
    </row>
    <row r="24" spans="1:7">
      <c r="A24" s="5" t="s">
        <v>21</v>
      </c>
      <c r="B24" s="5"/>
      <c r="C24" s="5"/>
    </row>
    <row r="25" spans="1:7">
      <c r="A25" s="6" t="s">
        <v>22</v>
      </c>
      <c r="B25" s="6"/>
      <c r="C25" s="6"/>
    </row>
    <row r="26" spans="1:7" ht="15.75">
      <c r="A26" s="7"/>
    </row>
    <row r="27" spans="1:7">
      <c r="A27" s="2" t="s">
        <v>23</v>
      </c>
    </row>
    <row r="28" spans="1:7">
      <c r="A28" s="2" t="s">
        <v>24</v>
      </c>
    </row>
    <row r="29" spans="1:7">
      <c r="A29" s="2" t="s">
        <v>25</v>
      </c>
    </row>
    <row r="31" spans="1:7">
      <c r="A31" s="2" t="s">
        <v>26</v>
      </c>
    </row>
    <row r="32" spans="1:7">
      <c r="A32" s="2" t="s">
        <v>27</v>
      </c>
    </row>
    <row r="33" spans="1:19">
      <c r="A33" s="2" t="s">
        <v>28</v>
      </c>
    </row>
    <row r="36" spans="1:19" ht="15.75">
      <c r="C36" s="7" t="s">
        <v>29</v>
      </c>
      <c r="D36" s="7" t="s">
        <v>30</v>
      </c>
    </row>
    <row r="37" spans="1:19">
      <c r="C37" s="2" t="s">
        <v>31</v>
      </c>
      <c r="D37" s="2" t="s">
        <v>31</v>
      </c>
    </row>
    <row r="38" spans="1:19">
      <c r="C38" s="2" t="s">
        <v>32</v>
      </c>
      <c r="D38" s="2" t="s">
        <v>33</v>
      </c>
    </row>
    <row r="39" spans="1:19">
      <c r="C39" s="2" t="s">
        <v>34</v>
      </c>
      <c r="D39" s="2" t="s">
        <v>35</v>
      </c>
    </row>
    <row r="40" spans="1:19">
      <c r="C40" s="2" t="s">
        <v>36</v>
      </c>
      <c r="D40" s="2" t="s">
        <v>37</v>
      </c>
    </row>
    <row r="41" spans="1:19">
      <c r="B41" s="8"/>
      <c r="C41" s="8" t="s">
        <v>29</v>
      </c>
      <c r="D41" s="8" t="s">
        <v>38</v>
      </c>
      <c r="E41" s="8"/>
    </row>
    <row r="42" spans="1:19" ht="15.75">
      <c r="F42" s="7" t="s">
        <v>39</v>
      </c>
    </row>
    <row r="43" spans="1:19">
      <c r="A43" s="2" t="s">
        <v>40</v>
      </c>
      <c r="C43" s="9">
        <v>10000</v>
      </c>
      <c r="D43" s="9">
        <v>10000</v>
      </c>
      <c r="F43" s="2" t="s">
        <v>41</v>
      </c>
      <c r="L43" s="2" t="s">
        <v>42</v>
      </c>
    </row>
    <row r="44" spans="1:19">
      <c r="A44" s="2" t="s">
        <v>43</v>
      </c>
      <c r="C44" s="10">
        <v>0.4</v>
      </c>
      <c r="D44" s="11" t="s">
        <v>44</v>
      </c>
      <c r="F44" s="2" t="s">
        <v>45</v>
      </c>
    </row>
    <row r="45" spans="1:19">
      <c r="A45" s="2" t="s">
        <v>46</v>
      </c>
      <c r="C45" s="10">
        <v>0.44</v>
      </c>
      <c r="D45" s="10">
        <v>0.54</v>
      </c>
      <c r="F45" s="2" t="s">
        <v>47</v>
      </c>
    </row>
    <row r="46" spans="1:19">
      <c r="M46" s="12">
        <v>0</v>
      </c>
      <c r="N46" s="13"/>
      <c r="O46" s="13"/>
      <c r="P46" s="13"/>
      <c r="Q46" s="14"/>
      <c r="R46" s="14"/>
      <c r="S46" s="14"/>
    </row>
    <row r="47" spans="1:19" ht="15.75">
      <c r="A47" s="7" t="s">
        <v>48</v>
      </c>
      <c r="M47" s="15">
        <v>0.36</v>
      </c>
      <c r="N47" s="13"/>
      <c r="O47" s="13">
        <v>30</v>
      </c>
      <c r="P47" s="2">
        <v>4</v>
      </c>
      <c r="Q47" s="14"/>
      <c r="R47" s="14"/>
      <c r="S47" s="14"/>
    </row>
    <row r="48" spans="1:19">
      <c r="A48" s="2" t="s">
        <v>49</v>
      </c>
      <c r="M48" s="12">
        <v>0.8</v>
      </c>
      <c r="N48" s="13"/>
      <c r="O48" s="13">
        <v>120</v>
      </c>
      <c r="P48" s="13">
        <v>15</v>
      </c>
      <c r="Q48" s="14"/>
      <c r="R48" s="14"/>
      <c r="S48" s="14"/>
    </row>
    <row r="50" spans="1:16">
      <c r="A50" s="2" t="s">
        <v>50</v>
      </c>
      <c r="C50" s="16">
        <v>25</v>
      </c>
      <c r="D50" s="16">
        <v>50</v>
      </c>
      <c r="F50" s="2" t="s">
        <v>51</v>
      </c>
      <c r="N50" s="2">
        <f>0.36+0.214</f>
        <v>0.57399999999999995</v>
      </c>
    </row>
    <row r="51" spans="1:16">
      <c r="F51" s="2" t="s">
        <v>52</v>
      </c>
      <c r="N51" s="2">
        <f>0.36-0.214</f>
        <v>0.14599999999999999</v>
      </c>
    </row>
    <row r="53" spans="1:16" ht="15.75" thickBot="1">
      <c r="A53" s="2" t="s">
        <v>53</v>
      </c>
      <c r="C53" s="17">
        <f>SQRT(C44^2/C50*(1-C50/C43))</f>
        <v>7.989993742175272E-2</v>
      </c>
      <c r="D53" s="18">
        <f>SQRT(D45*(1-D45)/D50*(1-D50/D43))</f>
        <v>7.0307609829946577E-2</v>
      </c>
      <c r="F53" s="2" t="s">
        <v>54</v>
      </c>
      <c r="M53" s="2" t="s">
        <v>55</v>
      </c>
    </row>
    <row r="54" spans="1:16" ht="15.75" thickBot="1">
      <c r="A54" s="2" t="s">
        <v>56</v>
      </c>
      <c r="C54" s="17">
        <f>2*C53</f>
        <v>0.15979987484350544</v>
      </c>
      <c r="D54" s="19">
        <f>2*D53</f>
        <v>0.14061521965989315</v>
      </c>
      <c r="F54" s="20" t="s">
        <v>57</v>
      </c>
      <c r="M54" s="2" t="s">
        <v>58</v>
      </c>
    </row>
    <row r="55" spans="1:16">
      <c r="C55" s="21"/>
      <c r="D55" s="17"/>
    </row>
    <row r="56" spans="1:16" ht="15.75" thickBot="1">
      <c r="A56" s="2" t="s">
        <v>59</v>
      </c>
      <c r="C56" s="22">
        <f>C53/(C45)</f>
        <v>0.18159076686761982</v>
      </c>
      <c r="D56" s="23">
        <f>D53/D45</f>
        <v>0.13019927746286403</v>
      </c>
      <c r="F56" s="2" t="s">
        <v>60</v>
      </c>
    </row>
    <row r="57" spans="1:16" ht="16.5" thickBot="1">
      <c r="A57" s="2" t="s">
        <v>61</v>
      </c>
      <c r="C57" s="24">
        <f>2*C56</f>
        <v>0.36318153373523965</v>
      </c>
      <c r="D57" s="25">
        <f>2*D56</f>
        <v>0.26039855492572805</v>
      </c>
      <c r="F57" s="20" t="s">
        <v>62</v>
      </c>
      <c r="N57" s="2">
        <f>0.47-0.182</f>
        <v>0.28799999999999998</v>
      </c>
      <c r="O57" s="2">
        <f>0.1-0.19</f>
        <v>-0.09</v>
      </c>
      <c r="P57" s="2">
        <f>0.95-0.138</f>
        <v>0.81199999999999994</v>
      </c>
    </row>
    <row r="58" spans="1:16">
      <c r="C58" s="2" t="s">
        <v>63</v>
      </c>
      <c r="N58" s="2">
        <f>0.47+0.182</f>
        <v>0.65199999999999991</v>
      </c>
      <c r="O58" s="2">
        <f>0.1+0.19</f>
        <v>0.29000000000000004</v>
      </c>
      <c r="P58" s="2">
        <f>0.95+0.138</f>
        <v>1.0880000000000001</v>
      </c>
    </row>
    <row r="59" spans="1:16">
      <c r="C59" s="2" t="s">
        <v>64</v>
      </c>
    </row>
    <row r="61" spans="1:16">
      <c r="A61" s="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SampleSize</vt:lpstr>
      <vt:lpstr>Schwarz Calc</vt:lpstr>
    </vt:vector>
  </TitlesOfParts>
  <Company>GOA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mike.blackburn</dc:creator>
  <cp:lastModifiedBy>jessica.reilly</cp:lastModifiedBy>
  <dcterms:created xsi:type="dcterms:W3CDTF">2016-04-01T19:17:58Z</dcterms:created>
  <dcterms:modified xsi:type="dcterms:W3CDTF">2017-02-10T19:23:06Z</dcterms:modified>
</cp:coreProperties>
</file>