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<sst xmlns="http://schemas.openxmlformats.org/spreadsheetml/2006/main" count="140" uniqueCount="53">
  <si>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</si>
  <si>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</si>
  <si>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</si>
  <si>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</si>
  <si>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</si>
  <si>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</si>
  <si>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</si>
  <si>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</si>
  <si>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</si>
  <si>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</si>
  <si>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</si>
  <si>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</si>
  <si>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</si>
  <si>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</si>
  <si>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</si>
  <si>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</si>
  <si>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</si>
  <si>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</si>
  <si>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</si>
  <si>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</si>
  <si>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</si>
  <si>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</si>
  <si>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</si>
  <si>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</si>
  <si>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</si>
  <si>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</si>
  <si>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</si>
  <si>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</si>
  <si>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</si>
  <si>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</si>
  <si>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</si>
  <si>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</si>
  <si>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</si>
  <si>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</si>
  <si>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</si>
  <si>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</si>
  <si>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</si>
  <si>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</si>
  <si>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</si>
  <si>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23-11</t>
  </si>
  <si>
    <t xml:space="preserve">Banca inicial</t>
  </si>
  <si>
    <t xml:space="preserve">Data Fim</t>
  </si>
  <si>
    <t xml:space="preserve">24-11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</si>
  <si>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</si>
  <si>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</si>
  <si>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</si>
  <si>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</si>
  <si>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</si>
  <si>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</si>
  <si>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</si>
  <si>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</si>
  <si>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25-11</t>
  </si>
  <si>
    <t xml:space="preserve">27-11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</si>
</sst>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6.01</v>
      </c>
      <c r="D8" s="29" t="n">
        <f aca="false">'Ciclo 2'!N5</f>
        <v>6.08</v>
      </c>
      <c r="E8" s="30" t="n">
        <f aca="false">'Ciclo 3'!N5</f>
        <v>0.93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6.01</v>
      </c>
      <c r="D9" s="25" t="n">
        <f aca="false">C10+D8</f>
        <v>9.09</v>
      </c>
      <c r="E9" s="26" t="n">
        <f aca="false">C10+D10+E8</f>
        <v>5.52</v>
      </c>
      <c r="F9" s="25" t="n">
        <f aca="false">C10+D10+E10+F8</f>
        <v>5.52</v>
      </c>
      <c r="G9" s="27" t="n">
        <f aca="false">C10+D10+E10+F10+G8</f>
        <v>8.52</v>
      </c>
      <c r="H9" s="1"/>
      <c r="I9" s="12" t="n">
        <f aca="false">SUM(C11:G11)</f>
        <v>28.5</v>
      </c>
      <c r="J9" s="12" t="n">
        <f aca="false">SUM(C10:G10)</f>
        <v>-0.48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3.01</v>
      </c>
      <c r="D10" s="25" t="n">
        <f aca="false">'Ciclo 2'!Q9</f>
        <v>1.58</v>
      </c>
      <c r="E10" s="26" t="n">
        <f aca="false">'Ciclo 3'!Q9</f>
        <v>-5.07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1.23</v>
      </c>
      <c r="H3" s="59" t="n">
        <f aca="false">IF(G3=0,,G3/C3)</f>
        <v>0.41</v>
      </c>
      <c r="I3" s="60" t="n">
        <f aca="false">G3-F3</f>
        <v>1.08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6.01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4.23</v>
      </c>
      <c r="D4" s="66" t="n">
        <f aca="false">D3*(1+J3)</f>
        <v>3.15</v>
      </c>
      <c r="E4" s="65" t="n">
        <f aca="false">C4*J4</f>
        <v>0.2062125</v>
      </c>
      <c r="F4" s="66" t="n">
        <f aca="false">D4*J4</f>
        <v>0.1535625</v>
      </c>
      <c r="G4" s="58" t="n">
        <v>0.97</v>
      </c>
      <c r="H4" s="67" t="n">
        <f aca="false">IF(G4=0,,G4/C4)</f>
        <v>0.229314420803782</v>
      </c>
      <c r="I4" s="68" t="n">
        <f aca="false">IF(G4=0,,G4-F4)</f>
        <v>0.8164375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3.01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5.2</v>
      </c>
      <c r="D5" s="66" t="n">
        <f aca="false">D4*(1+J4)</f>
        <v>3.3035625</v>
      </c>
      <c r="E5" s="65" t="n">
        <f aca="false">C5*J5</f>
        <v>0.2471625</v>
      </c>
      <c r="F5" s="66" t="n">
        <f aca="false">D5*J5</f>
        <v>0.157022455078125</v>
      </c>
      <c r="G5" s="58" t="n">
        <v>0.05</v>
      </c>
      <c r="H5" s="67" t="n">
        <f aca="false">IF(G5=0,,G5/C5)</f>
        <v>0.00961538461538462</v>
      </c>
      <c r="I5" s="68" t="n">
        <f aca="false">IF(G5=0,,G5-F5)</f>
        <v>-0.107022455078125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6.01</v>
      </c>
      <c r="O5" s="53"/>
      <c r="P5" s="51" t="s">
        <v>46</v>
      </c>
      <c r="Q5" s="69" t="n">
        <f aca="false">Q3/(Q2)-1</f>
        <v>1.00333333333333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5.25</v>
      </c>
      <c r="D6" s="66" t="n">
        <f aca="false">D5*(1+J5)</f>
        <v>3.46058495507813</v>
      </c>
      <c r="E6" s="65" t="n">
        <f aca="false">C6*J6</f>
        <v>0.2433005859375</v>
      </c>
      <c r="F6" s="66" t="n">
        <f aca="false">D6*J6</f>
        <v>0.160373780429906</v>
      </c>
      <c r="G6" s="58" t="n">
        <v>0.76</v>
      </c>
      <c r="H6" s="67" t="n">
        <f aca="false">IF(G6=0,,G6/C6)</f>
        <v>0.144761904761905</v>
      </c>
      <c r="I6" s="68" t="n">
        <f aca="false">IF(G6=0,,G6-F6)</f>
        <v>0.599626219570094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3.01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6.01</v>
      </c>
      <c r="D7" s="66" t="n">
        <f aca="false">D6*(1+J6)</f>
        <v>3.62095873550803</v>
      </c>
      <c r="E7" s="65" t="n">
        <f aca="false">C7*J7</f>
        <v>0.271558211132812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1.00333333333333</v>
      </c>
      <c r="O7" s="70"/>
      <c r="P7" s="51" t="s">
        <v>48</v>
      </c>
      <c r="Q7" s="72" t="n">
        <f aca="false">SUM(I3:I395)</f>
        <v>2.38904126449197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3.01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0.68</v>
      </c>
      <c r="H3" s="59" t="n">
        <f aca="false">IF(G3=0,,G3/C3)</f>
        <v>0.226666666666667</v>
      </c>
      <c r="I3" s="60" t="n">
        <f aca="false">G3-F3</f>
        <v>0.53</v>
      </c>
      <c r="J3" s="61" t="n">
        <f aca="false">Diretrizes!D4</f>
        <v>0.05</v>
      </c>
      <c r="K3" s="62"/>
      <c r="L3" s="88"/>
      <c r="M3" s="51" t="s">
        <v>41</v>
      </c>
      <c r="N3" s="87" t="s">
        <v>52</v>
      </c>
      <c r="O3" s="63"/>
      <c r="P3" s="51" t="s">
        <v>43</v>
      </c>
      <c r="Q3" s="64" t="n">
        <f aca="false">SUM(G3:G402)+Q2</f>
        <v>6.08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3.68</v>
      </c>
      <c r="D4" s="66" t="n">
        <f aca="false">D3*(1+J3)</f>
        <v>3.15</v>
      </c>
      <c r="E4" s="65" t="n">
        <f aca="false">C4*J4</f>
        <v>0.1794</v>
      </c>
      <c r="F4" s="66" t="n">
        <f aca="false">D4*J4</f>
        <v>0.1535625</v>
      </c>
      <c r="G4" s="58" t="n">
        <v>0.84</v>
      </c>
      <c r="H4" s="67" t="n">
        <f aca="false">IF(G4=0,,G4/C4)</f>
        <v>0.228260869565217</v>
      </c>
      <c r="I4" s="68" t="n">
        <f aca="false">IF(G4=0,,G4-F4)</f>
        <v>0.6864375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3.08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4.52</v>
      </c>
      <c r="D5" s="66" t="n">
        <f aca="false">D4*(1+J4)</f>
        <v>3.3035625</v>
      </c>
      <c r="E5" s="65" t="n">
        <f aca="false">C5*J5</f>
        <v>0.21484125</v>
      </c>
      <c r="F5" s="66" t="n">
        <f aca="false">D5*J5</f>
        <v>0.157022455078125</v>
      </c>
      <c r="G5" s="58" t="n">
        <v>1.14</v>
      </c>
      <c r="H5" s="67" t="n">
        <f aca="false">IF(G5=0,,G5/C5)</f>
        <v>0.252212389380531</v>
      </c>
      <c r="I5" s="68" t="n">
        <f aca="false">IF(G5=0,,G5-F5)</f>
        <v>0.982977544921875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6.08</v>
      </c>
      <c r="O5" s="53"/>
      <c r="P5" s="51" t="s">
        <v>46</v>
      </c>
      <c r="Q5" s="69" t="n">
        <f aca="false">Q3/(Q2)-1</f>
        <v>1.02666666666667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5.66</v>
      </c>
      <c r="D6" s="66" t="n">
        <f aca="false">D5*(1+J5)</f>
        <v>3.46058495507813</v>
      </c>
      <c r="E6" s="65" t="n">
        <f aca="false">C6*J6</f>
        <v>0.262301203125</v>
      </c>
      <c r="F6" s="66" t="n">
        <f aca="false">D6*J6</f>
        <v>0.160373780429906</v>
      </c>
      <c r="G6" s="58" t="n">
        <v>0.42</v>
      </c>
      <c r="H6" s="67" t="n">
        <f aca="false">IF(G6=0,,G6/C6)</f>
        <v>0.0742049469964664</v>
      </c>
      <c r="I6" s="68" t="n">
        <f aca="false">IF(G6=0,,G6-F6)</f>
        <v>0.259626219570094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3.08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6.08</v>
      </c>
      <c r="D7" s="66" t="n">
        <f aca="false">D6*(1+J6)</f>
        <v>3.62095873550803</v>
      </c>
      <c r="E7" s="65" t="n">
        <f aca="false">C7*J7</f>
        <v>0.27472111875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1.02666666666667</v>
      </c>
      <c r="O7" s="70"/>
      <c r="P7" s="51" t="s">
        <v>48</v>
      </c>
      <c r="Q7" s="72" t="n">
        <f aca="false">SUM(I3:I402)</f>
        <v>2.45904126449197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1.58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 t="s">
        <v>52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1.06</v>
      </c>
      <c r="H3" s="59" t="n">
        <f aca="false">IF(G3=0,,G3/C3)</f>
        <v>0.235555555555556</v>
      </c>
      <c r="I3" s="60" t="n">
        <f aca="false">G3-F3</f>
        <v>0.835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0.93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5.56</v>
      </c>
      <c r="D4" s="66" t="n">
        <f aca="false">D3*(1+J3)</f>
        <v>4.725</v>
      </c>
      <c r="E4" s="65" t="n">
        <f aca="false">C4*J4</f>
        <v>0.27105</v>
      </c>
      <c r="F4" s="66" t="n">
        <f aca="false">D4*J4</f>
        <v>0.23034375</v>
      </c>
      <c r="G4" s="58" t="n">
        <v>-4.63</v>
      </c>
      <c r="H4" s="67" t="n">
        <f aca="false">IF(G4=0,,G4/C4)</f>
        <v>-0.83273381294964</v>
      </c>
      <c r="I4" s="68" t="n">
        <f aca="false">IF(G4=0,,G4-F4)</f>
        <v>-4.86034375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-3.57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0.93</v>
      </c>
      <c r="D5" s="66" t="n">
        <f aca="false">D4*(1+J4)</f>
        <v>4.95534375</v>
      </c>
      <c r="E5" s="65" t="n">
        <f aca="false">C5*J5</f>
        <v>0.0442040625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0.93</v>
      </c>
      <c r="O5" s="53"/>
      <c r="P5" s="51" t="s">
        <v>46</v>
      </c>
      <c r="Q5" s="69" t="n">
        <f aca="false">Q3/(Q2)-1</f>
        <v>-0.793333333333333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-3.57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-0.793333333333333</v>
      </c>
      <c r="O7" s="70"/>
      <c r="P7" s="51" t="s">
        <v>48</v>
      </c>
      <c r="Q7" s="72" t="n">
        <f aca="false">SUM(I3:I401)</f>
        <v>-4.02534375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-5.07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7657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2019-11-28T15:33:15Z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