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<sst xmlns="http://schemas.openxmlformats.org/spreadsheetml/2006/main" count="140" uniqueCount="53">
  <si>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</si>
  <si>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</si>
  <si>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</si>
  <si>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</si>
  <si>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</si>
  <si>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</si>
  <si>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</si>
  <si>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</si>
  <si>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</si>
  <si>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</si>
  <si>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</si>
  <si>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</si>
  <si>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</si>
  <si>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</si>
  <si>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</si>
  <si>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</si>
  <si>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</si>
  <si>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</si>
  <si>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</si>
  <si>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</si>
  <si>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</si>
  <si>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</si>
  <si>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</si>
  <si>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</si>
  <si>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</si>
  <si>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</si>
  <si>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</si>
  <si>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</si>
  <si>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</si>
  <si>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</si>
  <si>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</si>
  <si>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</si>
  <si>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</si>
  <si>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</si>
  <si>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</si>
  <si>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</si>
  <si>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</si>
  <si>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</si>
  <si>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</si>
  <si>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22-10</t>
  </si>
  <si>
    <t xml:space="preserve">Banca inicial</t>
  </si>
  <si>
    <t xml:space="preserve">Data Fim</t>
  </si>
  <si>
    <t xml:space="preserve">24-10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</si>
  <si>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</si>
  <si>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</si>
  <si>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</si>
  <si>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</si>
  <si>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</si>
  <si>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</si>
  <si>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</si>
  <si>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</si>
  <si>
    <t xml:space="preserve">26-10</t>
  </si>
  <si>
    <t xml:space="preserve">27-10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</si>
</sst>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6.57</v>
      </c>
      <c r="D8" s="29" t="n">
        <f aca="false">'Ciclo 2'!N5</f>
        <v>6.47</v>
      </c>
      <c r="E8" s="30" t="n">
        <f aca="false">'Ciclo 3'!N5</f>
        <v>-0.0400000000000009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6.57</v>
      </c>
      <c r="D9" s="25" t="n">
        <f aca="false">C10+D8</f>
        <v>10.04</v>
      </c>
      <c r="E9" s="26" t="n">
        <f aca="false">C10+D10+E8</f>
        <v>5.5</v>
      </c>
      <c r="F9" s="25" t="n">
        <f aca="false">C10+D10+E10+F8</f>
        <v>5.5</v>
      </c>
      <c r="G9" s="27" t="n">
        <f aca="false">C10+D10+E10+F10+G8</f>
        <v>8.5</v>
      </c>
      <c r="H9" s="1"/>
      <c r="I9" s="12" t="n">
        <f aca="false">SUM(C11:G11)</f>
        <v>28.5</v>
      </c>
      <c r="J9" s="12" t="n">
        <f aca="false">SUM(C10:G10)</f>
        <v>-0.500000000000001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3.57</v>
      </c>
      <c r="D10" s="25" t="n">
        <f aca="false">'Ciclo 2'!Q9</f>
        <v>1.97</v>
      </c>
      <c r="E10" s="26" t="n">
        <f aca="false">'Ciclo 3'!Q9</f>
        <v>-6.04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0.16</v>
      </c>
      <c r="H3" s="59" t="n">
        <f aca="false">IF(G3=0,,G3/C3)</f>
        <v>0.0533333333333333</v>
      </c>
      <c r="I3" s="60" t="n">
        <f aca="false">G3-F3</f>
        <v>0.01</v>
      </c>
      <c r="J3" s="61" t="n">
        <f aca="false">Diretrizes!C4</f>
        <v>0.05</v>
      </c>
      <c r="K3" s="62"/>
      <c r="L3" s="62"/>
      <c r="M3" s="51" t="s">
        <v>41</v>
      </c>
      <c r="N3" s="52" t="s">
        <v>42</v>
      </c>
      <c r="O3" s="63"/>
      <c r="P3" s="51" t="s">
        <v>43</v>
      </c>
      <c r="Q3" s="64" t="n">
        <f aca="false">SUM(G3:G395)+Q2</f>
        <v>6.57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3.16</v>
      </c>
      <c r="D4" s="66" t="n">
        <f aca="false">D3*(1+J3)</f>
        <v>3.15</v>
      </c>
      <c r="E4" s="65" t="n">
        <f aca="false">C4*J4</f>
        <v>0.15405</v>
      </c>
      <c r="F4" s="66" t="n">
        <f aca="false">D4*J4</f>
        <v>0.1535625</v>
      </c>
      <c r="G4" s="58" t="n">
        <v>0.56</v>
      </c>
      <c r="H4" s="67" t="n">
        <f aca="false">IF(G4=0,,G4/C4)</f>
        <v>0.177215189873418</v>
      </c>
      <c r="I4" s="68" t="n">
        <f aca="false">IF(G4=0,,G4-F4)</f>
        <v>0.4064375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3.57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3.72</v>
      </c>
      <c r="D5" s="66" t="n">
        <f aca="false">D4*(1+J4)</f>
        <v>3.3035625</v>
      </c>
      <c r="E5" s="65" t="n">
        <f aca="false">C5*J5</f>
        <v>0.17681625</v>
      </c>
      <c r="F5" s="66" t="n">
        <f aca="false">D5*J5</f>
        <v>0.157022455078125</v>
      </c>
      <c r="G5" s="58" t="n">
        <v>0.24</v>
      </c>
      <c r="H5" s="67" t="n">
        <f aca="false">IF(G5=0,,G5/C5)</f>
        <v>0.0645161290322581</v>
      </c>
      <c r="I5" s="68" t="n">
        <f aca="false">IF(G5=0,,G5-F5)</f>
        <v>0.082977544921875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6.57</v>
      </c>
      <c r="O5" s="53"/>
      <c r="P5" s="51" t="s">
        <v>46</v>
      </c>
      <c r="Q5" s="69" t="n">
        <f aca="false">Q3/(Q2)-1</f>
        <v>1.19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3.96</v>
      </c>
      <c r="D6" s="66" t="n">
        <f aca="false">D5*(1+J5)</f>
        <v>3.46058495507813</v>
      </c>
      <c r="E6" s="65" t="n">
        <f aca="false">C6*J6</f>
        <v>0.18351815625</v>
      </c>
      <c r="F6" s="66" t="n">
        <f aca="false">D6*J6</f>
        <v>0.160373780429906</v>
      </c>
      <c r="G6" s="58" t="n">
        <v>0.5</v>
      </c>
      <c r="H6" s="67" t="n">
        <f aca="false">IF(G6=0,,G6/C6)</f>
        <v>0.126262626262626</v>
      </c>
      <c r="I6" s="68" t="n">
        <f aca="false">IF(G6=0,,G6-F6)</f>
        <v>0.339626219570094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3.57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4.46</v>
      </c>
      <c r="D7" s="66" t="n">
        <f aca="false">D6*(1+J6)</f>
        <v>3.62095873550803</v>
      </c>
      <c r="E7" s="65" t="n">
        <f aca="false">C7*J7</f>
        <v>0.201522399609375</v>
      </c>
      <c r="F7" s="66" t="n">
        <f aca="false">D7*J7</f>
        <v>0.163610828086571</v>
      </c>
      <c r="G7" s="58" t="n">
        <v>0.71</v>
      </c>
      <c r="H7" s="67" t="n">
        <f aca="false">IF(G7=0,,G7/C7)</f>
        <v>0.159192825112108</v>
      </c>
      <c r="I7" s="68" t="n">
        <f aca="false">IF(G7=0,,G7-F7)</f>
        <v>0.546389171913429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1.19</v>
      </c>
      <c r="O7" s="70"/>
      <c r="P7" s="51" t="s">
        <v>48</v>
      </c>
      <c r="Q7" s="72" t="n">
        <f aca="false">SUM(I3:I395)</f>
        <v>2.44898029791968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5.17</v>
      </c>
      <c r="D8" s="66" t="n">
        <f aca="false">D7*(1+J7)</f>
        <v>3.7845695635946</v>
      </c>
      <c r="E8" s="65" t="n">
        <f aca="false">C8*J8</f>
        <v>0.227763236733398</v>
      </c>
      <c r="F8" s="66" t="n">
        <f aca="false">D8*J8</f>
        <v>0.166728397185109</v>
      </c>
      <c r="G8" s="58" t="n">
        <v>0.73</v>
      </c>
      <c r="H8" s="67" t="n">
        <f aca="false">IF(G8=0,,G8/C8)</f>
        <v>0.141199226305609</v>
      </c>
      <c r="I8" s="68" t="n">
        <f aca="false">IF(G8=0,,G8-F8)</f>
        <v>0.563271602814891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5.9</v>
      </c>
      <c r="D9" s="66" t="n">
        <f aca="false">D8*(1+J8)</f>
        <v>3.95129796077971</v>
      </c>
      <c r="E9" s="65" t="n">
        <f aca="false">C9*J9</f>
        <v>0.25342514880249</v>
      </c>
      <c r="F9" s="66" t="n">
        <f aca="false">D9*J9</f>
        <v>0.169721741300606</v>
      </c>
      <c r="G9" s="58" t="n">
        <v>0.67</v>
      </c>
      <c r="H9" s="67" t="n">
        <f aca="false">IF(G9=0,,G9/C9)</f>
        <v>0.113559322033898</v>
      </c>
      <c r="I9" s="68" t="n">
        <f aca="false">IF(G9=0,,G9-F9)</f>
        <v>0.500278258699394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Diretrizes!C7</f>
        <v>6</v>
      </c>
      <c r="O9" s="53"/>
      <c r="P9" s="51" t="s">
        <v>50</v>
      </c>
      <c r="Q9" s="73" t="n">
        <f aca="false">IF(G3=0,,N5-'Ciclo 2'!Q2)</f>
        <v>3.57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6.57</v>
      </c>
      <c r="D10" s="66" t="n">
        <f aca="false">D9*(1+J9)</f>
        <v>4.12101970208032</v>
      </c>
      <c r="E10" s="65" t="n">
        <f aca="false">C10*J10</f>
        <v>0.27514883846467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4.29360627503579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7.33007521859489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4.9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4.9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4.9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4.9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4.9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4.9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4.9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4.9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4.9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4.9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9.91364547848763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4.9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4.9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4.9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4.9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4.9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4.9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4.9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4.9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4.9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4.9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4.9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" activeCellId="0" sqref="N4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7" t="s">
        <v>42</v>
      </c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0.84</v>
      </c>
      <c r="H3" s="59" t="n">
        <f aca="false">IF(G3=0,,G3/C3)</f>
        <v>0.28</v>
      </c>
      <c r="I3" s="60" t="n">
        <f aca="false">G3-F3</f>
        <v>0.69</v>
      </c>
      <c r="J3" s="61" t="n">
        <f aca="false">Diretrizes!D4</f>
        <v>0.05</v>
      </c>
      <c r="K3" s="62"/>
      <c r="L3" s="88"/>
      <c r="M3" s="51" t="s">
        <v>41</v>
      </c>
      <c r="N3" s="87" t="s">
        <v>51</v>
      </c>
      <c r="O3" s="63"/>
      <c r="P3" s="51" t="s">
        <v>43</v>
      </c>
      <c r="Q3" s="64" t="n">
        <f aca="false">SUM(G3:G402)+Q2</f>
        <v>6.47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3.84</v>
      </c>
      <c r="D4" s="66" t="n">
        <f aca="false">D3*(1+J3)</f>
        <v>3.15</v>
      </c>
      <c r="E4" s="65" t="n">
        <f aca="false">C4*J4</f>
        <v>0.1872</v>
      </c>
      <c r="F4" s="66" t="n">
        <f aca="false">D4*J4</f>
        <v>0.1535625</v>
      </c>
      <c r="G4" s="58" t="n">
        <v>0.2</v>
      </c>
      <c r="H4" s="67" t="n">
        <f aca="false">IF(G4=0,,G4/C4)</f>
        <v>0.0520833333333333</v>
      </c>
      <c r="I4" s="68" t="n">
        <f aca="false">IF(G4=0,,G4-F4)</f>
        <v>0.0464375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8"/>
      <c r="M4" s="63"/>
      <c r="N4" s="63"/>
      <c r="O4" s="53"/>
      <c r="P4" s="51" t="s">
        <v>44</v>
      </c>
      <c r="Q4" s="64" t="n">
        <f aca="false">Q3-Q2</f>
        <v>3.47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4.04</v>
      </c>
      <c r="D5" s="66" t="n">
        <f aca="false">D4*(1+J4)</f>
        <v>3.3035625</v>
      </c>
      <c r="E5" s="65" t="n">
        <f aca="false">C5*J5</f>
        <v>0.19202625</v>
      </c>
      <c r="F5" s="66" t="n">
        <f aca="false">D5*J5</f>
        <v>0.157022455078125</v>
      </c>
      <c r="G5" s="58" t="n">
        <v>0.24</v>
      </c>
      <c r="H5" s="67" t="n">
        <f aca="false">IF(G5=0,,G5/C5)</f>
        <v>0.0594059405940594</v>
      </c>
      <c r="I5" s="68" t="n">
        <f aca="false">IF(G5=0,,G5-F5)</f>
        <v>0.082977544921875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8"/>
      <c r="M5" s="51" t="s">
        <v>45</v>
      </c>
      <c r="N5" s="54" t="n">
        <f aca="false">N6+Q2</f>
        <v>6.47</v>
      </c>
      <c r="O5" s="53"/>
      <c r="P5" s="51" t="s">
        <v>46</v>
      </c>
      <c r="Q5" s="69" t="n">
        <f aca="false">Q3/(Q2)-1</f>
        <v>1.15666666666667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4.28</v>
      </c>
      <c r="D6" s="66" t="n">
        <f aca="false">D5*(1+J5)</f>
        <v>3.46058495507813</v>
      </c>
      <c r="E6" s="65" t="n">
        <f aca="false">C6*J6</f>
        <v>0.19834790625</v>
      </c>
      <c r="F6" s="66" t="n">
        <f aca="false">D6*J6</f>
        <v>0.160373780429906</v>
      </c>
      <c r="G6" s="58" t="n">
        <v>-2.81</v>
      </c>
      <c r="H6" s="67" t="n">
        <f aca="false">IF(G6=0,,G6/C6)</f>
        <v>-0.656542056074766</v>
      </c>
      <c r="I6" s="68" t="n">
        <f aca="false">IF(G6=0,,G6-F6)</f>
        <v>-2.97037378042991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8"/>
      <c r="M6" s="51" t="s">
        <v>47</v>
      </c>
      <c r="N6" s="64" t="n">
        <f aca="false">SUM(G3:G25)</f>
        <v>3.47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1.47</v>
      </c>
      <c r="D7" s="66" t="n">
        <f aca="false">D6*(1+J6)</f>
        <v>3.62095873550803</v>
      </c>
      <c r="E7" s="65" t="n">
        <f aca="false">C7*J7</f>
        <v>0.0664210599609375</v>
      </c>
      <c r="F7" s="66" t="n">
        <f aca="false">D7*J7</f>
        <v>0.163610828086571</v>
      </c>
      <c r="G7" s="58" t="n">
        <v>2.38</v>
      </c>
      <c r="H7" s="67" t="n">
        <f aca="false">IF(G7=0,,G7/C7)</f>
        <v>1.61904761904762</v>
      </c>
      <c r="I7" s="68" t="n">
        <f aca="false">IF(G7=0,,G7-F7)</f>
        <v>2.21638917191343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8"/>
      <c r="M7" s="51" t="s">
        <v>46</v>
      </c>
      <c r="N7" s="69" t="n">
        <f aca="false">N5/Q2-1</f>
        <v>1.15666666666667</v>
      </c>
      <c r="O7" s="70"/>
      <c r="P7" s="51" t="s">
        <v>48</v>
      </c>
      <c r="Q7" s="72" t="n">
        <f aca="false">SUM(I3:I402)</f>
        <v>1.46009366419925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3.85</v>
      </c>
      <c r="D8" s="66" t="n">
        <f aca="false">D7*(1+J7)</f>
        <v>3.7845695635946</v>
      </c>
      <c r="E8" s="65" t="n">
        <f aca="false">C8*J8</f>
        <v>0.16961092097168</v>
      </c>
      <c r="F8" s="66" t="n">
        <f aca="false">D8*J8</f>
        <v>0.166728397185108</v>
      </c>
      <c r="G8" s="58" t="n">
        <v>0.41</v>
      </c>
      <c r="H8" s="67" t="n">
        <f aca="false">IF(G8=0,,G8/C8)</f>
        <v>0.106493506493506</v>
      </c>
      <c r="I8" s="68" t="n">
        <f aca="false">IF(G8=0,,G8-F8)</f>
        <v>0.243271602814892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8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4.26</v>
      </c>
      <c r="D9" s="66" t="n">
        <f aca="false">D8*(1+J8)</f>
        <v>3.95129796077971</v>
      </c>
      <c r="E9" s="65" t="n">
        <f aca="false">C9*J9</f>
        <v>0.182981548118408</v>
      </c>
      <c r="F9" s="66" t="n">
        <f aca="false">D9*J9</f>
        <v>0.169721741300606</v>
      </c>
      <c r="G9" s="58" t="n">
        <v>0.17</v>
      </c>
      <c r="H9" s="67" t="n">
        <f aca="false">IF(G9=0,,G9/C9)</f>
        <v>0.039906103286385</v>
      </c>
      <c r="I9" s="68" t="n">
        <f aca="false">IF(G9=0,,G9-F9)</f>
        <v>0.000278258699393991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8"/>
      <c r="M9" s="51" t="s">
        <v>49</v>
      </c>
      <c r="N9" s="73" t="n">
        <f aca="false">Diretrizes!D7</f>
        <v>6</v>
      </c>
      <c r="O9" s="53"/>
      <c r="P9" s="51" t="s">
        <v>50</v>
      </c>
      <c r="Q9" s="73" t="n">
        <f aca="false">IF(G3=0,,N5-'Ciclo 3'!Q2)</f>
        <v>1.97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4.43</v>
      </c>
      <c r="D10" s="66" t="n">
        <f aca="false">D9*(1+J9)</f>
        <v>4.12101970208032</v>
      </c>
      <c r="E10" s="65" t="n">
        <f aca="false">C10*J10</f>
        <v>0.185526537960196</v>
      </c>
      <c r="F10" s="66" t="n">
        <f aca="false">D10*J10</f>
        <v>0.172586572955467</v>
      </c>
      <c r="G10" s="58" t="n">
        <v>0.37</v>
      </c>
      <c r="H10" s="67" t="n">
        <f aca="false">IF(G10=0,,G10/C10)</f>
        <v>0.0835214446952596</v>
      </c>
      <c r="I10" s="68" t="n">
        <f aca="false">IF(G10=0,,G10-F10)</f>
        <v>0.197413427044533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4.8</v>
      </c>
      <c r="D11" s="66" t="n">
        <f aca="false">D10*(1+J10)</f>
        <v>4.29360627503578</v>
      </c>
      <c r="E11" s="65" t="n">
        <f aca="false">C11*J11</f>
        <v>0.195996432878943</v>
      </c>
      <c r="F11" s="66" t="n">
        <f aca="false">D11*J11</f>
        <v>0.175319065436179</v>
      </c>
      <c r="G11" s="58" t="n">
        <v>0.43</v>
      </c>
      <c r="H11" s="67" t="n">
        <f aca="false">IF(G11=0,,G11/C11)</f>
        <v>0.0895833333333333</v>
      </c>
      <c r="I11" s="68" t="n">
        <f aca="false">IF(G11=0,,G11-F11)</f>
        <v>0.254680934563821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5.23</v>
      </c>
      <c r="D12" s="66" t="n">
        <f aca="false">D11*(1+J11)</f>
        <v>4.46892534047196</v>
      </c>
      <c r="E12" s="65" t="n">
        <f aca="false">C12*J12</f>
        <v>0.20821558549124</v>
      </c>
      <c r="F12" s="66" t="n">
        <f aca="false">D12*J12</f>
        <v>0.17791585206176</v>
      </c>
      <c r="G12" s="58" t="n">
        <v>0.37</v>
      </c>
      <c r="H12" s="67" t="n">
        <f aca="false">IF(G12=0,,G12/C12)</f>
        <v>0.0707456978967495</v>
      </c>
      <c r="I12" s="68" t="n">
        <f aca="false">IF(G12=0,,G12-F12)</f>
        <v>0.19208414793824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5.6</v>
      </c>
      <c r="D13" s="66" t="n">
        <f aca="false">D12*(1+J12)</f>
        <v>4.64684119253372</v>
      </c>
      <c r="E13" s="65" t="n">
        <f aca="false">C13*J13</f>
        <v>0.217372293839803</v>
      </c>
      <c r="F13" s="66" t="n">
        <f aca="false">D13*J13</f>
        <v>0.180374023058989</v>
      </c>
      <c r="G13" s="58" t="n">
        <v>0.03</v>
      </c>
      <c r="H13" s="67" t="n">
        <f aca="false">IF(G13=0,,G13/C13)</f>
        <v>0.00535714285714286</v>
      </c>
      <c r="I13" s="68" t="n">
        <f aca="false">IF(G13=0,,G13-F13)</f>
        <v>-0.150374023058989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5.63</v>
      </c>
      <c r="D14" s="66" t="n">
        <f aca="false">D13*(1+J13)</f>
        <v>4.82721521559271</v>
      </c>
      <c r="E14" s="65" t="n">
        <f aca="false">C14*J14</f>
        <v>0.21307336856431</v>
      </c>
      <c r="F14" s="66" t="n">
        <f aca="false">D14*J14</f>
        <v>0.182691120208034</v>
      </c>
      <c r="G14" s="58" t="n">
        <v>0.84</v>
      </c>
      <c r="H14" s="67" t="n">
        <f aca="false">IF(G14=0,,G14/C14)</f>
        <v>0.149200710479574</v>
      </c>
      <c r="I14" s="68" t="n">
        <f aca="false">IF(G14=0,,G14-F14)</f>
        <v>0.657308879791966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6.47</v>
      </c>
      <c r="D15" s="66" t="n">
        <f aca="false">D14*(1+J14)</f>
        <v>5.00990633580075</v>
      </c>
      <c r="E15" s="65" t="n">
        <f aca="false">C15*J15</f>
        <v>0.238742464874922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G10" activeCellId="0" sqref="G10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 t="s">
        <v>52</v>
      </c>
      <c r="O2" s="53"/>
      <c r="P2" s="51" t="s">
        <v>40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 t="n">
        <v>0.39</v>
      </c>
      <c r="H3" s="59" t="n">
        <f aca="false">IF(G3=0,,G3/C3)</f>
        <v>0.0866666666666667</v>
      </c>
      <c r="I3" s="60" t="n">
        <f aca="false">G3-F3</f>
        <v>0.165</v>
      </c>
      <c r="J3" s="61" t="n">
        <f aca="false">Diretrizes!E4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f aca="false">SUM(G3:G401)+Q2</f>
        <v>-0.0400000000000009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4.89</v>
      </c>
      <c r="D4" s="66" t="n">
        <f aca="false">D3*(1+J3)</f>
        <v>4.725</v>
      </c>
      <c r="E4" s="65" t="n">
        <f aca="false">C4*J4</f>
        <v>0.2383875</v>
      </c>
      <c r="F4" s="66" t="n">
        <f aca="false">D4*J4</f>
        <v>0.23034375</v>
      </c>
      <c r="G4" s="58" t="n">
        <v>0.52</v>
      </c>
      <c r="H4" s="67" t="n">
        <f aca="false">IF(G4=0,,G4/C4)</f>
        <v>0.106339468302659</v>
      </c>
      <c r="I4" s="68" t="n">
        <f aca="false">IF(G4=0,,G4-F4)</f>
        <v>0.28965625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-4.54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5.41</v>
      </c>
      <c r="D5" s="66" t="n">
        <f aca="false">D4*(1+J4)</f>
        <v>4.95534375</v>
      </c>
      <c r="E5" s="65" t="n">
        <f aca="false">C5*J5</f>
        <v>0.2571440625</v>
      </c>
      <c r="F5" s="66" t="n">
        <f aca="false">D5*J5</f>
        <v>0.235533682617188</v>
      </c>
      <c r="G5" s="58" t="n">
        <v>0.94</v>
      </c>
      <c r="H5" s="67" t="n">
        <f aca="false">IF(G5=0,,G5/C5)</f>
        <v>0.173752310536044</v>
      </c>
      <c r="I5" s="68" t="n">
        <f aca="false">IF(G5=0,,G5-F5)</f>
        <v>0.704466317382812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-0.0400000000000009</v>
      </c>
      <c r="O5" s="53"/>
      <c r="P5" s="51" t="s">
        <v>46</v>
      </c>
      <c r="Q5" s="69" t="n">
        <f aca="false">Q3/(Q2)-1</f>
        <v>-1.00888888888889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6.35</v>
      </c>
      <c r="D6" s="66" t="n">
        <f aca="false">D5*(1+J5)</f>
        <v>5.19087743261719</v>
      </c>
      <c r="E6" s="65" t="n">
        <f aca="false">C6*J6</f>
        <v>0.2942778515625</v>
      </c>
      <c r="F6" s="66" t="n">
        <f aca="false">D6*J6</f>
        <v>0.240560670644859</v>
      </c>
      <c r="G6" s="58" t="n">
        <v>0.74</v>
      </c>
      <c r="H6" s="67" t="n">
        <f aca="false">IF(G6=0,,G6/C6)</f>
        <v>0.116535433070866</v>
      </c>
      <c r="I6" s="68" t="n">
        <f aca="false">IF(G6=0,,G6-F6)</f>
        <v>0.499439329355141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-4.54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7.09</v>
      </c>
      <c r="D7" s="66" t="n">
        <f aca="false">D6*(1+J6)</f>
        <v>5.43143810326205</v>
      </c>
      <c r="E7" s="65" t="n">
        <f aca="false">C7*J7</f>
        <v>0.320357357226562</v>
      </c>
      <c r="F7" s="66" t="n">
        <f aca="false">D7*J7</f>
        <v>0.245416242129856</v>
      </c>
      <c r="G7" s="58" t="n">
        <v>0.49</v>
      </c>
      <c r="H7" s="67" t="n">
        <f aca="false">IF(G7=0,,G7/C7)</f>
        <v>0.0691114245416079</v>
      </c>
      <c r="I7" s="68" t="n">
        <f aca="false">IF(G7=0,,G7-F7)</f>
        <v>0.244583757870144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-1.00888888888889</v>
      </c>
      <c r="O7" s="70"/>
      <c r="P7" s="51" t="s">
        <v>48</v>
      </c>
      <c r="Q7" s="72" t="n">
        <f aca="false">SUM(I3:I401)</f>
        <v>-6.22152955312048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7.58</v>
      </c>
      <c r="D8" s="66" t="n">
        <f aca="false">D7*(1+J7)</f>
        <v>5.6768543453919</v>
      </c>
      <c r="E8" s="65" t="n">
        <f aca="false">C8*J8</f>
        <v>0.333935267783203</v>
      </c>
      <c r="F8" s="66" t="n">
        <f aca="false">D8*J8</f>
        <v>0.250092595777663</v>
      </c>
      <c r="G8" s="58" t="n">
        <v>-0.14</v>
      </c>
      <c r="H8" s="67" t="n">
        <f aca="false">IF(G8=0,,G8/C8)</f>
        <v>-0.0184696569920844</v>
      </c>
      <c r="I8" s="68" t="n">
        <f aca="false">IF(G8=0,,G8-F8)</f>
        <v>-0.390092595777663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7.44</v>
      </c>
      <c r="D9" s="66" t="n">
        <f aca="false">D8*(1+J8)</f>
        <v>5.92694694116957</v>
      </c>
      <c r="E9" s="65" t="n">
        <f aca="false">C9*J9</f>
        <v>0.319573407981445</v>
      </c>
      <c r="F9" s="66" t="n">
        <f aca="false">D9*J9</f>
        <v>0.254582611950909</v>
      </c>
      <c r="G9" s="58" t="n">
        <v>-7.48</v>
      </c>
      <c r="H9" s="67" t="n">
        <f aca="false">IF(G9=0,,G9/C9)</f>
        <v>-1.00537634408602</v>
      </c>
      <c r="I9" s="68" t="n">
        <f aca="false">IF(G9=0,,G9-F9)</f>
        <v>-7.73458261195091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Diretrizes!E7</f>
        <v>9</v>
      </c>
      <c r="O9" s="53"/>
      <c r="P9" s="51" t="s">
        <v>50</v>
      </c>
      <c r="Q9" s="73" t="n">
        <f aca="false">IF(G3=0,,N5-'Ciclo 4'!Q2)</f>
        <v>-6.04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-0.0399999999999991</v>
      </c>
      <c r="D10" s="66" t="n">
        <f aca="false">D9*(1+J9)</f>
        <v>6.18152955312048</v>
      </c>
      <c r="E10" s="65" t="n">
        <f aca="false">C10*J10</f>
        <v>-0.00167518318699948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18.2284171302929</v>
      </c>
      <c r="E52" s="83" t="n">
        <f aca="false">C52*J52</f>
        <v>0</v>
      </c>
      <c r="F52" s="84" t="n">
        <f aca="false">D52*J52</f>
        <v>0.263599833602561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</v>
      </c>
      <c r="O5" s="53"/>
      <c r="P5" s="51" t="s">
        <v>46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Diretrizes!F7</f>
        <v>12</v>
      </c>
      <c r="O9" s="53"/>
      <c r="P9" s="51" t="s">
        <v>50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24.3045561737238</v>
      </c>
      <c r="E52" s="83" t="n">
        <f aca="false">C52*J52</f>
        <v>0</v>
      </c>
      <c r="F52" s="84" t="n">
        <f aca="false">D52*J52</f>
        <v>0.351466444803415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9</v>
      </c>
      <c r="O5" s="53"/>
      <c r="P5" s="51" t="s">
        <v>46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Diretrizes!G7</f>
        <v>18</v>
      </c>
      <c r="O9" s="53"/>
      <c r="P9" s="51" t="s">
        <v>50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90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36.4568342605857</v>
      </c>
      <c r="E52" s="83" t="n">
        <f aca="false">C52*J52</f>
        <v>0</v>
      </c>
      <c r="F52" s="84" t="n">
        <f aca="false">D52*J52</f>
        <v>0.527199667205122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11375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2019-10-28T16:34:56Z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