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codeName="ThisWorkbook"/>
  <mc:AlternateContent xmlns:mc="http://schemas.openxmlformats.org/markup-compatibility/2006">
    <mc:Choice Requires="x15">
      <x15ac:absPath xmlns:x15ac="http://schemas.microsoft.com/office/spreadsheetml/2010/11/ac" url="/Users/yuwang/Documents/PPI/Downloader_Git/Sample_Data/"/>
    </mc:Choice>
  </mc:AlternateContent>
  <bookViews>
    <workbookView xWindow="0" yWindow="460" windowWidth="21600" windowHeight="10900" activeTab="3"/>
  </bookViews>
  <sheets>
    <sheet name="K-12" sheetId="2" r:id="rId1"/>
    <sheet name="K-12(2)" sheetId="4" r:id="rId2"/>
    <sheet name="Higher Education" sheetId="3" r:id="rId3"/>
    <sheet name="Higher Education(2)" sheetId="5" r:id="rId4"/>
  </sheets>
  <externalReferences>
    <externalReference r:id="rId5"/>
    <externalReference r:id="rId6"/>
  </externalReferenc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H44" i="5" l="1"/>
  <c r="I49" i="5"/>
  <c r="H49" i="5"/>
  <c r="G44" i="5"/>
  <c r="G49" i="5"/>
  <c r="F44" i="5"/>
  <c r="F49" i="5"/>
  <c r="E44" i="5"/>
  <c r="E49" i="5"/>
  <c r="D44" i="5"/>
  <c r="D49" i="5"/>
  <c r="C44" i="5"/>
  <c r="C49" i="5"/>
  <c r="B44" i="5"/>
  <c r="B49" i="5"/>
  <c r="I48" i="5"/>
  <c r="H48" i="5"/>
  <c r="G48" i="5"/>
  <c r="F48" i="5"/>
  <c r="E48" i="5"/>
  <c r="D48" i="5"/>
  <c r="C48" i="5"/>
  <c r="B48" i="5"/>
  <c r="I47" i="5"/>
  <c r="H47" i="5"/>
  <c r="G47" i="5"/>
  <c r="F47" i="5"/>
  <c r="E47" i="5"/>
  <c r="D47" i="5"/>
  <c r="C47" i="5"/>
  <c r="B47" i="5"/>
  <c r="I46" i="5"/>
  <c r="H46" i="5"/>
  <c r="G46" i="5"/>
  <c r="F46" i="5"/>
  <c r="E46" i="5"/>
  <c r="D46" i="5"/>
  <c r="C46" i="5"/>
  <c r="B46" i="5"/>
  <c r="I45" i="5"/>
  <c r="H45" i="5"/>
  <c r="G45" i="5"/>
  <c r="F45" i="5"/>
  <c r="E45" i="5"/>
  <c r="D45" i="5"/>
  <c r="C45" i="5"/>
  <c r="B45" i="5"/>
  <c r="I44" i="5"/>
  <c r="I42" i="5"/>
  <c r="H36" i="5"/>
  <c r="H42" i="5"/>
  <c r="G36" i="5"/>
  <c r="G42" i="5"/>
  <c r="F36" i="5"/>
  <c r="F42" i="5"/>
  <c r="E36" i="5"/>
  <c r="E42" i="5"/>
  <c r="D36" i="5"/>
  <c r="D42" i="5"/>
  <c r="C36" i="5"/>
  <c r="C42" i="5"/>
  <c r="B36" i="5"/>
  <c r="B42" i="5"/>
  <c r="I41" i="5"/>
  <c r="H41" i="5"/>
  <c r="G41" i="5"/>
  <c r="F41" i="5"/>
  <c r="E41" i="5"/>
  <c r="D41" i="5"/>
  <c r="C41" i="5"/>
  <c r="B41" i="5"/>
  <c r="I40" i="5"/>
  <c r="H40" i="5"/>
  <c r="G40" i="5"/>
  <c r="F40" i="5"/>
  <c r="E40" i="5"/>
  <c r="D40" i="5"/>
  <c r="C40" i="5"/>
  <c r="B40" i="5"/>
  <c r="I39" i="5"/>
  <c r="H39" i="5"/>
  <c r="G39" i="5"/>
  <c r="F39" i="5"/>
  <c r="E39" i="5"/>
  <c r="D39" i="5"/>
  <c r="C39" i="5"/>
  <c r="B39" i="5"/>
  <c r="I38" i="5"/>
  <c r="H38" i="5"/>
  <c r="G38" i="5"/>
  <c r="F38" i="5"/>
  <c r="E38" i="5"/>
  <c r="D38" i="5"/>
  <c r="C38" i="5"/>
  <c r="B38" i="5"/>
  <c r="I37" i="5"/>
  <c r="H37" i="5"/>
  <c r="G37" i="5"/>
  <c r="F37" i="5"/>
  <c r="E37" i="5"/>
  <c r="D37" i="5"/>
  <c r="C37" i="5"/>
  <c r="B37" i="5"/>
  <c r="I36" i="5"/>
  <c r="I33" i="5"/>
  <c r="H33" i="5"/>
  <c r="G33" i="5"/>
  <c r="F33" i="5"/>
  <c r="E33" i="5"/>
  <c r="D33" i="5"/>
  <c r="C33" i="5"/>
  <c r="B33" i="5"/>
  <c r="I32" i="5"/>
  <c r="H32" i="5"/>
  <c r="G32" i="5"/>
  <c r="F32" i="5"/>
  <c r="E32" i="5"/>
  <c r="D32" i="5"/>
  <c r="C32" i="5"/>
  <c r="B32" i="5"/>
  <c r="I31" i="5"/>
  <c r="H31" i="5"/>
  <c r="G31" i="5"/>
  <c r="F31" i="5"/>
  <c r="E31" i="5"/>
  <c r="D31" i="5"/>
  <c r="C31" i="5"/>
  <c r="B31" i="5"/>
  <c r="I30" i="5"/>
  <c r="H30" i="5"/>
  <c r="G30" i="5"/>
  <c r="F30" i="5"/>
  <c r="E30" i="5"/>
  <c r="D30" i="5"/>
  <c r="C30" i="5"/>
  <c r="B30" i="5"/>
  <c r="I29" i="5"/>
  <c r="H29" i="5"/>
  <c r="G29" i="5"/>
  <c r="F29" i="5"/>
  <c r="E29" i="5"/>
  <c r="D29" i="5"/>
  <c r="C29" i="5"/>
  <c r="B29" i="5"/>
  <c r="I28" i="5"/>
  <c r="H28" i="5"/>
  <c r="G28" i="5"/>
  <c r="F28" i="5"/>
  <c r="E28" i="5"/>
  <c r="D28" i="5"/>
  <c r="C28" i="5"/>
  <c r="B28" i="5"/>
  <c r="I24" i="5"/>
  <c r="H24" i="5"/>
  <c r="G24" i="5"/>
  <c r="F24" i="5"/>
  <c r="E24" i="5"/>
  <c r="I23" i="5"/>
  <c r="H23" i="5"/>
  <c r="G23" i="5"/>
  <c r="F23" i="5"/>
  <c r="E23" i="5"/>
  <c r="I22" i="5"/>
  <c r="H22" i="5"/>
  <c r="G22" i="5"/>
  <c r="F22" i="5"/>
  <c r="E22" i="5"/>
  <c r="I21" i="5"/>
  <c r="H21" i="5"/>
  <c r="G21" i="5"/>
  <c r="F21" i="5"/>
  <c r="E21" i="5"/>
  <c r="I20" i="5"/>
  <c r="H20" i="5"/>
  <c r="G20" i="5"/>
  <c r="F20" i="5"/>
  <c r="E20" i="5"/>
  <c r="I19" i="5"/>
  <c r="H19" i="5"/>
  <c r="G19" i="5"/>
  <c r="F19" i="5"/>
  <c r="E19" i="5"/>
  <c r="I16" i="5"/>
  <c r="H16" i="5"/>
  <c r="G16" i="5"/>
  <c r="F16" i="5"/>
  <c r="E16" i="5"/>
  <c r="D16" i="5"/>
  <c r="I15" i="5"/>
  <c r="H15" i="5"/>
  <c r="G15" i="5"/>
  <c r="F15" i="5"/>
  <c r="E15" i="5"/>
  <c r="D15" i="5"/>
  <c r="I14" i="5"/>
  <c r="H14" i="5"/>
  <c r="G14" i="5"/>
  <c r="F14" i="5"/>
  <c r="E14" i="5"/>
  <c r="D14" i="5"/>
  <c r="I13" i="5"/>
  <c r="H13" i="5"/>
  <c r="G13" i="5"/>
  <c r="F13" i="5"/>
  <c r="E13" i="5"/>
  <c r="D13" i="5"/>
  <c r="I12" i="5"/>
  <c r="H12" i="5"/>
  <c r="G12" i="5"/>
  <c r="F12" i="5"/>
  <c r="E12" i="5"/>
  <c r="D12" i="5"/>
  <c r="I11" i="5"/>
  <c r="H11" i="5"/>
  <c r="G11" i="5"/>
  <c r="F11" i="5"/>
  <c r="E11" i="5"/>
  <c r="D11" i="5"/>
  <c r="I10" i="5"/>
  <c r="H10" i="5"/>
  <c r="G10" i="5"/>
  <c r="F10" i="5"/>
  <c r="E10" i="5"/>
  <c r="D10" i="5"/>
  <c r="I9" i="5"/>
  <c r="H9" i="5"/>
  <c r="G9" i="5"/>
  <c r="F9" i="5"/>
  <c r="E9" i="5"/>
  <c r="D9" i="5"/>
  <c r="I8" i="5"/>
  <c r="H8" i="5"/>
  <c r="G8" i="5"/>
  <c r="F8" i="5"/>
  <c r="E8" i="5"/>
  <c r="D8" i="5"/>
  <c r="I7" i="5"/>
  <c r="H7" i="5"/>
  <c r="G7" i="5"/>
  <c r="F7" i="5"/>
  <c r="E7" i="5"/>
  <c r="D7" i="5"/>
  <c r="I6" i="5"/>
  <c r="H6" i="5"/>
  <c r="G6" i="5"/>
  <c r="F6" i="5"/>
  <c r="E6" i="5"/>
  <c r="D6" i="5"/>
  <c r="I5" i="5"/>
  <c r="H5" i="5"/>
  <c r="G5" i="5"/>
  <c r="F5" i="5"/>
  <c r="E5" i="5"/>
  <c r="D5" i="5"/>
  <c r="I4" i="5"/>
  <c r="H4" i="5"/>
  <c r="G4" i="5"/>
  <c r="F4" i="5"/>
  <c r="E4" i="5"/>
  <c r="D4" i="5"/>
  <c r="I39" i="4"/>
  <c r="I44" i="4"/>
  <c r="F39" i="4"/>
  <c r="F44" i="4"/>
  <c r="E39" i="4"/>
  <c r="E44" i="4"/>
  <c r="D39" i="4"/>
  <c r="D44" i="4"/>
  <c r="C39" i="4"/>
  <c r="C44" i="4"/>
  <c r="I43" i="4"/>
  <c r="F43" i="4"/>
  <c r="E43" i="4"/>
  <c r="D43" i="4"/>
  <c r="C43" i="4"/>
  <c r="I42" i="4"/>
  <c r="F42" i="4"/>
  <c r="E42" i="4"/>
  <c r="D42" i="4"/>
  <c r="C42" i="4"/>
  <c r="I41" i="4"/>
  <c r="F41" i="4"/>
  <c r="E41" i="4"/>
  <c r="D41" i="4"/>
  <c r="C41" i="4"/>
  <c r="I40" i="4"/>
  <c r="F40" i="4"/>
  <c r="E40" i="4"/>
  <c r="D40" i="4"/>
  <c r="C40" i="4"/>
  <c r="I38" i="4"/>
  <c r="F38" i="4"/>
  <c r="E38" i="4"/>
  <c r="D38" i="4"/>
  <c r="C38" i="4"/>
  <c r="I37" i="4"/>
  <c r="F37" i="4"/>
  <c r="E37" i="4"/>
  <c r="D37" i="4"/>
  <c r="C37" i="4"/>
  <c r="I29" i="4"/>
  <c r="I34" i="4"/>
  <c r="F29" i="4"/>
  <c r="F34" i="4"/>
  <c r="E29" i="4"/>
  <c r="E34" i="4"/>
  <c r="D29" i="4"/>
  <c r="D34" i="4"/>
  <c r="C29" i="4"/>
  <c r="C34" i="4"/>
  <c r="I33" i="4"/>
  <c r="F33" i="4"/>
  <c r="E33" i="4"/>
  <c r="D33" i="4"/>
  <c r="C33" i="4"/>
  <c r="I32" i="4"/>
  <c r="F32" i="4"/>
  <c r="E32" i="4"/>
  <c r="D32" i="4"/>
  <c r="C32" i="4"/>
  <c r="I31" i="4"/>
  <c r="F31" i="4"/>
  <c r="E31" i="4"/>
  <c r="D31" i="4"/>
  <c r="C31" i="4"/>
  <c r="I30" i="4"/>
  <c r="F30" i="4"/>
  <c r="E30" i="4"/>
  <c r="D30" i="4"/>
  <c r="C30" i="4"/>
  <c r="I28" i="4"/>
  <c r="F28" i="4"/>
  <c r="E28" i="4"/>
  <c r="D28" i="4"/>
  <c r="C28" i="4"/>
  <c r="I27" i="4"/>
  <c r="F27" i="4"/>
  <c r="E27" i="4"/>
  <c r="D27" i="4"/>
  <c r="C27" i="4"/>
  <c r="J23" i="4"/>
  <c r="I23" i="4"/>
  <c r="H23" i="4"/>
  <c r="G23" i="4"/>
  <c r="F23" i="4"/>
  <c r="E23" i="4"/>
  <c r="D23" i="4"/>
  <c r="J22" i="4"/>
  <c r="I22" i="4"/>
  <c r="H22" i="4"/>
  <c r="G22" i="4"/>
  <c r="F22" i="4"/>
  <c r="E22" i="4"/>
  <c r="D22" i="4"/>
  <c r="J21" i="4"/>
  <c r="I21" i="4"/>
  <c r="H21" i="4"/>
  <c r="G21" i="4"/>
  <c r="F21" i="4"/>
  <c r="E21" i="4"/>
  <c r="D21" i="4"/>
  <c r="J20" i="4"/>
  <c r="I20" i="4"/>
  <c r="H20" i="4"/>
  <c r="G20" i="4"/>
  <c r="F20" i="4"/>
  <c r="E20" i="4"/>
  <c r="D20" i="4"/>
  <c r="J19" i="4"/>
  <c r="I19" i="4"/>
  <c r="H19" i="4"/>
  <c r="G19" i="4"/>
  <c r="F19" i="4"/>
  <c r="E19" i="4"/>
  <c r="D19" i="4"/>
  <c r="J18" i="4"/>
  <c r="I18" i="4"/>
  <c r="H18" i="4"/>
  <c r="G18" i="4"/>
  <c r="F18" i="4"/>
  <c r="E18" i="4"/>
  <c r="D18" i="4"/>
  <c r="J15" i="4"/>
  <c r="J17" i="4"/>
  <c r="I15" i="4"/>
  <c r="I17" i="4"/>
  <c r="H15" i="4"/>
  <c r="H17" i="4"/>
  <c r="G15" i="4"/>
  <c r="G17" i="4"/>
  <c r="F15" i="4"/>
  <c r="F17" i="4"/>
  <c r="E15" i="4"/>
  <c r="E17" i="4"/>
  <c r="D15" i="4"/>
  <c r="D17" i="4"/>
  <c r="C15" i="4"/>
  <c r="C17" i="4"/>
  <c r="J16" i="4"/>
  <c r="I16" i="4"/>
  <c r="H16" i="4"/>
  <c r="G16" i="4"/>
  <c r="F16" i="4"/>
  <c r="E16" i="4"/>
  <c r="D16" i="4"/>
  <c r="C16" i="4"/>
  <c r="J13" i="4"/>
  <c r="I13" i="4"/>
  <c r="H13" i="4"/>
  <c r="G13" i="4"/>
  <c r="F13" i="4"/>
  <c r="E13" i="4"/>
  <c r="D13" i="4"/>
  <c r="J12" i="4"/>
  <c r="I12" i="4"/>
  <c r="H12" i="4"/>
  <c r="G12" i="4"/>
  <c r="F12" i="4"/>
  <c r="E12" i="4"/>
  <c r="D12" i="4"/>
  <c r="J11" i="4"/>
  <c r="I11" i="4"/>
  <c r="H11" i="4"/>
  <c r="G11" i="4"/>
  <c r="F11" i="4"/>
  <c r="E11" i="4"/>
  <c r="D11" i="4"/>
  <c r="J10" i="4"/>
  <c r="I10" i="4"/>
  <c r="H10" i="4"/>
  <c r="G10" i="4"/>
  <c r="F10" i="4"/>
  <c r="E10" i="4"/>
  <c r="D10" i="4"/>
  <c r="J9" i="4"/>
  <c r="I9" i="4"/>
  <c r="H9" i="4"/>
  <c r="G9" i="4"/>
  <c r="F9" i="4"/>
  <c r="E9" i="4"/>
  <c r="D9" i="4"/>
  <c r="J8" i="4"/>
  <c r="I8" i="4"/>
  <c r="H8" i="4"/>
  <c r="G8" i="4"/>
  <c r="F8" i="4"/>
  <c r="E8" i="4"/>
  <c r="D8" i="4"/>
  <c r="J5" i="4"/>
  <c r="J7" i="4"/>
  <c r="I5" i="4"/>
  <c r="I7" i="4"/>
  <c r="H5" i="4"/>
  <c r="H7" i="4"/>
  <c r="G5" i="4"/>
  <c r="G7" i="4"/>
  <c r="F5" i="4"/>
  <c r="F7" i="4"/>
  <c r="E5" i="4"/>
  <c r="E7" i="4"/>
  <c r="D5" i="4"/>
  <c r="D7" i="4"/>
  <c r="C5" i="4"/>
  <c r="C7" i="4"/>
  <c r="J6" i="4"/>
  <c r="I6" i="4"/>
  <c r="H6" i="4"/>
  <c r="G6" i="4"/>
  <c r="F6" i="4"/>
  <c r="E6" i="4"/>
  <c r="D6" i="4"/>
  <c r="C6" i="4"/>
  <c r="J37" i="3"/>
  <c r="J43" i="3"/>
  <c r="J40" i="3"/>
  <c r="J41" i="3"/>
  <c r="J38" i="3"/>
  <c r="J42" i="3"/>
  <c r="J39" i="3"/>
  <c r="I37" i="3"/>
  <c r="H37" i="3"/>
  <c r="H43" i="3"/>
  <c r="G37" i="3"/>
  <c r="G43" i="3"/>
  <c r="F37" i="3"/>
  <c r="F42" i="3"/>
  <c r="E37" i="3"/>
  <c r="E43" i="3"/>
  <c r="D37" i="3"/>
  <c r="D43" i="3"/>
  <c r="C37" i="3"/>
  <c r="C43" i="3"/>
  <c r="J33" i="3"/>
  <c r="H33" i="3"/>
  <c r="F33" i="3"/>
  <c r="J31" i="3"/>
  <c r="H31" i="3"/>
  <c r="F31" i="3"/>
  <c r="J28" i="3"/>
  <c r="J29" i="3"/>
  <c r="H28" i="3"/>
  <c r="H29" i="3"/>
  <c r="F28" i="3"/>
  <c r="F29" i="3"/>
  <c r="E28" i="3"/>
  <c r="E30" i="3"/>
  <c r="D28" i="3"/>
  <c r="D33" i="3"/>
  <c r="J24" i="3"/>
  <c r="I24" i="3"/>
  <c r="H24" i="3"/>
  <c r="G24" i="3"/>
  <c r="F24" i="3"/>
  <c r="E24" i="3"/>
  <c r="D24" i="3"/>
  <c r="C24" i="3"/>
  <c r="J23" i="3"/>
  <c r="I23" i="3"/>
  <c r="H23" i="3"/>
  <c r="G23" i="3"/>
  <c r="F23" i="3"/>
  <c r="E23" i="3"/>
  <c r="D23" i="3"/>
  <c r="C23" i="3"/>
  <c r="J22" i="3"/>
  <c r="I22" i="3"/>
  <c r="H22" i="3"/>
  <c r="G22" i="3"/>
  <c r="F22" i="3"/>
  <c r="E22" i="3"/>
  <c r="D22" i="3"/>
  <c r="C22" i="3"/>
  <c r="J21" i="3"/>
  <c r="I21" i="3"/>
  <c r="H21" i="3"/>
  <c r="G21" i="3"/>
  <c r="F21" i="3"/>
  <c r="E21" i="3"/>
  <c r="D21" i="3"/>
  <c r="C21" i="3"/>
  <c r="J20" i="3"/>
  <c r="I20" i="3"/>
  <c r="H20" i="3"/>
  <c r="G20" i="3"/>
  <c r="F20" i="3"/>
  <c r="E20" i="3"/>
  <c r="D20" i="3"/>
  <c r="C20" i="3"/>
  <c r="J16" i="3"/>
  <c r="I16" i="3"/>
  <c r="H16" i="3"/>
  <c r="G16" i="3"/>
  <c r="F16" i="3"/>
  <c r="E16" i="3"/>
  <c r="D16" i="3"/>
  <c r="C16" i="3"/>
  <c r="J15" i="3"/>
  <c r="I15" i="3"/>
  <c r="H15" i="3"/>
  <c r="G15" i="3"/>
  <c r="F15" i="3"/>
  <c r="E15" i="3"/>
  <c r="D15" i="3"/>
  <c r="C15" i="3"/>
  <c r="J14" i="3"/>
  <c r="I14" i="3"/>
  <c r="H14" i="3"/>
  <c r="G14" i="3"/>
  <c r="F14" i="3"/>
  <c r="E14" i="3"/>
  <c r="D14" i="3"/>
  <c r="C14" i="3"/>
  <c r="J13" i="3"/>
  <c r="I13" i="3"/>
  <c r="H13" i="3"/>
  <c r="G13" i="3"/>
  <c r="F13" i="3"/>
  <c r="E13" i="3"/>
  <c r="D13" i="3"/>
  <c r="C13" i="3"/>
  <c r="J12" i="3"/>
  <c r="I12" i="3"/>
  <c r="H12" i="3"/>
  <c r="G12" i="3"/>
  <c r="F12" i="3"/>
  <c r="E12" i="3"/>
  <c r="D12" i="3"/>
  <c r="C12" i="3"/>
  <c r="J11" i="3"/>
  <c r="I11" i="3"/>
  <c r="H11" i="3"/>
  <c r="G11" i="3"/>
  <c r="F11" i="3"/>
  <c r="E11" i="3"/>
  <c r="D11" i="3"/>
  <c r="C11" i="3"/>
  <c r="J10" i="3"/>
  <c r="I10" i="3"/>
  <c r="H10" i="3"/>
  <c r="G10" i="3"/>
  <c r="F10" i="3"/>
  <c r="E10" i="3"/>
  <c r="D10" i="3"/>
  <c r="C10" i="3"/>
  <c r="J5" i="3"/>
  <c r="J8" i="3"/>
  <c r="I5" i="3"/>
  <c r="I7" i="3"/>
  <c r="H5" i="3"/>
  <c r="H9" i="3"/>
  <c r="G5" i="3"/>
  <c r="G9" i="3"/>
  <c r="F5" i="3"/>
  <c r="F8" i="3"/>
  <c r="E5" i="3"/>
  <c r="E9" i="3"/>
  <c r="D5" i="3"/>
  <c r="D9" i="3"/>
  <c r="C5" i="3"/>
  <c r="C9" i="3"/>
  <c r="J41" i="2"/>
  <c r="I41" i="2"/>
  <c r="H41" i="2"/>
  <c r="G41" i="2"/>
  <c r="F41" i="2"/>
  <c r="E41" i="2"/>
  <c r="D41" i="2"/>
  <c r="C41" i="2"/>
  <c r="J40" i="2"/>
  <c r="I40" i="2"/>
  <c r="H40" i="2"/>
  <c r="G40" i="2"/>
  <c r="F40" i="2"/>
  <c r="E40" i="2"/>
  <c r="D40" i="2"/>
  <c r="C40" i="2"/>
  <c r="J39" i="2"/>
  <c r="I39" i="2"/>
  <c r="H39" i="2"/>
  <c r="G39" i="2"/>
  <c r="F39" i="2"/>
  <c r="E39" i="2"/>
  <c r="D39" i="2"/>
  <c r="C39" i="2"/>
  <c r="J37" i="2"/>
  <c r="I37" i="2"/>
  <c r="H37" i="2"/>
  <c r="G37" i="2"/>
  <c r="F37" i="2"/>
  <c r="E37" i="2"/>
  <c r="D37" i="2"/>
  <c r="C37" i="2"/>
  <c r="J36" i="2"/>
  <c r="I36" i="2"/>
  <c r="H36" i="2"/>
  <c r="G36" i="2"/>
  <c r="F36" i="2"/>
  <c r="E36" i="2"/>
  <c r="D36" i="2"/>
  <c r="C36" i="2"/>
  <c r="J31" i="2"/>
  <c r="J33" i="2"/>
  <c r="I31" i="2"/>
  <c r="I32" i="2"/>
  <c r="H31" i="2"/>
  <c r="H32" i="2"/>
  <c r="G31" i="2"/>
  <c r="G32" i="2"/>
  <c r="F31" i="2"/>
  <c r="F33" i="2"/>
  <c r="E31" i="2"/>
  <c r="E32" i="2"/>
  <c r="D31" i="2"/>
  <c r="D33" i="2"/>
  <c r="C31" i="2"/>
  <c r="C32" i="2"/>
  <c r="I25" i="2"/>
  <c r="I26" i="2"/>
  <c r="H25" i="2"/>
  <c r="H26" i="2"/>
  <c r="G25" i="2"/>
  <c r="G28" i="2"/>
  <c r="F25" i="2"/>
  <c r="F28" i="2"/>
  <c r="E25" i="2"/>
  <c r="E26" i="2"/>
  <c r="D25" i="2"/>
  <c r="D26" i="2"/>
  <c r="C25" i="2"/>
  <c r="C28" i="2"/>
  <c r="I24" i="2"/>
  <c r="H24" i="2"/>
  <c r="G24" i="2"/>
  <c r="F24" i="2"/>
  <c r="E24" i="2"/>
  <c r="D24" i="2"/>
  <c r="C24" i="2"/>
  <c r="I23" i="2"/>
  <c r="H23" i="2"/>
  <c r="G23" i="2"/>
  <c r="F23" i="2"/>
  <c r="E23" i="2"/>
  <c r="D23" i="2"/>
  <c r="C23" i="2"/>
  <c r="I22" i="2"/>
  <c r="H22" i="2"/>
  <c r="G22" i="2"/>
  <c r="F22" i="2"/>
  <c r="E22" i="2"/>
  <c r="D22" i="2"/>
  <c r="C22" i="2"/>
  <c r="I21" i="2"/>
  <c r="H21" i="2"/>
  <c r="G21" i="2"/>
  <c r="F21" i="2"/>
  <c r="E21" i="2"/>
  <c r="D21" i="2"/>
  <c r="C21" i="2"/>
  <c r="J20" i="2"/>
  <c r="I20" i="2"/>
  <c r="H20" i="2"/>
  <c r="G20" i="2"/>
  <c r="F20" i="2"/>
  <c r="E20" i="2"/>
  <c r="D20" i="2"/>
  <c r="C20" i="2"/>
  <c r="J19" i="2"/>
  <c r="I19" i="2"/>
  <c r="H19" i="2"/>
  <c r="G19" i="2"/>
  <c r="F19" i="2"/>
  <c r="E19" i="2"/>
  <c r="D19" i="2"/>
  <c r="C19" i="2"/>
  <c r="J18" i="2"/>
  <c r="I18" i="2"/>
  <c r="H18" i="2"/>
  <c r="G18" i="2"/>
  <c r="F18" i="2"/>
  <c r="E18" i="2"/>
  <c r="D18" i="2"/>
  <c r="C18" i="2"/>
  <c r="J17" i="2"/>
  <c r="I17" i="2"/>
  <c r="H17" i="2"/>
  <c r="G17" i="2"/>
  <c r="F17" i="2"/>
  <c r="E17" i="2"/>
  <c r="D17" i="2"/>
  <c r="C17" i="2"/>
  <c r="J16" i="2"/>
  <c r="I16" i="2"/>
  <c r="H16" i="2"/>
  <c r="G16" i="2"/>
  <c r="F16" i="2"/>
  <c r="E16" i="2"/>
  <c r="D16" i="2"/>
  <c r="C16" i="2"/>
  <c r="J15" i="2"/>
  <c r="I15" i="2"/>
  <c r="H15" i="2"/>
  <c r="G15" i="2"/>
  <c r="F15" i="2"/>
  <c r="E15" i="2"/>
  <c r="D15" i="2"/>
  <c r="C15" i="2"/>
  <c r="I13" i="2"/>
  <c r="H13" i="2"/>
  <c r="G13" i="2"/>
  <c r="F13" i="2"/>
  <c r="E13" i="2"/>
  <c r="D13" i="2"/>
  <c r="C13" i="2"/>
  <c r="I12" i="2"/>
  <c r="H12" i="2"/>
  <c r="G12" i="2"/>
  <c r="F12" i="2"/>
  <c r="E12" i="2"/>
  <c r="D12" i="2"/>
  <c r="C12" i="2"/>
  <c r="I9" i="2"/>
  <c r="I10" i="2"/>
  <c r="H9" i="2"/>
  <c r="H11" i="2"/>
  <c r="G9" i="2"/>
  <c r="G11" i="2"/>
  <c r="F9" i="2"/>
  <c r="F10" i="2"/>
  <c r="E9" i="2"/>
  <c r="E11" i="2"/>
  <c r="D9" i="2"/>
  <c r="D11" i="2"/>
  <c r="C9" i="2"/>
  <c r="C11" i="2"/>
  <c r="J5" i="2"/>
  <c r="J7" i="2"/>
  <c r="I5" i="2"/>
  <c r="I7" i="2"/>
  <c r="H5" i="2"/>
  <c r="H7" i="2"/>
  <c r="G5" i="2"/>
  <c r="G7" i="2"/>
  <c r="F5" i="2"/>
  <c r="F7" i="2"/>
  <c r="E5" i="2"/>
  <c r="E7" i="2"/>
  <c r="D5" i="2"/>
  <c r="D7" i="2"/>
  <c r="C5" i="2"/>
  <c r="C7" i="2"/>
  <c r="D38" i="3"/>
  <c r="C6" i="3"/>
  <c r="D40" i="3"/>
  <c r="C8" i="3"/>
  <c r="D42" i="3"/>
  <c r="I41" i="3"/>
  <c r="I38" i="3"/>
  <c r="C38" i="3"/>
  <c r="C40" i="3"/>
  <c r="C42" i="3"/>
  <c r="H8" i="3"/>
  <c r="C27" i="2"/>
  <c r="D6" i="3"/>
  <c r="D8" i="3"/>
  <c r="G26" i="2"/>
  <c r="H6" i="3"/>
  <c r="E33" i="3"/>
  <c r="G38" i="3"/>
  <c r="G40" i="3"/>
  <c r="G42" i="3"/>
  <c r="F26" i="2"/>
  <c r="H28" i="2"/>
  <c r="G6" i="3"/>
  <c r="G8" i="3"/>
  <c r="H38" i="3"/>
  <c r="H40" i="3"/>
  <c r="H42" i="3"/>
  <c r="I9" i="3"/>
  <c r="D34" i="3"/>
  <c r="I39" i="3"/>
  <c r="E41" i="3"/>
  <c r="I43" i="3"/>
  <c r="J7" i="3"/>
  <c r="F9" i="3"/>
  <c r="D29" i="3"/>
  <c r="E31" i="3"/>
  <c r="F39" i="3"/>
  <c r="F41" i="3"/>
  <c r="F43" i="3"/>
  <c r="E6" i="3"/>
  <c r="I6" i="3"/>
  <c r="C7" i="3"/>
  <c r="G7" i="3"/>
  <c r="E8" i="3"/>
  <c r="I8" i="3"/>
  <c r="E29" i="3"/>
  <c r="D30" i="3"/>
  <c r="E32" i="3"/>
  <c r="E38" i="3"/>
  <c r="C39" i="3"/>
  <c r="G39" i="3"/>
  <c r="E40" i="3"/>
  <c r="I40" i="3"/>
  <c r="C41" i="3"/>
  <c r="G41" i="3"/>
  <c r="E42" i="3"/>
  <c r="I42" i="3"/>
  <c r="E7" i="3"/>
  <c r="D31" i="3"/>
  <c r="E39" i="3"/>
  <c r="F7" i="3"/>
  <c r="J9" i="3"/>
  <c r="D32" i="3"/>
  <c r="E34" i="3"/>
  <c r="F6" i="3"/>
  <c r="J6" i="3"/>
  <c r="D7" i="3"/>
  <c r="H7" i="3"/>
  <c r="F38" i="3"/>
  <c r="D39" i="3"/>
  <c r="H39" i="3"/>
  <c r="F40" i="3"/>
  <c r="D41" i="3"/>
  <c r="H41" i="3"/>
  <c r="H10" i="2"/>
  <c r="C26" i="2"/>
  <c r="D27" i="2"/>
  <c r="H33" i="2"/>
  <c r="G33" i="2"/>
  <c r="C10" i="2"/>
  <c r="G27" i="2"/>
  <c r="D28" i="2"/>
  <c r="D32" i="2"/>
  <c r="C33" i="2"/>
  <c r="G10" i="2"/>
  <c r="D10" i="2"/>
  <c r="H27" i="2"/>
  <c r="D6" i="2"/>
  <c r="H6" i="2"/>
  <c r="I11" i="2"/>
  <c r="I6" i="2"/>
  <c r="F6" i="2"/>
  <c r="J6" i="2"/>
  <c r="E10" i="2"/>
  <c r="E27" i="2"/>
  <c r="I27" i="2"/>
  <c r="E28" i="2"/>
  <c r="I28" i="2"/>
  <c r="F32" i="2"/>
  <c r="J32" i="2"/>
  <c r="E33" i="2"/>
  <c r="I33" i="2"/>
  <c r="E6" i="2"/>
  <c r="F11" i="2"/>
  <c r="C6" i="2"/>
  <c r="G6" i="2"/>
  <c r="F27" i="2"/>
  <c r="J44" i="3"/>
  <c r="J49" i="3"/>
  <c r="I44" i="3"/>
  <c r="I51" i="3"/>
  <c r="H44" i="3"/>
  <c r="H51" i="3"/>
  <c r="G44" i="3"/>
  <c r="G51" i="3"/>
  <c r="J51" i="3"/>
  <c r="G45" i="3"/>
  <c r="G46" i="3"/>
  <c r="G47" i="3"/>
  <c r="G48" i="3"/>
  <c r="G49" i="3"/>
  <c r="G50" i="3"/>
  <c r="J45" i="3"/>
  <c r="J47" i="3"/>
  <c r="J50" i="3"/>
  <c r="H45" i="3"/>
  <c r="H46" i="3"/>
  <c r="H47" i="3"/>
  <c r="H48" i="3"/>
  <c r="H49" i="3"/>
  <c r="H50" i="3"/>
  <c r="J46" i="3"/>
  <c r="J48" i="3"/>
  <c r="I45" i="3"/>
  <c r="I46" i="3"/>
  <c r="I47" i="3"/>
  <c r="I48" i="3"/>
  <c r="I49" i="3"/>
  <c r="I50" i="3"/>
  <c r="J34" i="3"/>
  <c r="H34" i="3"/>
  <c r="F34" i="3"/>
  <c r="J32" i="3"/>
  <c r="H32" i="3"/>
  <c r="F32" i="3"/>
  <c r="J30" i="3"/>
  <c r="H30" i="3"/>
  <c r="F30" i="3"/>
</calcChain>
</file>

<file path=xl/sharedStrings.xml><?xml version="1.0" encoding="utf-8"?>
<sst xmlns="http://schemas.openxmlformats.org/spreadsheetml/2006/main" count="338" uniqueCount="106">
  <si>
    <t>na</t>
  </si>
  <si>
    <t>White</t>
  </si>
  <si>
    <t>Hispanic</t>
  </si>
  <si>
    <t>Male</t>
  </si>
  <si>
    <t>Female</t>
  </si>
  <si>
    <t>Black</t>
  </si>
  <si>
    <t>K-12 Education</t>
  </si>
  <si>
    <t>SAT Average Score - Critical Reading</t>
  </si>
  <si>
    <t>SAT Average Score - Mathematics</t>
  </si>
  <si>
    <t>Avg. Public School Teacher Salary</t>
  </si>
  <si>
    <t>Real current dollars</t>
  </si>
  <si>
    <t>Constant 2014 dollars</t>
  </si>
  <si>
    <t>Public school</t>
  </si>
  <si>
    <t>Private school</t>
  </si>
  <si>
    <t>Student-to-Teacher Ratio</t>
  </si>
  <si>
    <t>Students</t>
  </si>
  <si>
    <t>% Public</t>
  </si>
  <si>
    <t>% Private</t>
  </si>
  <si>
    <t>Graduates as % of 17-year old population</t>
  </si>
  <si>
    <t>% Male</t>
  </si>
  <si>
    <t>% Female</t>
  </si>
  <si>
    <t>% White</t>
  </si>
  <si>
    <t>% Black</t>
  </si>
  <si>
    <t>% Hispanic</t>
  </si>
  <si>
    <t>% Employed</t>
  </si>
  <si>
    <t>% Unemployed</t>
  </si>
  <si>
    <t>% Not in labor force</t>
  </si>
  <si>
    <t>Lowest income quartile by family income</t>
  </si>
  <si>
    <t>Second income quartile</t>
  </si>
  <si>
    <t>Third income quartile</t>
  </si>
  <si>
    <t>Highest income quartile</t>
  </si>
  <si>
    <t>Males (avg score variance to total avg)</t>
  </si>
  <si>
    <t>Females</t>
  </si>
  <si>
    <t>Males</t>
  </si>
  <si>
    <t>Public</t>
  </si>
  <si>
    <t>Private</t>
  </si>
  <si>
    <t>% Full-time</t>
  </si>
  <si>
    <t>% Part-time</t>
  </si>
  <si>
    <t>Rate of attendence at 2-year colleges</t>
  </si>
  <si>
    <t>Rate of attendence at 4-year colleges</t>
  </si>
  <si>
    <t>% Undergraduate</t>
  </si>
  <si>
    <t>% Postbaccalaureate</t>
  </si>
  <si>
    <t>% Asian/Pacific Islander</t>
  </si>
  <si>
    <t>% Nonresident Alien</t>
  </si>
  <si>
    <t>Median Annual Earnings of Full-Time Year-Round Workers 25-34 years old</t>
  </si>
  <si>
    <t>Less than high school</t>
  </si>
  <si>
    <t>High school completion</t>
  </si>
  <si>
    <t>Some college, no degree</t>
  </si>
  <si>
    <t>Associate's degree</t>
  </si>
  <si>
    <t>Bachelor's degree</t>
  </si>
  <si>
    <t>Master's or higher degree</t>
  </si>
  <si>
    <t>Asian</t>
  </si>
  <si>
    <r>
      <t>All Education Levels</t>
    </r>
    <r>
      <rPr>
        <sz val="10"/>
        <color theme="1"/>
        <rFont val="Segoe UI"/>
        <family val="2"/>
      </rPr>
      <t xml:space="preserve"> (constant 2013 dollars)</t>
    </r>
  </si>
  <si>
    <t>Higher Education</t>
  </si>
  <si>
    <t>Teachers</t>
  </si>
  <si>
    <t>9-year olds</t>
  </si>
  <si>
    <t>13-year olds</t>
  </si>
  <si>
    <t>17-year olds</t>
  </si>
  <si>
    <t>National Assessment of Educational Progress (NAEP)</t>
  </si>
  <si>
    <t>Male (avg score var. to all 17-yr olds)</t>
  </si>
  <si>
    <t>College Admission Tests</t>
  </si>
  <si>
    <r>
      <t>Total Enrollment</t>
    </r>
    <r>
      <rPr>
        <sz val="10"/>
        <color theme="1"/>
        <rFont val="Segoe UI"/>
        <family val="2"/>
      </rPr>
      <t xml:space="preserve"> (thousands)</t>
    </r>
  </si>
  <si>
    <r>
      <t>Total High School Graduates</t>
    </r>
    <r>
      <rPr>
        <sz val="10"/>
        <color theme="1"/>
        <rFont val="Segoe UI"/>
        <family val="2"/>
      </rPr>
      <t xml:space="preserve"> (thousands)</t>
    </r>
  </si>
  <si>
    <t>White (2)</t>
  </si>
  <si>
    <t>Black (2)</t>
  </si>
  <si>
    <t>Mexican American (2)</t>
  </si>
  <si>
    <t>Puerto Rican (2)</t>
  </si>
  <si>
    <t>Other Hispanic (2)</t>
  </si>
  <si>
    <t>Asian/Pacific Islander (2)</t>
  </si>
  <si>
    <t>Average Reading Scale Score (3,5)</t>
  </si>
  <si>
    <t>Average Mathematics Scale Score (4,5)</t>
  </si>
  <si>
    <t>(5) 2004 onward represents a revised assessment format that provides accommodations for students with disabilities and for English language learners</t>
  </si>
  <si>
    <r>
      <t xml:space="preserve">High School Dropout Rate </t>
    </r>
    <r>
      <rPr>
        <sz val="10"/>
        <color theme="1"/>
        <rFont val="Segoe UI"/>
        <family val="2"/>
      </rPr>
      <t>(1)</t>
    </r>
  </si>
  <si>
    <t>Avg Freshman Cohort Grad Rate (Public)</t>
  </si>
  <si>
    <r>
      <rPr>
        <u/>
        <sz val="10"/>
        <color theme="1"/>
        <rFont val="Segoe UI"/>
        <family val="2"/>
      </rPr>
      <t>Memo</t>
    </r>
    <r>
      <rPr>
        <sz val="10"/>
        <color theme="1"/>
        <rFont val="Segoe UI"/>
        <family val="2"/>
      </rPr>
      <t>: Total with Dropout Status (thou.)</t>
    </r>
  </si>
  <si>
    <t>(2) Due to data not available for 1990 and 2000, data for those years represent 1991 and 2001, respectively</t>
  </si>
  <si>
    <t>(3) Due to data not available for 2000 and 2005, data for those years represent 1999 and 2004, respectively</t>
  </si>
  <si>
    <t>(4) Due to data not available for 1980, 2000 and 2005, data for those years represent 1982, 1999 and 2004, respectively</t>
  </si>
  <si>
    <t>(1) 16-24 year olds who are not enrolled in school and who have not completed a high school program, regardless of when they left school</t>
  </si>
  <si>
    <t>Instructional Faculty</t>
  </si>
  <si>
    <t>(1) 16-24 year olds who graduated from high school or completed a GED during the calendar year as a percentage of 16-24 year olds who enrolled in college as of October of the same calendar year</t>
  </si>
  <si>
    <r>
      <t xml:space="preserve">Number of Teachers </t>
    </r>
    <r>
      <rPr>
        <sz val="10"/>
        <color theme="1"/>
        <rFont val="Segoe UI"/>
        <family val="2"/>
      </rPr>
      <t>(thousands)</t>
    </r>
  </si>
  <si>
    <r>
      <t xml:space="preserve">Total Instructional Faculty </t>
    </r>
    <r>
      <rPr>
        <sz val="10"/>
        <color theme="1"/>
        <rFont val="Segoe UI"/>
        <family val="2"/>
      </rPr>
      <t>(thousands) (2)</t>
    </r>
  </si>
  <si>
    <r>
      <t>Avg. Higher Ed. Instructional Full-Time Faculty Salary</t>
    </r>
    <r>
      <rPr>
        <sz val="10"/>
        <color theme="1"/>
        <rFont val="Segoe UI"/>
        <family val="2"/>
      </rPr>
      <t xml:space="preserve"> (9-month contract) (3)</t>
    </r>
  </si>
  <si>
    <t>(3) Due to data not available for 1980, data for that year represents 1981</t>
  </si>
  <si>
    <t>Degrees Conferred</t>
  </si>
  <si>
    <t>% Humanities</t>
  </si>
  <si>
    <t>% Social and Behavioral Sciences</t>
  </si>
  <si>
    <t>% Natural Sciences and Mathematics</t>
  </si>
  <si>
    <t>% Computer Sciences and Engineering</t>
  </si>
  <si>
    <t>% Education</t>
  </si>
  <si>
    <t>% Business</t>
  </si>
  <si>
    <t>% Legal professions</t>
  </si>
  <si>
    <r>
      <t>Total Bachelor's degrees</t>
    </r>
    <r>
      <rPr>
        <sz val="10"/>
        <color theme="1"/>
        <rFont val="Segoe UI"/>
        <family val="2"/>
      </rPr>
      <t xml:space="preserve"> (thousands) (4)</t>
    </r>
  </si>
  <si>
    <r>
      <t>Total Master's degrees</t>
    </r>
    <r>
      <rPr>
        <sz val="10"/>
        <color theme="1"/>
        <rFont val="Segoe UI"/>
        <family val="2"/>
      </rPr>
      <t xml:space="preserve"> (thousands) (4)</t>
    </r>
  </si>
  <si>
    <r>
      <t>Total Doctor's degrees</t>
    </r>
    <r>
      <rPr>
        <sz val="10"/>
        <color theme="1"/>
        <rFont val="Segoe UI"/>
        <family val="2"/>
      </rPr>
      <t xml:space="preserve"> (thousands) (5)</t>
    </r>
  </si>
  <si>
    <t>% Health professions</t>
  </si>
  <si>
    <r>
      <rPr>
        <u/>
        <sz val="10"/>
        <color theme="1"/>
        <rFont val="Segoe UI"/>
        <family val="2"/>
      </rPr>
      <t>Memo</t>
    </r>
    <r>
      <rPr>
        <sz val="10"/>
        <color theme="1"/>
        <rFont val="Segoe UI"/>
        <family val="2"/>
      </rPr>
      <t>: Total STEM bachelor degrees (thou.)</t>
    </r>
  </si>
  <si>
    <t>(4) Due to data not available for 1980, 1990, 2000 and 2005, data for those years represent 1981, 1991, 2001 and 2006 respectively</t>
  </si>
  <si>
    <t>(5) Due to data not available for 1980, 1990 and 2000, data for those years represent 1981, 1991 and 2001 respectively</t>
  </si>
  <si>
    <t>% Public school</t>
  </si>
  <si>
    <t>% Private school</t>
  </si>
  <si>
    <r>
      <t xml:space="preserve">Enrollment Rate </t>
    </r>
    <r>
      <rPr>
        <sz val="10"/>
        <color theme="1"/>
        <rFont val="Segoe UI"/>
        <family val="2"/>
      </rPr>
      <t>(Recent HS Completers) (1)</t>
    </r>
  </si>
  <si>
    <r>
      <t xml:space="preserve">Graduation Rate </t>
    </r>
    <r>
      <rPr>
        <sz val="10"/>
        <color theme="1"/>
        <rFont val="Segoe UI"/>
        <family val="2"/>
      </rPr>
      <t>(at 4 year institutions, within 6 years after start) (6)</t>
    </r>
  </si>
  <si>
    <t>Total</t>
  </si>
  <si>
    <t xml:space="preserve">(6) Data are for 4-year degree-granting postsecondary institutions participating in Title IV federal financial aid programs. Graduation rates refer to students receiving bachelor's degrees from their initial institutions of attendance only. Graduation rate is for cohort starting six years earlier.  Totals include data for persons whose race/ethnicity was not reported. Race categories exclude persons of Hispanic ethnicity.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</si>
</sst>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0"/>
    <numFmt numFmtId="166" formatCode="0.0"/>
    <numFmt numFmtId="167" formatCode="&quot;(2) &quot;#,##0"/>
    <numFmt numFmtId="168" formatCode="&quot;(2) &quot;#,##0.0"/>
  </numFmts>
  <fonts count="5" x14ac:knownFonts="1">
    <font>
      <sz val="11"/>
      <color theme="1"/>
      <name val="Calibri"/>
      <family val="2"/>
      <scheme val="minor"/>
    </font>
    <font>
      <sz val="10"/>
      <color theme="1"/>
      <name val="Segoe UI"/>
      <family val="2"/>
    </font>
    <font>
      <b/>
      <sz val="10"/>
      <color theme="1"/>
      <name val="Segoe UI"/>
      <family val="2"/>
    </font>
    <font>
      <b/>
      <sz val="12"/>
      <color theme="1"/>
      <name val="Segoe UI"/>
      <family val="2"/>
    </font>
    <font>
      <u/>
      <sz val="10"/>
      <color theme="1"/>
      <name val="Segoe UI"/>
      <family val="2"/>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right/>
      <top/>
      <bottom style="thin">
        <color auto="1"/>
      </bottom>
      <diagonal/>
    </border>
    <border>
      <left/>
      <right/>
      <top style="thin">
        <color auto="1"/>
      </top>
      <bottom/>
      <diagonal/>
    </border>
    <border>
      <left/>
      <right/>
      <top/>
      <bottom style="dotted">
        <color auto="1"/>
      </bottom>
      <diagonal/>
    </border>
    <border>
      <left/>
      <right/>
      <top style="dotted">
        <color auto="1"/>
      </top>
      <bottom style="dotted">
        <color auto="1"/>
      </bottom>
      <diagonal/>
    </border>
    <border>
      <left/>
      <right/>
      <top style="dotted">
        <color auto="1"/>
      </top>
      <bottom/>
      <diagonal/>
    </border>
  </borders>
  <cellStyleXfs count="1">
    <xf numFmtId="0" fontId="0" fillId="0" borderId="0"/>
  </cellStyleXfs>
  <cellXfs count="55">
    <xf numFmtId="0" fontId="0" fillId="0" borderId="0" xfId="0"/>
    <xf numFmtId="0" fontId="3" fillId="0" borderId="0" xfId="0" applyFont="1"/>
    <xf numFmtId="0" fontId="1" fillId="0" borderId="0" xfId="0" applyFont="1"/>
    <xf numFmtId="0" fontId="2" fillId="0" borderId="1" xfId="0" applyFont="1" applyBorder="1"/>
    <xf numFmtId="0" fontId="1" fillId="0" borderId="1" xfId="0" applyFont="1" applyBorder="1"/>
    <xf numFmtId="164" fontId="2" fillId="0" borderId="0" xfId="0" applyNumberFormat="1" applyFont="1"/>
    <xf numFmtId="0" fontId="1" fillId="0" borderId="0" xfId="0" applyFont="1" applyAlignment="1">
      <alignment horizontal="left" indent="2"/>
    </xf>
    <xf numFmtId="0" fontId="1" fillId="0" borderId="0" xfId="0" applyFont="1" applyAlignment="1">
      <alignment horizontal="left" indent="1"/>
    </xf>
    <xf numFmtId="0" fontId="2" fillId="0" borderId="0" xfId="0" applyFont="1"/>
    <xf numFmtId="165" fontId="1" fillId="0" borderId="0" xfId="0" applyNumberFormat="1" applyFont="1"/>
    <xf numFmtId="165" fontId="2" fillId="0" borderId="0" xfId="0" applyNumberFormat="1" applyFont="1"/>
    <xf numFmtId="0" fontId="1" fillId="0" borderId="3" xfId="0" applyFont="1" applyBorder="1" applyAlignment="1">
      <alignment horizontal="left" indent="1"/>
    </xf>
    <xf numFmtId="165" fontId="1" fillId="0" borderId="3" xfId="0" applyNumberFormat="1" applyFont="1" applyBorder="1"/>
    <xf numFmtId="165" fontId="1" fillId="0" borderId="0" xfId="0" applyNumberFormat="1" applyFont="1" applyAlignment="1">
      <alignment horizontal="right"/>
    </xf>
    <xf numFmtId="0" fontId="1" fillId="0" borderId="3" xfId="0" applyFont="1" applyBorder="1" applyAlignment="1">
      <alignment horizontal="left" indent="2"/>
    </xf>
    <xf numFmtId="165" fontId="1" fillId="0" borderId="3" xfId="0" applyNumberFormat="1" applyFont="1" applyBorder="1" applyAlignment="1">
      <alignment horizontal="right"/>
    </xf>
    <xf numFmtId="0" fontId="1" fillId="0" borderId="0" xfId="0" applyFont="1" applyBorder="1" applyAlignment="1">
      <alignment horizontal="left" indent="1"/>
    </xf>
    <xf numFmtId="165" fontId="1" fillId="0" borderId="0" xfId="0" applyNumberFormat="1" applyFont="1" applyBorder="1"/>
    <xf numFmtId="0" fontId="1" fillId="0" borderId="0" xfId="0" applyFont="1" applyAlignment="1">
      <alignment horizontal="right"/>
    </xf>
    <xf numFmtId="0" fontId="2" fillId="2" borderId="2" xfId="0" applyFont="1" applyFill="1" applyBorder="1" applyAlignment="1"/>
    <xf numFmtId="0" fontId="2" fillId="2" borderId="0" xfId="0" applyFont="1" applyFill="1" applyBorder="1" applyAlignment="1"/>
    <xf numFmtId="3" fontId="2" fillId="0" borderId="0" xfId="0" applyNumberFormat="1" applyFont="1"/>
    <xf numFmtId="3" fontId="1" fillId="0" borderId="0" xfId="0" applyNumberFormat="1" applyFont="1" applyBorder="1"/>
    <xf numFmtId="3" fontId="1" fillId="0" borderId="3" xfId="0" applyNumberFormat="1" applyFont="1" applyBorder="1"/>
    <xf numFmtId="3" fontId="1" fillId="0" borderId="0" xfId="0" applyNumberFormat="1" applyFont="1"/>
    <xf numFmtId="3" fontId="1" fillId="0" borderId="0" xfId="0" applyNumberFormat="1" applyFont="1" applyAlignment="1">
      <alignment horizontal="right"/>
    </xf>
    <xf numFmtId="3" fontId="2" fillId="0" borderId="0" xfId="0" applyNumberFormat="1" applyFont="1" applyAlignment="1">
      <alignment horizontal="right"/>
    </xf>
    <xf numFmtId="166" fontId="1" fillId="0" borderId="0" xfId="0" applyNumberFormat="1" applyFont="1"/>
    <xf numFmtId="166" fontId="2" fillId="0" borderId="0" xfId="0" applyNumberFormat="1" applyFont="1"/>
    <xf numFmtId="3" fontId="1" fillId="0" borderId="3" xfId="0" applyNumberFormat="1" applyFont="1" applyBorder="1" applyAlignment="1">
      <alignment horizontal="right"/>
    </xf>
    <xf numFmtId="0" fontId="1" fillId="0" borderId="0" xfId="0" quotePrefix="1" applyFont="1"/>
    <xf numFmtId="0" fontId="2" fillId="0" borderId="0" xfId="0" applyFont="1" applyAlignment="1">
      <alignment horizontal="left" indent="1"/>
    </xf>
    <xf numFmtId="0" fontId="1" fillId="0" borderId="0" xfId="0" applyFont="1" applyAlignment="1">
      <alignment horizontal="left" indent="3"/>
    </xf>
    <xf numFmtId="0" fontId="1" fillId="0" borderId="3" xfId="0" applyFont="1" applyBorder="1" applyAlignment="1">
      <alignment horizontal="left" indent="3"/>
    </xf>
    <xf numFmtId="168" fontId="1" fillId="0" borderId="0" xfId="0" applyNumberFormat="1" applyFont="1" applyAlignment="1">
      <alignment horizontal="right"/>
    </xf>
    <xf numFmtId="168" fontId="1" fillId="0" borderId="3" xfId="0" applyNumberFormat="1" applyFont="1" applyBorder="1" applyAlignment="1">
      <alignment horizontal="right"/>
    </xf>
    <xf numFmtId="168" fontId="1" fillId="0" borderId="0" xfId="0" applyNumberFormat="1" applyFont="1" applyBorder="1" applyAlignment="1">
      <alignment horizontal="right"/>
    </xf>
    <xf numFmtId="165" fontId="1" fillId="0" borderId="4" xfId="0" applyNumberFormat="1" applyFont="1" applyBorder="1"/>
    <xf numFmtId="3" fontId="1" fillId="0" borderId="4" xfId="0" applyNumberFormat="1" applyFont="1" applyBorder="1" applyAlignment="1">
      <alignment horizontal="right"/>
    </xf>
    <xf numFmtId="167" fontId="2" fillId="0" borderId="0" xfId="0" applyNumberFormat="1" applyFont="1" applyAlignment="1">
      <alignment horizontal="right"/>
    </xf>
    <xf numFmtId="0" fontId="2" fillId="0" borderId="0" xfId="0" applyFont="1" applyAlignment="1">
      <alignment horizontal="left"/>
    </xf>
    <xf numFmtId="0" fontId="1" fillId="0" borderId="4" xfId="0" applyFont="1" applyBorder="1" applyAlignment="1">
      <alignment horizontal="left" indent="1"/>
    </xf>
    <xf numFmtId="1" fontId="1" fillId="0" borderId="0" xfId="0" applyNumberFormat="1" applyFont="1"/>
    <xf numFmtId="0" fontId="1" fillId="0" borderId="3" xfId="0" applyFont="1" applyBorder="1" applyAlignment="1">
      <alignment horizontal="right"/>
    </xf>
    <xf numFmtId="0" fontId="1" fillId="2" borderId="0" xfId="0" applyFont="1" applyFill="1"/>
    <xf numFmtId="0" fontId="1" fillId="0" borderId="5" xfId="0" applyFont="1" applyBorder="1" applyAlignment="1">
      <alignment horizontal="left" indent="1"/>
    </xf>
    <xf numFmtId="165" fontId="1" fillId="0" borderId="5" xfId="0" applyNumberFormat="1" applyFont="1" applyBorder="1"/>
    <xf numFmtId="0" fontId="2" fillId="0" borderId="0" xfId="0" applyFont="1" applyBorder="1"/>
    <xf numFmtId="3" fontId="1" fillId="0" borderId="5" xfId="0" applyNumberFormat="1" applyFont="1" applyBorder="1" applyAlignment="1">
      <alignment horizontal="right" vertical="top"/>
    </xf>
    <xf numFmtId="0" fontId="1" fillId="0" borderId="5" xfId="0" applyFont="1" applyBorder="1" applyAlignment="1">
      <alignment horizontal="left" vertical="top" indent="2"/>
    </xf>
    <xf numFmtId="0" fontId="1" fillId="0" borderId="0" xfId="0" applyFont="1" applyBorder="1" applyAlignment="1">
      <alignment vertical="top"/>
    </xf>
    <xf numFmtId="3" fontId="1" fillId="0" borderId="0" xfId="0" applyNumberFormat="1" applyFont="1" applyBorder="1" applyAlignment="1">
      <alignment vertical="top"/>
    </xf>
    <xf numFmtId="165" fontId="1" fillId="0" borderId="0" xfId="0" applyNumberFormat="1" applyFont="1" applyAlignment="1">
      <alignment horizontal="left" indent="1"/>
    </xf>
    <xf numFmtId="165" fontId="2" fillId="0" borderId="0" xfId="0" applyNumberFormat="1" applyFont="1" applyAlignment="1">
      <alignment horizontal="right"/>
    </xf>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externalLink" Target="externalLinks/externalLink2.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b56-my.sharepoint.com/personal/brandt_ballmergroup_com/Documents/Brandt%20Andy%20share/US%20Government%20&amp;%20Economy/Data/Support/NCES_Education/Digest%20of%20Education%20Statistics_20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ab56-my.sharepoint.com/personal/brandt_ballmergroup_com/Documents/Brandt%20Andy%20share/US%20Government%20&amp;%20Economy/Data/Support/NCED_Education/Digest%20of%20Education%20Statistics_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
      <sheetName val="Table 226.10"/>
      <sheetName val="Table 226.20"/>
      <sheetName val="Table 226.30"/>
      <sheetName val="Table 226.40"/>
      <sheetName val="Table 211.50"/>
      <sheetName val="Table 209.20"/>
      <sheetName val="Table 208.20"/>
      <sheetName val="Table 201.10"/>
      <sheetName val="Table 213.10"/>
      <sheetName val="Table 219.10"/>
      <sheetName val="Table 219.70"/>
      <sheetName val="Table 219.76"/>
      <sheetName val="Table 302.10"/>
      <sheetName val="Table 302.30"/>
      <sheetName val="Table 316.10"/>
      <sheetName val="Table 315.10"/>
      <sheetName val="Table 326.10"/>
      <sheetName val="Table 318.20"/>
      <sheetName val="Table 318.20_2014"/>
      <sheetName val="Table 318.45"/>
      <sheetName val="Table 324.10"/>
      <sheetName val="Table 310.20"/>
      <sheetName val="Table 303.10"/>
      <sheetName val="Table 306.10"/>
      <sheetName val="Table 502.30"/>
      <sheetName val="Table 221.85"/>
      <sheetName val="Table 222.85"/>
      <sheetName val="Table 341 (2005)"/>
    </sheetNames>
    <sheetDataSet>
      <sheetData sheetId="0" refreshError="1"/>
      <sheetData sheetId="1" refreshError="1">
        <row r="6">
          <cell r="C6">
            <v>499</v>
          </cell>
          <cell r="E6">
            <v>506</v>
          </cell>
          <cell r="H6">
            <v>508</v>
          </cell>
          <cell r="M6">
            <v>501</v>
          </cell>
          <cell r="N6">
            <v>497</v>
          </cell>
          <cell r="O6">
            <v>496</v>
          </cell>
          <cell r="P6">
            <v>496</v>
          </cell>
        </row>
        <row r="7">
          <cell r="C7">
            <v>518</v>
          </cell>
          <cell r="E7">
            <v>529</v>
          </cell>
          <cell r="H7">
            <v>532</v>
          </cell>
          <cell r="M7">
            <v>528</v>
          </cell>
          <cell r="N7">
            <v>528</v>
          </cell>
          <cell r="O7">
            <v>527</v>
          </cell>
          <cell r="P7">
            <v>527</v>
          </cell>
        </row>
        <row r="8">
          <cell r="C8">
            <v>427</v>
          </cell>
          <cell r="E8">
            <v>433</v>
          </cell>
          <cell r="H8">
            <v>433</v>
          </cell>
          <cell r="M8">
            <v>429</v>
          </cell>
          <cell r="N8">
            <v>428</v>
          </cell>
          <cell r="O8">
            <v>428</v>
          </cell>
          <cell r="P8">
            <v>431</v>
          </cell>
        </row>
        <row r="9">
          <cell r="C9">
            <v>454</v>
          </cell>
          <cell r="E9">
            <v>451</v>
          </cell>
          <cell r="H9">
            <v>453</v>
          </cell>
          <cell r="M9">
            <v>454</v>
          </cell>
          <cell r="N9">
            <v>451</v>
          </cell>
          <cell r="O9">
            <v>448</v>
          </cell>
          <cell r="P9">
            <v>449</v>
          </cell>
        </row>
        <row r="10">
          <cell r="C10">
            <v>436</v>
          </cell>
          <cell r="E10">
            <v>457</v>
          </cell>
          <cell r="H10">
            <v>460</v>
          </cell>
          <cell r="M10">
            <v>454</v>
          </cell>
          <cell r="N10">
            <v>452</v>
          </cell>
          <cell r="O10">
            <v>452</v>
          </cell>
          <cell r="P10">
            <v>456</v>
          </cell>
        </row>
        <row r="11">
          <cell r="C11">
            <v>458</v>
          </cell>
          <cell r="E11">
            <v>460</v>
          </cell>
          <cell r="H11">
            <v>463</v>
          </cell>
          <cell r="M11">
            <v>454</v>
          </cell>
          <cell r="N11">
            <v>451</v>
          </cell>
          <cell r="O11">
            <v>447</v>
          </cell>
          <cell r="P11">
            <v>450</v>
          </cell>
        </row>
        <row r="13">
          <cell r="C13">
            <v>485</v>
          </cell>
          <cell r="E13">
            <v>501</v>
          </cell>
          <cell r="H13">
            <v>511</v>
          </cell>
          <cell r="M13">
            <v>519</v>
          </cell>
          <cell r="N13">
            <v>517</v>
          </cell>
          <cell r="O13">
            <v>518</v>
          </cell>
          <cell r="P13">
            <v>521</v>
          </cell>
        </row>
        <row r="19">
          <cell r="C19">
            <v>500</v>
          </cell>
          <cell r="E19">
            <v>514</v>
          </cell>
          <cell r="H19">
            <v>520</v>
          </cell>
          <cell r="M19">
            <v>516</v>
          </cell>
          <cell r="N19">
            <v>514</v>
          </cell>
          <cell r="O19">
            <v>514</v>
          </cell>
          <cell r="P19">
            <v>514</v>
          </cell>
        </row>
        <row r="20">
          <cell r="C20">
            <v>513</v>
          </cell>
          <cell r="E20">
            <v>531</v>
          </cell>
          <cell r="H20">
            <v>536</v>
          </cell>
          <cell r="M20">
            <v>536</v>
          </cell>
          <cell r="N20">
            <v>535</v>
          </cell>
          <cell r="O20">
            <v>536</v>
          </cell>
          <cell r="P20">
            <v>534</v>
          </cell>
        </row>
        <row r="21">
          <cell r="C21">
            <v>419</v>
          </cell>
          <cell r="E21">
            <v>426</v>
          </cell>
          <cell r="H21">
            <v>431</v>
          </cell>
          <cell r="M21">
            <v>428</v>
          </cell>
          <cell r="N21">
            <v>427</v>
          </cell>
          <cell r="O21">
            <v>428</v>
          </cell>
          <cell r="P21">
            <v>429</v>
          </cell>
        </row>
        <row r="22">
          <cell r="C22">
            <v>459</v>
          </cell>
          <cell r="E22">
            <v>458</v>
          </cell>
          <cell r="H22">
            <v>463</v>
          </cell>
          <cell r="M22">
            <v>467</v>
          </cell>
          <cell r="N22">
            <v>466</v>
          </cell>
          <cell r="O22">
            <v>465</v>
          </cell>
          <cell r="P22">
            <v>464</v>
          </cell>
        </row>
        <row r="23">
          <cell r="C23">
            <v>439</v>
          </cell>
          <cell r="E23">
            <v>451</v>
          </cell>
          <cell r="H23">
            <v>457</v>
          </cell>
          <cell r="M23">
            <v>452</v>
          </cell>
          <cell r="N23">
            <v>452</v>
          </cell>
          <cell r="O23">
            <v>452</v>
          </cell>
          <cell r="P23">
            <v>453</v>
          </cell>
        </row>
        <row r="24">
          <cell r="C24">
            <v>462</v>
          </cell>
          <cell r="E24">
            <v>465</v>
          </cell>
          <cell r="H24">
            <v>469</v>
          </cell>
          <cell r="M24">
            <v>462</v>
          </cell>
          <cell r="N24">
            <v>462</v>
          </cell>
          <cell r="O24">
            <v>461</v>
          </cell>
          <cell r="P24">
            <v>461</v>
          </cell>
        </row>
        <row r="26">
          <cell r="C26">
            <v>548</v>
          </cell>
          <cell r="E26">
            <v>566</v>
          </cell>
          <cell r="H26">
            <v>580</v>
          </cell>
          <cell r="M26">
            <v>591</v>
          </cell>
          <cell r="N26">
            <v>595</v>
          </cell>
          <cell r="O26">
            <v>595</v>
          </cell>
          <cell r="P26">
            <v>597</v>
          </cell>
        </row>
      </sheetData>
      <sheetData sheetId="2" refreshError="1">
        <row r="21">
          <cell r="B21">
            <v>502</v>
          </cell>
          <cell r="C21">
            <v>506</v>
          </cell>
          <cell r="D21">
            <v>498</v>
          </cell>
          <cell r="E21">
            <v>492</v>
          </cell>
          <cell r="F21">
            <v>515</v>
          </cell>
          <cell r="G21">
            <v>473</v>
          </cell>
        </row>
        <row r="33">
          <cell r="B33">
            <v>500</v>
          </cell>
          <cell r="C33">
            <v>505</v>
          </cell>
          <cell r="D33">
            <v>496</v>
          </cell>
          <cell r="E33">
            <v>501</v>
          </cell>
          <cell r="F33">
            <v>521</v>
          </cell>
          <cell r="G33">
            <v>483</v>
          </cell>
        </row>
        <row r="45">
          <cell r="B45">
            <v>505</v>
          </cell>
          <cell r="C45">
            <v>507</v>
          </cell>
          <cell r="D45">
            <v>504</v>
          </cell>
          <cell r="E45">
            <v>514</v>
          </cell>
          <cell r="F45">
            <v>533</v>
          </cell>
          <cell r="G45">
            <v>498</v>
          </cell>
        </row>
        <row r="51">
          <cell r="B51">
            <v>508</v>
          </cell>
          <cell r="C51">
            <v>513</v>
          </cell>
          <cell r="D51">
            <v>505</v>
          </cell>
          <cell r="E51">
            <v>520</v>
          </cell>
          <cell r="F51">
            <v>538</v>
          </cell>
          <cell r="G51">
            <v>504</v>
          </cell>
        </row>
        <row r="57">
          <cell r="B57">
            <v>501</v>
          </cell>
          <cell r="C57">
            <v>503</v>
          </cell>
          <cell r="D57">
            <v>498</v>
          </cell>
          <cell r="E57">
            <v>516</v>
          </cell>
          <cell r="F57">
            <v>534</v>
          </cell>
          <cell r="G57">
            <v>500</v>
          </cell>
        </row>
        <row r="58">
          <cell r="B58">
            <v>497</v>
          </cell>
          <cell r="C58">
            <v>500</v>
          </cell>
          <cell r="D58">
            <v>495</v>
          </cell>
          <cell r="E58">
            <v>514</v>
          </cell>
          <cell r="F58">
            <v>531</v>
          </cell>
          <cell r="G58">
            <v>500</v>
          </cell>
        </row>
        <row r="60">
          <cell r="B60">
            <v>496</v>
          </cell>
          <cell r="C60">
            <v>498</v>
          </cell>
          <cell r="D60">
            <v>493</v>
          </cell>
          <cell r="E60">
            <v>514</v>
          </cell>
          <cell r="F60">
            <v>532</v>
          </cell>
          <cell r="G60">
            <v>499</v>
          </cell>
        </row>
        <row r="61">
          <cell r="B61">
            <v>496</v>
          </cell>
          <cell r="C61">
            <v>499</v>
          </cell>
          <cell r="D61">
            <v>494</v>
          </cell>
          <cell r="E61">
            <v>514</v>
          </cell>
          <cell r="F61">
            <v>531</v>
          </cell>
          <cell r="G61">
            <v>499</v>
          </cell>
        </row>
      </sheetData>
      <sheetData sheetId="3" refreshError="1"/>
      <sheetData sheetId="4" refreshError="1"/>
      <sheetData sheetId="5" refreshError="1">
        <row r="24">
          <cell r="B24">
            <v>15970</v>
          </cell>
          <cell r="G24">
            <v>48335.188504459016</v>
          </cell>
        </row>
        <row r="36">
          <cell r="B36">
            <v>31367</v>
          </cell>
          <cell r="G36">
            <v>58044.307210737017</v>
          </cell>
        </row>
        <row r="48">
          <cell r="B48">
            <v>41807</v>
          </cell>
          <cell r="G48">
            <v>58025.305850739154</v>
          </cell>
        </row>
        <row r="54">
          <cell r="B54">
            <v>47516</v>
          </cell>
          <cell r="G54">
            <v>58242.600089379484</v>
          </cell>
        </row>
        <row r="60">
          <cell r="B60">
            <v>55202</v>
          </cell>
          <cell r="G60">
            <v>59845.357439823805</v>
          </cell>
        </row>
        <row r="61">
          <cell r="B61">
            <v>55623</v>
          </cell>
          <cell r="G61">
            <v>59114.734608069361</v>
          </cell>
        </row>
        <row r="62">
          <cell r="B62">
            <v>55418</v>
          </cell>
          <cell r="G62">
            <v>57220.378682697265</v>
          </cell>
        </row>
        <row r="63">
          <cell r="B63">
            <v>56103</v>
          </cell>
          <cell r="G63">
            <v>56979.294882480834</v>
          </cell>
        </row>
      </sheetData>
      <sheetData sheetId="6" refreshError="1"/>
      <sheetData sheetId="7" refreshError="1">
        <row r="19">
          <cell r="B19">
            <v>2461</v>
          </cell>
          <cell r="C19">
            <v>2185</v>
          </cell>
          <cell r="D19">
            <v>276</v>
          </cell>
          <cell r="F19">
            <v>46650.712</v>
          </cell>
          <cell r="G19">
            <v>41650.712</v>
          </cell>
          <cell r="H19">
            <v>5000</v>
          </cell>
        </row>
        <row r="31">
          <cell r="B31">
            <v>2712.7689338825858</v>
          </cell>
          <cell r="C31">
            <v>2356.7020000000002</v>
          </cell>
          <cell r="D31">
            <v>356.0669338825856</v>
          </cell>
          <cell r="F31">
            <v>46141.249050618251</v>
          </cell>
          <cell r="G31">
            <v>40542.707000000002</v>
          </cell>
          <cell r="H31">
            <v>5598.5420506182527</v>
          </cell>
        </row>
        <row r="43">
          <cell r="B43">
            <v>3319.0303899999999</v>
          </cell>
          <cell r="C43">
            <v>2910.6329999999998</v>
          </cell>
          <cell r="D43">
            <v>408.39739000000003</v>
          </cell>
          <cell r="F43">
            <v>52875.428734000001</v>
          </cell>
          <cell r="G43">
            <v>46857.148999999998</v>
          </cell>
          <cell r="H43">
            <v>6018.2797339999997</v>
          </cell>
        </row>
        <row r="49">
          <cell r="B49">
            <v>3536.2370000000001</v>
          </cell>
          <cell r="C49">
            <v>3090.9250000000002</v>
          </cell>
          <cell r="D49">
            <v>445.31200000000001</v>
          </cell>
          <cell r="F49">
            <v>54882.178</v>
          </cell>
          <cell r="G49">
            <v>48795.464999999997</v>
          </cell>
          <cell r="H49">
            <v>6086.7129999999997</v>
          </cell>
        </row>
        <row r="55">
          <cell r="B55">
            <v>3647.0856800000001</v>
          </cell>
          <cell r="C55">
            <v>3209.6716799999999</v>
          </cell>
          <cell r="D55">
            <v>437.41399999999999</v>
          </cell>
          <cell r="F55">
            <v>54849.473000000005</v>
          </cell>
          <cell r="G55">
            <v>49360.982000000004</v>
          </cell>
          <cell r="H55">
            <v>5488.491</v>
          </cell>
        </row>
        <row r="56">
          <cell r="B56">
            <v>3528.5787099999993</v>
          </cell>
          <cell r="C56">
            <v>3099.0947099999994</v>
          </cell>
          <cell r="D56">
            <v>429.48399999999998</v>
          </cell>
          <cell r="F56">
            <v>54866.564999999995</v>
          </cell>
          <cell r="G56">
            <v>49484.180999999997</v>
          </cell>
          <cell r="H56">
            <v>5382.384</v>
          </cell>
        </row>
        <row r="58">
          <cell r="B58">
            <v>3524.1425600000007</v>
          </cell>
          <cell r="C58">
            <v>3103.2625600000006</v>
          </cell>
          <cell r="D58">
            <v>420.88</v>
          </cell>
          <cell r="F58">
            <v>54789.756999999998</v>
          </cell>
          <cell r="G58">
            <v>49521.669000000002</v>
          </cell>
          <cell r="H58">
            <v>5268.0879999999997</v>
          </cell>
        </row>
        <row r="59">
          <cell r="B59">
            <v>3523.0380799999984</v>
          </cell>
          <cell r="C59">
            <v>3109.1010799999995</v>
          </cell>
          <cell r="D59">
            <v>413.93699999999899</v>
          </cell>
          <cell r="F59">
            <v>54952.269</v>
          </cell>
          <cell r="G59">
            <v>49771.118000000002</v>
          </cell>
          <cell r="H59">
            <v>5181.1509999999998</v>
          </cell>
        </row>
      </sheetData>
      <sheetData sheetId="8" refreshError="1"/>
      <sheetData sheetId="9" refreshError="1"/>
      <sheetData sheetId="10" refreshError="1">
        <row r="26">
          <cell r="B26">
            <v>3042214</v>
          </cell>
          <cell r="E26">
            <v>2747678</v>
          </cell>
          <cell r="J26">
            <v>294536</v>
          </cell>
          <cell r="L26">
            <v>71.549718434047378</v>
          </cell>
          <cell r="N26">
            <v>71.37996245893946</v>
          </cell>
        </row>
        <row r="38">
          <cell r="B38">
            <v>2574161.8199999998</v>
          </cell>
          <cell r="E38">
            <v>2320337</v>
          </cell>
          <cell r="J38">
            <v>253824.82</v>
          </cell>
          <cell r="L38">
            <v>73.636180125677569</v>
          </cell>
          <cell r="N38">
            <v>73.44256262482169</v>
          </cell>
        </row>
        <row r="50">
          <cell r="B50">
            <v>2832844</v>
          </cell>
          <cell r="E50">
            <v>2553844</v>
          </cell>
          <cell r="J50">
            <v>279000</v>
          </cell>
          <cell r="L50">
            <v>71.664995252810442</v>
          </cell>
          <cell r="N50">
            <v>69.832292200513777</v>
          </cell>
        </row>
        <row r="56">
          <cell r="B56">
            <v>3106499</v>
          </cell>
          <cell r="E56">
            <v>2799250</v>
          </cell>
          <cell r="J56">
            <v>307249</v>
          </cell>
          <cell r="L56">
            <v>74.670320777296823</v>
          </cell>
          <cell r="N56">
            <v>75.399125209674679</v>
          </cell>
        </row>
        <row r="62">
          <cell r="B62">
            <v>3440185</v>
          </cell>
          <cell r="E62">
            <v>3128022</v>
          </cell>
          <cell r="J62">
            <v>312163</v>
          </cell>
          <cell r="L62">
            <v>78.247793098104367</v>
          </cell>
          <cell r="N62">
            <v>79.784782845153259</v>
          </cell>
        </row>
        <row r="63">
          <cell r="B63">
            <v>3449719</v>
          </cell>
          <cell r="E63">
            <v>3143879</v>
          </cell>
          <cell r="J63">
            <v>305840</v>
          </cell>
          <cell r="L63">
            <v>79.62569205455145</v>
          </cell>
          <cell r="N63">
            <v>79.00797747837295</v>
          </cell>
        </row>
        <row r="64">
          <cell r="B64">
            <v>3452470</v>
          </cell>
          <cell r="E64">
            <v>3147790</v>
          </cell>
          <cell r="J64">
            <v>304680</v>
          </cell>
          <cell r="L64">
            <v>80.768530473354645</v>
          </cell>
          <cell r="N64">
            <v>80.444509582474794</v>
          </cell>
        </row>
      </sheetData>
      <sheetData sheetId="11" refreshError="1">
        <row r="23">
          <cell r="B23">
            <v>14.069662564525981</v>
          </cell>
          <cell r="D23">
            <v>11.365364104196974</v>
          </cell>
          <cell r="F23">
            <v>19.12556991028509</v>
          </cell>
          <cell r="H23">
            <v>35.15924168997212</v>
          </cell>
          <cell r="J23">
            <v>15.08393537024755</v>
          </cell>
          <cell r="R23">
            <v>13.094633166919905</v>
          </cell>
        </row>
        <row r="35">
          <cell r="B35">
            <v>12.074630283369906</v>
          </cell>
          <cell r="D35">
            <v>8.9771413570466105</v>
          </cell>
          <cell r="F35">
            <v>13.236821643839464</v>
          </cell>
          <cell r="H35">
            <v>32.365585120395615</v>
          </cell>
          <cell r="J35">
            <v>12.31630757321636</v>
          </cell>
          <cell r="R35">
            <v>11.839608556552287</v>
          </cell>
        </row>
        <row r="47">
          <cell r="B47">
            <v>10.92235100723838</v>
          </cell>
          <cell r="D47">
            <v>6.9280829815772025</v>
          </cell>
          <cell r="F47">
            <v>13.10735616080024</v>
          </cell>
          <cell r="H47">
            <v>27.792085049346721</v>
          </cell>
          <cell r="J47">
            <v>11.964141056029041</v>
          </cell>
          <cell r="R47">
            <v>9.8662372089676964</v>
          </cell>
        </row>
        <row r="53">
          <cell r="B53">
            <v>9.4056585863308175</v>
          </cell>
          <cell r="D53">
            <v>5.955024082261823</v>
          </cell>
          <cell r="F53">
            <v>10.444641714272633</v>
          </cell>
          <cell r="H53">
            <v>22.447597083991749</v>
          </cell>
          <cell r="J53">
            <v>10.829712678209342</v>
          </cell>
          <cell r="R53">
            <v>7.9555082134320125</v>
          </cell>
        </row>
        <row r="59">
          <cell r="B59">
            <v>7.4210132594331997</v>
          </cell>
          <cell r="D59">
            <v>5.0714698425809752</v>
          </cell>
          <cell r="F59">
            <v>8.0204855966783697</v>
          </cell>
          <cell r="H59">
            <v>15.148706388039804</v>
          </cell>
          <cell r="J59">
            <v>8.49461408231425</v>
          </cell>
          <cell r="R59">
            <v>6.3301357036044825</v>
          </cell>
        </row>
        <row r="60">
          <cell r="B60">
            <v>7.1026520815905894</v>
          </cell>
          <cell r="D60">
            <v>5.0017406111265874</v>
          </cell>
          <cell r="F60">
            <v>7.3396843055278218</v>
          </cell>
          <cell r="H60">
            <v>13.589850811108189</v>
          </cell>
          <cell r="J60">
            <v>7.7245411236628341</v>
          </cell>
          <cell r="R60">
            <v>6.4590876011385427</v>
          </cell>
        </row>
        <row r="61">
          <cell r="B61">
            <v>6.6039990467798013</v>
          </cell>
          <cell r="D61">
            <v>4.2854631733489592</v>
          </cell>
          <cell r="F61">
            <v>7.5436778603715666</v>
          </cell>
          <cell r="H61">
            <v>12.681317724539609</v>
          </cell>
          <cell r="J61">
            <v>7.2975438414823195</v>
          </cell>
          <cell r="R61">
            <v>5.8991506666670475</v>
          </cell>
        </row>
        <row r="62">
          <cell r="B62">
            <v>6.7580882631537857</v>
          </cell>
          <cell r="D62">
            <v>5.1070715513532416</v>
          </cell>
          <cell r="F62">
            <v>7.343465150336538</v>
          </cell>
          <cell r="H62">
            <v>11.72353705655331</v>
          </cell>
          <cell r="J62">
            <v>7.1888216566572734</v>
          </cell>
          <cell r="R62">
            <v>6.3202165420743484</v>
          </cell>
        </row>
      </sheetData>
      <sheetData sheetId="12" refreshError="1">
        <row r="19">
          <cell r="D19">
            <v>6977.9110000000001</v>
          </cell>
          <cell r="F19">
            <v>8642.7420000000002</v>
          </cell>
          <cell r="H19">
            <v>9304.0540000000001</v>
          </cell>
          <cell r="J19">
            <v>11191.931</v>
          </cell>
          <cell r="N19">
            <v>1886.4649999999999</v>
          </cell>
          <cell r="P19">
            <v>1567.8240000000001</v>
          </cell>
          <cell r="R19">
            <v>992.53099999999995</v>
          </cell>
          <cell r="T19">
            <v>637.40499999999997</v>
          </cell>
          <cell r="V19">
            <v>5085.1980000000003</v>
          </cell>
          <cell r="X19">
            <v>2562.902</v>
          </cell>
          <cell r="Z19">
            <v>865.40499999999997</v>
          </cell>
          <cell r="AB19">
            <v>1656.8910000000001</v>
          </cell>
        </row>
        <row r="31">
          <cell r="D31">
            <v>6961.0410000000002</v>
          </cell>
          <cell r="F31">
            <v>7671.0129999999999</v>
          </cell>
          <cell r="H31">
            <v>7860.2889999999998</v>
          </cell>
          <cell r="J31">
            <v>8927.3860000000004</v>
          </cell>
          <cell r="N31">
            <v>1692.7909999999999</v>
          </cell>
          <cell r="P31">
            <v>1159.261</v>
          </cell>
          <cell r="R31">
            <v>682.41499999999996</v>
          </cell>
          <cell r="T31">
            <v>258.27600000000001</v>
          </cell>
          <cell r="V31">
            <v>3796.625</v>
          </cell>
          <cell r="X31">
            <v>1991.8420000000001</v>
          </cell>
          <cell r="Z31">
            <v>506.26100000000002</v>
          </cell>
          <cell r="AB31">
            <v>1298.5219999999999</v>
          </cell>
        </row>
        <row r="43">
          <cell r="D43">
            <v>8004.4129999999996</v>
          </cell>
          <cell r="F43">
            <v>8320.6810000000005</v>
          </cell>
          <cell r="H43">
            <v>8597.9210000000003</v>
          </cell>
          <cell r="J43">
            <v>9611.3160000000007</v>
          </cell>
          <cell r="N43">
            <v>1657.4469999999999</v>
          </cell>
          <cell r="P43">
            <v>1063.942</v>
          </cell>
          <cell r="R43">
            <v>713.00699999999995</v>
          </cell>
          <cell r="T43">
            <v>336.17700000000002</v>
          </cell>
          <cell r="V43">
            <v>3775.6050000000005</v>
          </cell>
          <cell r="X43">
            <v>2149.442</v>
          </cell>
          <cell r="Z43">
            <v>462.96300000000002</v>
          </cell>
          <cell r="AB43">
            <v>1163.2</v>
          </cell>
        </row>
        <row r="49">
          <cell r="D49">
            <v>8649.5040000000008</v>
          </cell>
          <cell r="F49">
            <v>8440.991</v>
          </cell>
          <cell r="H49">
            <v>9236.9529999999995</v>
          </cell>
          <cell r="J49">
            <v>10433.359</v>
          </cell>
          <cell r="N49">
            <v>1547.9010000000001</v>
          </cell>
          <cell r="P49">
            <v>970.02300000000002</v>
          </cell>
          <cell r="R49">
            <v>655.95399999999995</v>
          </cell>
          <cell r="T49">
            <v>283.71699999999998</v>
          </cell>
          <cell r="V49">
            <v>3457.596</v>
          </cell>
          <cell r="X49">
            <v>1967.5830000000001</v>
          </cell>
          <cell r="Z49">
            <v>410.33699999999999</v>
          </cell>
          <cell r="AB49">
            <v>1079.6759999999999</v>
          </cell>
        </row>
        <row r="55">
          <cell r="D55">
            <v>9174.6620000000003</v>
          </cell>
          <cell r="F55">
            <v>9370.3611000000001</v>
          </cell>
          <cell r="H55">
            <v>9359.0551999999989</v>
          </cell>
          <cell r="J55">
            <v>10044.938199999999</v>
          </cell>
          <cell r="N55">
            <v>1263.6320000000001</v>
          </cell>
          <cell r="P55">
            <v>832.69010000000003</v>
          </cell>
          <cell r="R55">
            <v>473.62020000000001</v>
          </cell>
          <cell r="T55">
            <v>246.25920000000002</v>
          </cell>
          <cell r="V55">
            <v>2816.2013000000002</v>
          </cell>
          <cell r="X55">
            <v>1289.8273000000002</v>
          </cell>
          <cell r="Z55">
            <v>527.39649999999995</v>
          </cell>
          <cell r="AB55">
            <v>998.97749999999996</v>
          </cell>
        </row>
        <row r="56">
          <cell r="D56">
            <v>9191.9060000000009</v>
          </cell>
          <cell r="F56">
            <v>9286.0344999999998</v>
          </cell>
          <cell r="H56">
            <v>9372.6226999999999</v>
          </cell>
          <cell r="J56">
            <v>10354.7533</v>
          </cell>
          <cell r="N56">
            <v>1192.01</v>
          </cell>
          <cell r="P56">
            <v>832.77049999999997</v>
          </cell>
          <cell r="R56">
            <v>452.5197</v>
          </cell>
          <cell r="T56">
            <v>236.2903</v>
          </cell>
          <cell r="V56">
            <v>2713.5904099999998</v>
          </cell>
          <cell r="X56">
            <v>1350.8157099999999</v>
          </cell>
          <cell r="Z56">
            <v>435.50229999999999</v>
          </cell>
          <cell r="AB56">
            <v>927.27240000000006</v>
          </cell>
        </row>
        <row r="57">
          <cell r="D57">
            <v>9899.0310000000009</v>
          </cell>
          <cell r="F57">
            <v>9235.2436999999991</v>
          </cell>
          <cell r="H57">
            <v>9305.3454999999994</v>
          </cell>
          <cell r="J57">
            <v>10360.311699999998</v>
          </cell>
          <cell r="N57">
            <v>1171.8779999999999</v>
          </cell>
          <cell r="P57">
            <v>806.95269999999994</v>
          </cell>
          <cell r="R57">
            <v>384.96550000000002</v>
          </cell>
          <cell r="T57">
            <v>198.55070000000001</v>
          </cell>
          <cell r="V57">
            <v>2562.3468000000003</v>
          </cell>
          <cell r="X57">
            <v>1148.3891000000001</v>
          </cell>
          <cell r="Z57">
            <v>464.00380000000001</v>
          </cell>
          <cell r="AB57">
            <v>949.95389999999998</v>
          </cell>
        </row>
      </sheetData>
      <sheetData sheetId="13" refreshError="1">
        <row r="31">
          <cell r="H31">
            <v>49.31895745985932</v>
          </cell>
          <cell r="J31">
            <v>19.388159594995212</v>
          </cell>
          <cell r="L31">
            <v>29.930797864864111</v>
          </cell>
          <cell r="N31">
            <v>46.728008990467643</v>
          </cell>
          <cell r="T31">
            <v>51.76185592308515</v>
          </cell>
        </row>
        <row r="43">
          <cell r="H43">
            <v>60.131525127472919</v>
          </cell>
          <cell r="J43">
            <v>20.139324666614161</v>
          </cell>
          <cell r="L43">
            <v>39.992158118083843</v>
          </cell>
          <cell r="N43">
            <v>58.016385321930052</v>
          </cell>
          <cell r="T43">
            <v>62.218339685682778</v>
          </cell>
        </row>
        <row r="55">
          <cell r="H55">
            <v>63.33057539336933</v>
          </cell>
          <cell r="J55">
            <v>21.380711838820179</v>
          </cell>
          <cell r="L55">
            <v>41.949827265865409</v>
          </cell>
          <cell r="N55">
            <v>59.914519869813098</v>
          </cell>
          <cell r="T55">
            <v>66.169943709161558</v>
          </cell>
        </row>
        <row r="61">
          <cell r="H61">
            <v>68.564988309001222</v>
          </cell>
          <cell r="J61">
            <v>24.002302687527919</v>
          </cell>
          <cell r="L61">
            <v>44.562685621473307</v>
          </cell>
          <cell r="N61">
            <v>66.48226870526949</v>
          </cell>
          <cell r="T61">
            <v>70.423747818440475</v>
          </cell>
        </row>
        <row r="67">
          <cell r="H67">
            <v>68.088173981551662</v>
          </cell>
          <cell r="J67">
            <v>26.657076785428696</v>
          </cell>
          <cell r="L67">
            <v>41.43109735433093</v>
          </cell>
          <cell r="N67">
            <v>62.829542158416707</v>
          </cell>
          <cell r="T67">
            <v>74.045391032869659</v>
          </cell>
        </row>
        <row r="68">
          <cell r="H68">
            <v>68.23312267599276</v>
          </cell>
          <cell r="J68">
            <v>25.903633863402725</v>
          </cell>
          <cell r="L68">
            <v>42.329488845068973</v>
          </cell>
          <cell r="N68">
            <v>64.655796644887914</v>
          </cell>
          <cell r="T68">
            <v>72.156962128696421</v>
          </cell>
        </row>
        <row r="69">
          <cell r="H69">
            <v>66.216083856424149</v>
          </cell>
          <cell r="J69">
            <v>28.750663314958825</v>
          </cell>
          <cell r="L69">
            <v>37.465420603911134</v>
          </cell>
          <cell r="N69">
            <v>61.257539092171228</v>
          </cell>
          <cell r="T69">
            <v>71.30523574317904</v>
          </cell>
        </row>
        <row r="70">
          <cell r="H70">
            <v>65.892523770785132</v>
          </cell>
          <cell r="J70">
            <v>23.816101519765933</v>
          </cell>
          <cell r="L70">
            <v>42.076422318191653</v>
          </cell>
          <cell r="N70">
            <v>63.522887445009722</v>
          </cell>
          <cell r="T70">
            <v>68.378284908175033</v>
          </cell>
        </row>
      </sheetData>
      <sheetData sheetId="14" refreshError="1"/>
      <sheetData sheetId="15" refreshError="1">
        <row r="10">
          <cell r="B10">
            <v>23302</v>
          </cell>
          <cell r="I10">
            <v>23745</v>
          </cell>
          <cell r="L10">
            <v>22093</v>
          </cell>
        </row>
        <row r="16">
          <cell r="B16">
            <v>40133.028285429362</v>
          </cell>
          <cell r="I16">
            <v>40415.901227108821</v>
          </cell>
          <cell r="L16">
            <v>39463.703094462544</v>
          </cell>
        </row>
        <row r="28">
          <cell r="B28">
            <v>55888.058397638379</v>
          </cell>
          <cell r="I28">
            <v>55011.350046650099</v>
          </cell>
          <cell r="L28">
            <v>58012.912569154949</v>
          </cell>
        </row>
        <row r="33">
          <cell r="B33">
            <v>64234.195197042944</v>
          </cell>
          <cell r="I33">
            <v>62345.515718510062</v>
          </cell>
          <cell r="L33">
            <v>68754.94540276211</v>
          </cell>
        </row>
        <row r="39">
          <cell r="B39">
            <v>74620.166503967717</v>
          </cell>
          <cell r="I39">
            <v>72178.495869444465</v>
          </cell>
          <cell r="L39">
            <v>80379.145231724731</v>
          </cell>
        </row>
        <row r="40">
          <cell r="B40">
            <v>75481.174601848528</v>
          </cell>
          <cell r="I40">
            <v>72715.057065621528</v>
          </cell>
          <cell r="L40">
            <v>81896.994954243244</v>
          </cell>
        </row>
        <row r="41">
          <cell r="B41">
            <v>76567.347875118954</v>
          </cell>
          <cell r="I41">
            <v>73495.668577011689</v>
          </cell>
          <cell r="L41">
            <v>83540.246980932206</v>
          </cell>
        </row>
        <row r="42">
          <cell r="B42">
            <v>77278.096800302592</v>
          </cell>
          <cell r="I42">
            <v>73876.656768666115</v>
          </cell>
          <cell r="L42">
            <v>84932.278223111338</v>
          </cell>
        </row>
        <row r="122">
          <cell r="B122">
            <v>63205.514943722941</v>
          </cell>
          <cell r="I122">
            <v>64407.130389610385</v>
          </cell>
          <cell r="L122">
            <v>59926.16263203464</v>
          </cell>
        </row>
        <row r="128">
          <cell r="B128">
            <v>74265.777705171844</v>
          </cell>
          <cell r="I128">
            <v>74789.231326866327</v>
          </cell>
          <cell r="L128">
            <v>73027.197962539765</v>
          </cell>
        </row>
        <row r="140">
          <cell r="B140">
            <v>77568.895928097598</v>
          </cell>
          <cell r="I140">
            <v>76352.083235245533</v>
          </cell>
          <cell r="L140">
            <v>80518.051737377216</v>
          </cell>
        </row>
        <row r="145">
          <cell r="B145">
            <v>78734.907605264656</v>
          </cell>
          <cell r="I145">
            <v>76419.863355358786</v>
          </cell>
          <cell r="L145">
            <v>84276.206109307648</v>
          </cell>
        </row>
        <row r="151">
          <cell r="B151">
            <v>80896.957310869402</v>
          </cell>
          <cell r="I151">
            <v>78249.901771563833</v>
          </cell>
          <cell r="L151">
            <v>87140.361448392883</v>
          </cell>
        </row>
        <row r="152">
          <cell r="B152">
            <v>80219.595324455717</v>
          </cell>
          <cell r="I152">
            <v>77279.831462188318</v>
          </cell>
          <cell r="L152">
            <v>87038.176448270227</v>
          </cell>
        </row>
        <row r="153">
          <cell r="B153">
            <v>79057.515263002671</v>
          </cell>
          <cell r="I153">
            <v>75885.937041575497</v>
          </cell>
          <cell r="L153">
            <v>86257.191009697097</v>
          </cell>
        </row>
        <row r="154">
          <cell r="B154">
            <v>78485.27478811465</v>
          </cell>
          <cell r="I154">
            <v>75030.700120623136</v>
          </cell>
          <cell r="L154">
            <v>86259.023846656084</v>
          </cell>
        </row>
      </sheetData>
      <sheetData sheetId="16" refreshError="1">
        <row r="27">
          <cell r="B27">
            <v>826252</v>
          </cell>
          <cell r="C27">
            <v>535623</v>
          </cell>
          <cell r="D27">
            <v>290629</v>
          </cell>
          <cell r="F27">
            <v>525599</v>
          </cell>
          <cell r="G27">
            <v>300653</v>
          </cell>
          <cell r="I27">
            <v>580908</v>
          </cell>
          <cell r="J27">
            <v>245344</v>
          </cell>
        </row>
        <row r="33">
          <cell r="B33">
            <v>1113183</v>
          </cell>
          <cell r="C33">
            <v>617868</v>
          </cell>
          <cell r="D33">
            <v>495315</v>
          </cell>
          <cell r="F33">
            <v>644514</v>
          </cell>
          <cell r="G33">
            <v>468669</v>
          </cell>
          <cell r="I33">
            <v>771124</v>
          </cell>
          <cell r="J33">
            <v>342059</v>
          </cell>
        </row>
        <row r="36">
          <cell r="B36">
            <v>1290426</v>
          </cell>
          <cell r="C36">
            <v>675624</v>
          </cell>
          <cell r="F36">
            <v>714453</v>
          </cell>
          <cell r="I36">
            <v>841188</v>
          </cell>
        </row>
        <row r="39">
          <cell r="B39">
            <v>1524469</v>
          </cell>
          <cell r="C39">
            <v>762114</v>
          </cell>
          <cell r="F39">
            <v>789567</v>
          </cell>
          <cell r="I39">
            <v>954159</v>
          </cell>
        </row>
        <row r="40">
          <cell r="B40">
            <v>1544060</v>
          </cell>
          <cell r="C40">
            <v>791391</v>
          </cell>
          <cell r="F40">
            <v>791310</v>
          </cell>
          <cell r="I40">
            <v>967703</v>
          </cell>
        </row>
      </sheetData>
      <sheetData sheetId="17">
        <row r="251">
          <cell r="B251">
            <v>58.409830683799591</v>
          </cell>
          <cell r="C251">
            <v>61.626679047580033</v>
          </cell>
          <cell r="D251">
            <v>39.639157470722033</v>
          </cell>
          <cell r="E251">
            <v>50.152784622966983</v>
          </cell>
        </row>
        <row r="252">
          <cell r="B252">
            <v>58.621371630256192</v>
          </cell>
          <cell r="C252">
            <v>61.985276510848564</v>
          </cell>
          <cell r="D252">
            <v>39.454075266793531</v>
          </cell>
          <cell r="E252">
            <v>51.005969262903541</v>
          </cell>
        </row>
        <row r="253">
          <cell r="B253">
            <v>59.167773220051856</v>
          </cell>
          <cell r="C253">
            <v>62.514305038284881</v>
          </cell>
          <cell r="D253">
            <v>40.181847614936331</v>
          </cell>
          <cell r="E253">
            <v>51.860727241728789</v>
          </cell>
        </row>
        <row r="255">
          <cell r="B255">
            <v>59.430613462113349</v>
          </cell>
          <cell r="C255">
            <v>62.864455056080224</v>
          </cell>
          <cell r="D255">
            <v>40.800583086618033</v>
          </cell>
          <cell r="E255">
            <v>52.521398831328959</v>
          </cell>
        </row>
        <row r="312">
          <cell r="B312">
            <v>55.641229106003451</v>
          </cell>
        </row>
        <row r="313">
          <cell r="B313">
            <v>56.013006730344053</v>
          </cell>
        </row>
        <row r="314">
          <cell r="B314">
            <v>56.487229875280676</v>
          </cell>
        </row>
        <row r="316">
          <cell r="B316">
            <v>56.490493301287394</v>
          </cell>
        </row>
        <row r="373">
          <cell r="B373">
            <v>60.691290513468353</v>
          </cell>
        </row>
        <row r="374">
          <cell r="B374">
            <v>60.776444668558668</v>
          </cell>
        </row>
        <row r="375">
          <cell r="B375">
            <v>61.396537311491585</v>
          </cell>
        </row>
        <row r="377">
          <cell r="B377">
            <v>61.886769447709824</v>
          </cell>
        </row>
      </sheetData>
      <sheetData sheetId="18" refreshError="1">
        <row r="8">
          <cell r="B8">
            <v>935140</v>
          </cell>
          <cell r="C8">
            <v>134139</v>
          </cell>
          <cell r="D8">
            <v>141581</v>
          </cell>
          <cell r="E8">
            <v>78092</v>
          </cell>
          <cell r="F8">
            <v>90476</v>
          </cell>
          <cell r="G8">
            <v>108074</v>
          </cell>
          <cell r="H8">
            <v>200521</v>
          </cell>
        </row>
        <row r="10">
          <cell r="B10">
            <v>1094538</v>
          </cell>
          <cell r="C10">
            <v>172485</v>
          </cell>
          <cell r="D10">
            <v>183762</v>
          </cell>
          <cell r="E10">
            <v>70209</v>
          </cell>
          <cell r="F10">
            <v>104910</v>
          </cell>
          <cell r="G10">
            <v>110807</v>
          </cell>
          <cell r="H10">
            <v>249165</v>
          </cell>
        </row>
        <row r="13">
          <cell r="B13">
            <v>1244171</v>
          </cell>
          <cell r="C13">
            <v>214107</v>
          </cell>
          <cell r="D13">
            <v>201681</v>
          </cell>
          <cell r="E13">
            <v>89772</v>
          </cell>
          <cell r="F13">
            <v>117011</v>
          </cell>
          <cell r="G13">
            <v>105458</v>
          </cell>
          <cell r="H13">
            <v>263515</v>
          </cell>
        </row>
        <row r="14">
          <cell r="B14">
            <v>1485242</v>
          </cell>
          <cell r="C14">
            <v>261696</v>
          </cell>
          <cell r="D14">
            <v>249619</v>
          </cell>
          <cell r="E14">
            <v>105899</v>
          </cell>
          <cell r="F14">
            <v>128886</v>
          </cell>
          <cell r="G14">
            <v>107238</v>
          </cell>
          <cell r="H14">
            <v>318042</v>
          </cell>
        </row>
        <row r="18">
          <cell r="B18">
            <v>1650014</v>
          </cell>
          <cell r="C18">
            <v>280993</v>
          </cell>
          <cell r="D18">
            <v>269996</v>
          </cell>
          <cell r="E18">
            <v>125809</v>
          </cell>
          <cell r="F18">
            <v>128318</v>
          </cell>
          <cell r="G18">
            <v>101265</v>
          </cell>
          <cell r="H18">
            <v>358293</v>
          </cell>
        </row>
        <row r="19">
          <cell r="B19">
            <v>1716053</v>
          </cell>
          <cell r="C19">
            <v>288446</v>
          </cell>
          <cell r="D19">
            <v>278075</v>
          </cell>
          <cell r="E19">
            <v>131871</v>
          </cell>
          <cell r="F19">
            <v>136163</v>
          </cell>
          <cell r="G19">
            <v>104008</v>
          </cell>
          <cell r="H19">
            <v>365133</v>
          </cell>
        </row>
        <row r="20">
          <cell r="B20">
            <v>1792163</v>
          </cell>
          <cell r="C20">
            <v>295182</v>
          </cell>
          <cell r="D20">
            <v>287633</v>
          </cell>
          <cell r="E20">
            <v>141355</v>
          </cell>
          <cell r="F20">
            <v>146060</v>
          </cell>
          <cell r="G20">
            <v>105656</v>
          </cell>
          <cell r="H20">
            <v>367235</v>
          </cell>
        </row>
        <row r="25">
          <cell r="B25">
            <v>302637</v>
          </cell>
          <cell r="C25">
            <v>35130</v>
          </cell>
          <cell r="D25">
            <v>22168</v>
          </cell>
          <cell r="E25">
            <v>13579</v>
          </cell>
          <cell r="F25">
            <v>21434</v>
          </cell>
          <cell r="G25">
            <v>96713</v>
          </cell>
          <cell r="H25">
            <v>57888</v>
          </cell>
        </row>
        <row r="27">
          <cell r="B27">
            <v>342863</v>
          </cell>
          <cell r="C27">
            <v>35984</v>
          </cell>
          <cell r="D27">
            <v>23582</v>
          </cell>
          <cell r="E27">
            <v>13664</v>
          </cell>
          <cell r="F27">
            <v>34774</v>
          </cell>
          <cell r="G27">
            <v>87352</v>
          </cell>
          <cell r="H27">
            <v>78255</v>
          </cell>
        </row>
        <row r="30">
          <cell r="B30">
            <v>473502</v>
          </cell>
          <cell r="C30">
            <v>40625</v>
          </cell>
          <cell r="D30">
            <v>30330</v>
          </cell>
          <cell r="E30">
            <v>15360</v>
          </cell>
          <cell r="F30">
            <v>44098</v>
          </cell>
          <cell r="G30">
            <v>127829</v>
          </cell>
          <cell r="H30">
            <v>115602</v>
          </cell>
        </row>
        <row r="31">
          <cell r="B31">
            <v>599731</v>
          </cell>
          <cell r="C31">
            <v>49584</v>
          </cell>
          <cell r="D31">
            <v>37139</v>
          </cell>
          <cell r="E31">
            <v>19574</v>
          </cell>
          <cell r="F31">
            <v>50444</v>
          </cell>
          <cell r="G31">
            <v>174620</v>
          </cell>
          <cell r="H31">
            <v>146406</v>
          </cell>
        </row>
        <row r="35">
          <cell r="B35">
            <v>693025</v>
          </cell>
          <cell r="C35">
            <v>54927</v>
          </cell>
          <cell r="D35">
            <v>43974</v>
          </cell>
          <cell r="E35">
            <v>22422</v>
          </cell>
          <cell r="F35">
            <v>57299</v>
          </cell>
          <cell r="G35">
            <v>182139</v>
          </cell>
          <cell r="H35">
            <v>177684</v>
          </cell>
        </row>
        <row r="36">
          <cell r="B36">
            <v>730635</v>
          </cell>
          <cell r="C36">
            <v>57137</v>
          </cell>
          <cell r="D36">
            <v>46135</v>
          </cell>
          <cell r="E36">
            <v>23556</v>
          </cell>
          <cell r="F36">
            <v>62680</v>
          </cell>
          <cell r="G36">
            <v>185009</v>
          </cell>
          <cell r="H36">
            <v>187213</v>
          </cell>
        </row>
        <row r="37">
          <cell r="B37">
            <v>754229</v>
          </cell>
          <cell r="C37">
            <v>59979</v>
          </cell>
          <cell r="D37">
            <v>48723</v>
          </cell>
          <cell r="E37">
            <v>25570</v>
          </cell>
          <cell r="F37">
            <v>66014</v>
          </cell>
          <cell r="G37">
            <v>178062</v>
          </cell>
          <cell r="H37">
            <v>191571</v>
          </cell>
        </row>
      </sheetData>
      <sheetData sheetId="19" refreshError="1">
        <row r="20">
          <cell r="B20">
            <v>1840164</v>
          </cell>
          <cell r="C20">
            <v>297337</v>
          </cell>
          <cell r="D20">
            <v>292228</v>
          </cell>
          <cell r="E20">
            <v>148822</v>
          </cell>
          <cell r="F20">
            <v>153946</v>
          </cell>
          <cell r="G20">
            <v>104647</v>
          </cell>
          <cell r="H20">
            <v>360823</v>
          </cell>
        </row>
        <row r="37">
          <cell r="B37">
            <v>751751</v>
          </cell>
          <cell r="C37">
            <v>60660</v>
          </cell>
          <cell r="D37">
            <v>49431</v>
          </cell>
          <cell r="E37">
            <v>27303</v>
          </cell>
          <cell r="F37">
            <v>68102</v>
          </cell>
          <cell r="G37">
            <v>164624</v>
          </cell>
          <cell r="H37">
            <v>188625</v>
          </cell>
        </row>
      </sheetData>
      <sheetData sheetId="20" refreshError="1"/>
      <sheetData sheetId="21" refreshError="1"/>
      <sheetData sheetId="22" refreshError="1"/>
      <sheetData sheetId="23" refreshError="1">
        <row r="42">
          <cell r="B42">
            <v>12096895</v>
          </cell>
          <cell r="C42">
            <v>7097958</v>
          </cell>
          <cell r="D42">
            <v>4998937</v>
          </cell>
          <cell r="J42">
            <v>9457394</v>
          </cell>
          <cell r="K42">
            <v>2639501</v>
          </cell>
        </row>
        <row r="54">
          <cell r="B54">
            <v>13818637</v>
          </cell>
          <cell r="C54">
            <v>7820985</v>
          </cell>
          <cell r="D54">
            <v>5997652</v>
          </cell>
          <cell r="J54">
            <v>10844717</v>
          </cell>
          <cell r="K54">
            <v>2973920</v>
          </cell>
        </row>
        <row r="66">
          <cell r="B66">
            <v>15312289</v>
          </cell>
          <cell r="C66">
            <v>9009600</v>
          </cell>
          <cell r="D66">
            <v>6302689</v>
          </cell>
          <cell r="J66">
            <v>11752786</v>
          </cell>
          <cell r="K66">
            <v>3559503</v>
          </cell>
        </row>
        <row r="72">
          <cell r="B72">
            <v>17487475</v>
          </cell>
          <cell r="C72">
            <v>10797011</v>
          </cell>
          <cell r="D72">
            <v>6690464</v>
          </cell>
          <cell r="J72">
            <v>13021834</v>
          </cell>
          <cell r="K72">
            <v>4465641</v>
          </cell>
        </row>
        <row r="78">
          <cell r="B78">
            <v>21019438</v>
          </cell>
          <cell r="C78">
            <v>13087182</v>
          </cell>
          <cell r="D78">
            <v>7932256</v>
          </cell>
          <cell r="J78">
            <v>15142171</v>
          </cell>
          <cell r="K78">
            <v>5877267</v>
          </cell>
        </row>
        <row r="79">
          <cell r="B79">
            <v>21010590</v>
          </cell>
          <cell r="C79">
            <v>13002531</v>
          </cell>
          <cell r="D79">
            <v>8008059</v>
          </cell>
          <cell r="J79">
            <v>15116303</v>
          </cell>
          <cell r="K79">
            <v>5894287</v>
          </cell>
        </row>
        <row r="80">
          <cell r="B80">
            <v>20642819</v>
          </cell>
          <cell r="C80">
            <v>12737013</v>
          </cell>
          <cell r="D80">
            <v>7905806</v>
          </cell>
          <cell r="J80">
            <v>14880343</v>
          </cell>
          <cell r="K80">
            <v>5762476</v>
          </cell>
        </row>
        <row r="81">
          <cell r="B81">
            <v>20375789</v>
          </cell>
          <cell r="C81">
            <v>12597112</v>
          </cell>
          <cell r="D81">
            <v>7778677</v>
          </cell>
          <cell r="J81">
            <v>14745558</v>
          </cell>
          <cell r="K81">
            <v>5630231</v>
          </cell>
        </row>
      </sheetData>
      <sheetData sheetId="24" refreshError="1">
        <row r="5">
          <cell r="C5">
            <v>12086.807999999999</v>
          </cell>
          <cell r="D5">
            <v>13818.636999999999</v>
          </cell>
          <cell r="E5">
            <v>15312.289000000001</v>
          </cell>
          <cell r="F5">
            <v>17487.474999999999</v>
          </cell>
          <cell r="I5">
            <v>21019.437999999998</v>
          </cell>
          <cell r="J5">
            <v>21010.59</v>
          </cell>
          <cell r="K5">
            <v>20642.819</v>
          </cell>
          <cell r="L5">
            <v>20375.789000000004</v>
          </cell>
        </row>
        <row r="6">
          <cell r="C6">
            <v>9833.0119999999988</v>
          </cell>
          <cell r="D6">
            <v>10722.46</v>
          </cell>
          <cell r="E6">
            <v>10462.099</v>
          </cell>
          <cell r="F6">
            <v>11495.439999999999</v>
          </cell>
          <cell r="I6">
            <v>12720.803</v>
          </cell>
          <cell r="J6">
            <v>12401.851000000001</v>
          </cell>
          <cell r="K6">
            <v>11981.143</v>
          </cell>
          <cell r="L6">
            <v>11590.717000000001</v>
          </cell>
        </row>
        <row r="8">
          <cell r="C8">
            <v>1106.75</v>
          </cell>
          <cell r="D8">
            <v>1247.039</v>
          </cell>
          <cell r="E8">
            <v>1730.318</v>
          </cell>
          <cell r="F8">
            <v>2214.5610000000001</v>
          </cell>
          <cell r="I8">
            <v>3038.9679999999998</v>
          </cell>
          <cell r="J8">
            <v>3079.2170000000001</v>
          </cell>
          <cell r="K8">
            <v>2962.1400000000003</v>
          </cell>
          <cell r="L8">
            <v>2872.1260000000002</v>
          </cell>
        </row>
        <row r="9">
          <cell r="C9">
            <v>471.71699999999998</v>
          </cell>
          <cell r="D9">
            <v>782.44900000000007</v>
          </cell>
          <cell r="E9">
            <v>1461.806</v>
          </cell>
          <cell r="F9">
            <v>1881.9749999999999</v>
          </cell>
          <cell r="I9">
            <v>2748.8159999999998</v>
          </cell>
          <cell r="J9">
            <v>2893.01</v>
          </cell>
          <cell r="K9">
            <v>2979.4430000000002</v>
          </cell>
          <cell r="L9">
            <v>3091.1120000000001</v>
          </cell>
        </row>
        <row r="10">
          <cell r="C10">
            <v>286.44599999999997</v>
          </cell>
          <cell r="D10">
            <v>572.44000000000005</v>
          </cell>
          <cell r="E10">
            <v>978.22399999999993</v>
          </cell>
          <cell r="F10">
            <v>1134.3820000000001</v>
          </cell>
          <cell r="I10">
            <v>1281.5619999999999</v>
          </cell>
          <cell r="J10">
            <v>1277.0319999999999</v>
          </cell>
          <cell r="K10">
            <v>1259.1869999999999</v>
          </cell>
          <cell r="L10">
            <v>1259.5980000000002</v>
          </cell>
        </row>
        <row r="15">
          <cell r="C15">
            <v>304.98</v>
          </cell>
          <cell r="D15">
            <v>391.45599999999996</v>
          </cell>
          <cell r="E15">
            <v>528.69200000000001</v>
          </cell>
          <cell r="F15">
            <v>584.81399999999996</v>
          </cell>
          <cell r="I15">
            <v>707.65699999999993</v>
          </cell>
          <cell r="J15">
            <v>740.49900000000002</v>
          </cell>
          <cell r="K15">
            <v>782.89099999999996</v>
          </cell>
          <cell r="L15">
            <v>840.31099999999992</v>
          </cell>
        </row>
        <row r="65">
          <cell r="C65">
            <v>10469.088</v>
          </cell>
          <cell r="D65">
            <v>11959.106000000002</v>
          </cell>
          <cell r="E65">
            <v>13155.392999999998</v>
          </cell>
          <cell r="F65">
            <v>14963.964</v>
          </cell>
          <cell r="I65">
            <v>18082.427</v>
          </cell>
          <cell r="J65">
            <v>18077.303</v>
          </cell>
          <cell r="K65">
            <v>17732.431</v>
          </cell>
          <cell r="L65">
            <v>17474.834999999999</v>
          </cell>
        </row>
        <row r="101">
          <cell r="C101">
            <v>1617.7199999999998</v>
          </cell>
          <cell r="D101">
            <v>1859.5309999999999</v>
          </cell>
          <cell r="E101">
            <v>2156.8960000000002</v>
          </cell>
          <cell r="F101">
            <v>2523.511</v>
          </cell>
          <cell r="I101">
            <v>2937.0110000000004</v>
          </cell>
          <cell r="J101">
            <v>2933.2870000000003</v>
          </cell>
          <cell r="K101">
            <v>2910.3879999999999</v>
          </cell>
          <cell r="L101">
            <v>2900.9540000000002</v>
          </cell>
        </row>
      </sheetData>
      <sheetData sheetId="25" refreshError="1">
        <row r="7">
          <cell r="D7">
            <v>40580</v>
          </cell>
          <cell r="H7">
            <v>39340</v>
          </cell>
          <cell r="P7">
            <v>39930</v>
          </cell>
          <cell r="R7">
            <v>39310</v>
          </cell>
          <cell r="T7">
            <v>38550</v>
          </cell>
          <cell r="V7">
            <v>40000</v>
          </cell>
        </row>
        <row r="8">
          <cell r="D8">
            <v>24490</v>
          </cell>
          <cell r="H8">
            <v>24500</v>
          </cell>
          <cell r="P8">
            <v>22430</v>
          </cell>
          <cell r="R8">
            <v>23680</v>
          </cell>
          <cell r="T8">
            <v>23250</v>
          </cell>
          <cell r="V8">
            <v>23940</v>
          </cell>
        </row>
        <row r="9">
          <cell r="D9">
            <v>33820</v>
          </cell>
          <cell r="H9">
            <v>33270</v>
          </cell>
          <cell r="P9">
            <v>31950</v>
          </cell>
          <cell r="R9">
            <v>31020</v>
          </cell>
          <cell r="T9">
            <v>30400</v>
          </cell>
          <cell r="V9">
            <v>30000</v>
          </cell>
        </row>
        <row r="10">
          <cell r="D10">
            <v>39030</v>
          </cell>
          <cell r="H10">
            <v>37430</v>
          </cell>
          <cell r="P10">
            <v>35150</v>
          </cell>
          <cell r="R10">
            <v>33130</v>
          </cell>
          <cell r="T10">
            <v>33330</v>
          </cell>
          <cell r="V10">
            <v>34080</v>
          </cell>
        </row>
        <row r="11">
          <cell r="D11">
            <v>40580</v>
          </cell>
          <cell r="H11">
            <v>40520</v>
          </cell>
          <cell r="P11">
            <v>39510</v>
          </cell>
          <cell r="R11">
            <v>38350</v>
          </cell>
          <cell r="T11">
            <v>36240</v>
          </cell>
          <cell r="V11">
            <v>37540</v>
          </cell>
        </row>
        <row r="13">
          <cell r="D13">
            <v>53990</v>
          </cell>
          <cell r="H13">
            <v>48670</v>
          </cell>
          <cell r="P13">
            <v>48070</v>
          </cell>
          <cell r="R13">
            <v>46570</v>
          </cell>
          <cell r="T13">
            <v>47590</v>
          </cell>
          <cell r="V13">
            <v>48530</v>
          </cell>
        </row>
        <row r="14">
          <cell r="D14">
            <v>64820</v>
          </cell>
          <cell r="H14">
            <v>59570</v>
          </cell>
          <cell r="P14">
            <v>58390</v>
          </cell>
          <cell r="R14">
            <v>61340</v>
          </cell>
          <cell r="T14">
            <v>60500</v>
          </cell>
          <cell r="V14">
            <v>59570</v>
          </cell>
        </row>
        <row r="32">
          <cell r="D32">
            <v>60570</v>
          </cell>
          <cell r="H32">
            <v>53640</v>
          </cell>
          <cell r="P32">
            <v>53180</v>
          </cell>
          <cell r="R32">
            <v>51540</v>
          </cell>
          <cell r="T32">
            <v>50700</v>
          </cell>
          <cell r="V32">
            <v>51940</v>
          </cell>
        </row>
        <row r="51">
          <cell r="D51">
            <v>47200</v>
          </cell>
          <cell r="H51">
            <v>44740</v>
          </cell>
          <cell r="P51">
            <v>42720</v>
          </cell>
          <cell r="R51">
            <v>42410</v>
          </cell>
          <cell r="T51">
            <v>43580</v>
          </cell>
          <cell r="V51">
            <v>44620</v>
          </cell>
        </row>
        <row r="70">
          <cell r="D70">
            <v>54020</v>
          </cell>
          <cell r="H70">
            <v>48880</v>
          </cell>
          <cell r="P70">
            <v>49050</v>
          </cell>
          <cell r="R70">
            <v>48610</v>
          </cell>
          <cell r="T70">
            <v>48130</v>
          </cell>
          <cell r="V70">
            <v>49710</v>
          </cell>
        </row>
        <row r="89">
          <cell r="D89">
            <v>44300</v>
          </cell>
          <cell r="H89">
            <v>42070</v>
          </cell>
          <cell r="P89">
            <v>42190</v>
          </cell>
          <cell r="R89">
            <v>40540</v>
          </cell>
          <cell r="T89">
            <v>40040</v>
          </cell>
          <cell r="V89">
            <v>39930</v>
          </cell>
        </row>
        <row r="108">
          <cell r="D108">
            <v>47360</v>
          </cell>
          <cell r="H108">
            <v>47070</v>
          </cell>
          <cell r="P108">
            <v>44560</v>
          </cell>
          <cell r="R108">
            <v>41020</v>
          </cell>
          <cell r="T108">
            <v>43300</v>
          </cell>
          <cell r="V108">
            <v>44960</v>
          </cell>
        </row>
        <row r="127">
          <cell r="D127">
            <v>60660</v>
          </cell>
          <cell r="H127">
            <v>59620</v>
          </cell>
          <cell r="P127">
            <v>57700</v>
          </cell>
          <cell r="R127">
            <v>53110</v>
          </cell>
          <cell r="T127">
            <v>60150</v>
          </cell>
          <cell r="V127">
            <v>58140</v>
          </cell>
        </row>
      </sheetData>
      <sheetData sheetId="26" refreshError="1">
        <row r="7">
          <cell r="G7">
            <v>215.03655013959499</v>
          </cell>
          <cell r="M7">
            <v>209.16242235513599</v>
          </cell>
          <cell r="U7">
            <v>211.747508133255</v>
          </cell>
          <cell r="Y7">
            <v>215.65260439037999</v>
          </cell>
          <cell r="AC7">
            <v>220.75945645093401</v>
          </cell>
        </row>
        <row r="22">
          <cell r="G22">
            <v>258.47021670510799</v>
          </cell>
          <cell r="M22">
            <v>256.77435131899301</v>
          </cell>
          <cell r="U22">
            <v>259.42073016243802</v>
          </cell>
          <cell r="Y22">
            <v>256.72750084590899</v>
          </cell>
          <cell r="AC22">
            <v>262.80179155000002</v>
          </cell>
        </row>
        <row r="43">
          <cell r="G43">
            <v>285.48457218913501</v>
          </cell>
          <cell r="M43">
            <v>290.21175118938902</v>
          </cell>
          <cell r="U43">
            <v>287.75943971307299</v>
          </cell>
          <cell r="Y43">
            <v>282.69562598792299</v>
          </cell>
          <cell r="AC43">
            <v>286.88564833870902</v>
          </cell>
        </row>
        <row r="45">
          <cell r="G45">
            <v>281.83994353607801</v>
          </cell>
          <cell r="M45">
            <v>284.01180433750102</v>
          </cell>
          <cell r="U45">
            <v>281.48090439095898</v>
          </cell>
          <cell r="Y45">
            <v>275.83707346256801</v>
          </cell>
          <cell r="AC45">
            <v>282.81432647894098</v>
          </cell>
        </row>
        <row r="46">
          <cell r="G46">
            <v>289.21001725092901</v>
          </cell>
          <cell r="M46">
            <v>296.47403918663599</v>
          </cell>
          <cell r="U46">
            <v>294.61611921717503</v>
          </cell>
          <cell r="Y46">
            <v>289.41333478404101</v>
          </cell>
          <cell r="AC46">
            <v>291.08074025328</v>
          </cell>
        </row>
        <row r="50">
          <cell r="G50">
            <v>292.77364936596501</v>
          </cell>
          <cell r="M50">
            <v>296.63599780401699</v>
          </cell>
          <cell r="U50">
            <v>294.62569181056</v>
          </cell>
          <cell r="Y50">
            <v>288.57699994916499</v>
          </cell>
          <cell r="AC50">
            <v>295.13282816804798</v>
          </cell>
        </row>
        <row r="51">
          <cell r="G51">
            <v>243.09109512421401</v>
          </cell>
          <cell r="M51">
            <v>267.34319305302603</v>
          </cell>
          <cell r="U51">
            <v>263.94563738843499</v>
          </cell>
          <cell r="Y51">
            <v>261.50853619222102</v>
          </cell>
          <cell r="AC51">
            <v>269.078406262741</v>
          </cell>
        </row>
        <row r="52">
          <cell r="G52">
            <v>261.37207733128201</v>
          </cell>
          <cell r="M52">
            <v>274.80087724595899</v>
          </cell>
          <cell r="U52">
            <v>270.69644913678002</v>
          </cell>
          <cell r="Y52">
            <v>266.84750315713097</v>
          </cell>
          <cell r="AC52">
            <v>273.84311322489202</v>
          </cell>
        </row>
      </sheetData>
      <sheetData sheetId="27" refreshError="1">
        <row r="7">
          <cell r="F7">
            <v>218.979756872873</v>
          </cell>
          <cell r="J7">
            <v>229.636072887865</v>
          </cell>
          <cell r="R7">
            <v>232.011440340315</v>
          </cell>
          <cell r="V7">
            <v>239.35035210088299</v>
          </cell>
          <cell r="Z7">
            <v>243.986090515733</v>
          </cell>
        </row>
        <row r="22">
          <cell r="F22">
            <v>268.62518312208402</v>
          </cell>
          <cell r="J22">
            <v>270.40175219085302</v>
          </cell>
          <cell r="R22">
            <v>275.84941072274898</v>
          </cell>
          <cell r="V22">
            <v>278.77350038095398</v>
          </cell>
          <cell r="Z22">
            <v>284.99911682425301</v>
          </cell>
        </row>
        <row r="43">
          <cell r="F43">
            <v>298.47262134517803</v>
          </cell>
          <cell r="J43">
            <v>304.55525709491201</v>
          </cell>
          <cell r="R43">
            <v>308.20129544798698</v>
          </cell>
          <cell r="V43">
            <v>305.30030446445897</v>
          </cell>
          <cell r="Z43">
            <v>306.31594670931003</v>
          </cell>
        </row>
        <row r="45">
          <cell r="F45">
            <v>301.47435504109399</v>
          </cell>
          <cell r="J45">
            <v>306.25418433369299</v>
          </cell>
          <cell r="R45">
            <v>309.83569063829799</v>
          </cell>
          <cell r="V45">
            <v>307.040611295649</v>
          </cell>
          <cell r="Z45">
            <v>308.18798667801599</v>
          </cell>
        </row>
        <row r="46">
          <cell r="F46">
            <v>295.62525734128599</v>
          </cell>
          <cell r="J46">
            <v>302.94609417374397</v>
          </cell>
          <cell r="R46">
            <v>306.782101217513</v>
          </cell>
          <cell r="V46">
            <v>303.57888243294298</v>
          </cell>
          <cell r="Z46">
            <v>304.48205626783499</v>
          </cell>
        </row>
        <row r="50">
          <cell r="F50">
            <v>303.66613089379399</v>
          </cell>
          <cell r="J50">
            <v>309.493698002222</v>
          </cell>
          <cell r="R50">
            <v>314.75841986492298</v>
          </cell>
          <cell r="V50">
            <v>311.15456221528399</v>
          </cell>
          <cell r="Z50">
            <v>313.688594304888</v>
          </cell>
        </row>
        <row r="51">
          <cell r="F51">
            <v>271.81416604171898</v>
          </cell>
          <cell r="J51">
            <v>288.54734028813402</v>
          </cell>
          <cell r="R51">
            <v>283.30756701680798</v>
          </cell>
          <cell r="V51">
            <v>284.22696048936302</v>
          </cell>
          <cell r="Z51">
            <v>287.90576334111103</v>
          </cell>
        </row>
        <row r="52">
          <cell r="F52">
            <v>276.69511373486802</v>
          </cell>
          <cell r="J52">
            <v>283.50188001195301</v>
          </cell>
          <cell r="R52">
            <v>292.69462484144702</v>
          </cell>
          <cell r="V52">
            <v>291.84430701921201</v>
          </cell>
          <cell r="Z52">
            <v>294.43896572095002</v>
          </cell>
        </row>
      </sheetData>
      <sheetData sheetId="28">
        <row r="82">
          <cell r="B82">
            <v>57.055412765704304</v>
          </cell>
          <cell r="C82">
            <v>59.696944356996696</v>
          </cell>
          <cell r="D82">
            <v>40.852806071499899</v>
          </cell>
          <cell r="E82">
            <v>48.500355796454144</v>
          </cell>
          <cell r="I82">
            <v>53.682077709358659</v>
          </cell>
          <cell r="P82">
            <v>59.848089930760992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
      <sheetName val="Table 226.10"/>
      <sheetName val="Table 226.20"/>
      <sheetName val="Table 226.30"/>
      <sheetName val="Table 226.40"/>
      <sheetName val="Table 211.50"/>
      <sheetName val="Table 209.20"/>
      <sheetName val="Table 208.20"/>
      <sheetName val="Table 201.10"/>
      <sheetName val="Table 213.10"/>
      <sheetName val="Table 219.10"/>
      <sheetName val="Table 219.70"/>
      <sheetName val="Table 219.76"/>
      <sheetName val="Table 302.10"/>
      <sheetName val="Table 302.30"/>
      <sheetName val="Table 316.10"/>
      <sheetName val="Table 315.10"/>
      <sheetName val="Table 326.10"/>
      <sheetName val="Table 318.20"/>
      <sheetName val="Table 318.45"/>
      <sheetName val="Table 324.10"/>
      <sheetName val="Table 310.20"/>
      <sheetName val="Table 303.10"/>
      <sheetName val="Table 306.10"/>
      <sheetName val="Table 502.30"/>
      <sheetName val="Table 221.85"/>
      <sheetName val="Table 222.85"/>
    </sheetNames>
    <sheetDataSet>
      <sheetData sheetId="0"/>
      <sheetData sheetId="1">
        <row r="6">
          <cell r="C6">
            <v>499</v>
          </cell>
        </row>
      </sheetData>
      <sheetData sheetId="2">
        <row r="21">
          <cell r="B21">
            <v>502</v>
          </cell>
        </row>
      </sheetData>
      <sheetData sheetId="3"/>
      <sheetData sheetId="4"/>
      <sheetData sheetId="5">
        <row r="24">
          <cell r="B24">
            <v>15970</v>
          </cell>
        </row>
      </sheetData>
      <sheetData sheetId="6"/>
      <sheetData sheetId="7">
        <row r="19">
          <cell r="B19">
            <v>2461</v>
          </cell>
        </row>
      </sheetData>
      <sheetData sheetId="8"/>
      <sheetData sheetId="9"/>
      <sheetData sheetId="10">
        <row r="26">
          <cell r="B26">
            <v>3042214</v>
          </cell>
        </row>
      </sheetData>
      <sheetData sheetId="11">
        <row r="23">
          <cell r="B23">
            <v>14.069662564525981</v>
          </cell>
        </row>
      </sheetData>
      <sheetData sheetId="12">
        <row r="19">
          <cell r="D19">
            <v>6977.9110000000001</v>
          </cell>
        </row>
      </sheetData>
      <sheetData sheetId="13">
        <row r="31">
          <cell r="H31">
            <v>49.31895745985932</v>
          </cell>
        </row>
      </sheetData>
      <sheetData sheetId="14"/>
      <sheetData sheetId="15">
        <row r="10">
          <cell r="B10">
            <v>23302</v>
          </cell>
        </row>
      </sheetData>
      <sheetData sheetId="16">
        <row r="27">
          <cell r="B27">
            <v>826252</v>
          </cell>
        </row>
      </sheetData>
      <sheetData sheetId="17"/>
      <sheetData sheetId="18">
        <row r="8">
          <cell r="B8">
            <v>935140</v>
          </cell>
        </row>
      </sheetData>
      <sheetData sheetId="19">
        <row r="66">
          <cell r="B66">
            <v>253650</v>
          </cell>
          <cell r="C66">
            <v>172853</v>
          </cell>
          <cell r="D66">
            <v>18101</v>
          </cell>
          <cell r="E66">
            <v>17730</v>
          </cell>
          <cell r="F66">
            <v>32185</v>
          </cell>
          <cell r="K66">
            <v>11155</v>
          </cell>
        </row>
        <row r="67">
          <cell r="B67">
            <v>267480</v>
          </cell>
          <cell r="C67">
            <v>177894</v>
          </cell>
          <cell r="D67">
            <v>18686</v>
          </cell>
          <cell r="E67">
            <v>19757</v>
          </cell>
          <cell r="F67">
            <v>33623</v>
          </cell>
          <cell r="K67">
            <v>12675</v>
          </cell>
        </row>
        <row r="68">
          <cell r="B68">
            <v>286788</v>
          </cell>
          <cell r="C68">
            <v>187978</v>
          </cell>
          <cell r="D68">
            <v>20208</v>
          </cell>
          <cell r="E68">
            <v>22313</v>
          </cell>
          <cell r="F68">
            <v>35626</v>
          </cell>
          <cell r="K68">
            <v>14738</v>
          </cell>
        </row>
        <row r="69">
          <cell r="B69">
            <v>302257</v>
          </cell>
          <cell r="C69">
            <v>194276</v>
          </cell>
          <cell r="D69">
            <v>21502</v>
          </cell>
          <cell r="E69">
            <v>25303</v>
          </cell>
          <cell r="F69">
            <v>37928</v>
          </cell>
          <cell r="K69">
            <v>16073</v>
          </cell>
        </row>
        <row r="72">
          <cell r="B72">
            <v>164612</v>
          </cell>
        </row>
        <row r="73">
          <cell r="B73">
            <v>173493</v>
          </cell>
        </row>
        <row r="74">
          <cell r="B74">
            <v>185802</v>
          </cell>
        </row>
        <row r="75">
          <cell r="B75">
            <v>196297</v>
          </cell>
        </row>
        <row r="78">
          <cell r="B78">
            <v>89038</v>
          </cell>
        </row>
        <row r="79">
          <cell r="B79">
            <v>93987</v>
          </cell>
        </row>
        <row r="80">
          <cell r="B80">
            <v>100986</v>
          </cell>
        </row>
        <row r="81">
          <cell r="B81">
            <v>105960</v>
          </cell>
        </row>
      </sheetData>
      <sheetData sheetId="20">
        <row r="4">
          <cell r="D4">
            <v>98016</v>
          </cell>
          <cell r="F4">
            <v>105547</v>
          </cell>
          <cell r="H4">
            <v>119585</v>
          </cell>
          <cell r="K4">
            <v>134387</v>
          </cell>
          <cell r="P4">
            <v>158590</v>
          </cell>
          <cell r="Q4">
            <v>163827</v>
          </cell>
          <cell r="R4">
            <v>170217</v>
          </cell>
          <cell r="S4">
            <v>175038</v>
          </cell>
        </row>
        <row r="9">
          <cell r="D9">
            <v>808</v>
          </cell>
          <cell r="F9">
            <v>1185</v>
          </cell>
          <cell r="H9">
            <v>1180</v>
          </cell>
          <cell r="K9">
            <v>1498</v>
          </cell>
          <cell r="P9">
            <v>2249</v>
          </cell>
          <cell r="Q9">
            <v>2286</v>
          </cell>
          <cell r="R9">
            <v>2538</v>
          </cell>
          <cell r="S9">
            <v>2836</v>
          </cell>
        </row>
        <row r="13">
          <cell r="D13">
            <v>252</v>
          </cell>
          <cell r="F13">
            <v>676</v>
          </cell>
          <cell r="H13">
            <v>768</v>
          </cell>
          <cell r="K13">
            <v>1119</v>
          </cell>
          <cell r="P13">
            <v>1599</v>
          </cell>
          <cell r="Q13">
            <v>1588</v>
          </cell>
          <cell r="R13">
            <v>1698</v>
          </cell>
          <cell r="S13">
            <v>1826</v>
          </cell>
        </row>
        <row r="14">
          <cell r="D14">
            <v>7279</v>
          </cell>
          <cell r="F14">
            <v>6189</v>
          </cell>
          <cell r="H14">
            <v>6284</v>
          </cell>
          <cell r="K14">
            <v>7681</v>
          </cell>
          <cell r="P14">
            <v>9237</v>
          </cell>
          <cell r="Q14">
            <v>9642</v>
          </cell>
          <cell r="R14">
            <v>10118</v>
          </cell>
          <cell r="S14">
            <v>10572</v>
          </cell>
        </row>
        <row r="15">
          <cell r="D15">
            <v>2598</v>
          </cell>
          <cell r="F15">
            <v>5316</v>
          </cell>
          <cell r="H15">
            <v>5485</v>
          </cell>
          <cell r="K15">
            <v>6413</v>
          </cell>
          <cell r="P15">
            <v>7706</v>
          </cell>
          <cell r="Q15">
            <v>8369</v>
          </cell>
          <cell r="R15">
            <v>8722</v>
          </cell>
          <cell r="S15">
            <v>9356</v>
          </cell>
        </row>
        <row r="21">
          <cell r="D21">
            <v>29595</v>
          </cell>
          <cell r="F21">
            <v>29842</v>
          </cell>
          <cell r="H21">
            <v>39019</v>
          </cell>
          <cell r="K21">
            <v>44201</v>
          </cell>
          <cell r="P21">
            <v>57750</v>
          </cell>
          <cell r="Q21">
            <v>60221</v>
          </cell>
          <cell r="R21">
            <v>62097</v>
          </cell>
          <cell r="S21">
            <v>64195</v>
          </cell>
        </row>
        <row r="24">
          <cell r="D24">
            <v>36391</v>
          </cell>
          <cell r="F24">
            <v>38035</v>
          </cell>
          <cell r="H24">
            <v>38190</v>
          </cell>
          <cell r="K24">
            <v>43521</v>
          </cell>
          <cell r="P24">
            <v>44627</v>
          </cell>
          <cell r="Q24">
            <v>44853</v>
          </cell>
          <cell r="R24">
            <v>46836</v>
          </cell>
          <cell r="S24">
            <v>47246</v>
          </cell>
        </row>
      </sheetData>
      <sheetData sheetId="21"/>
      <sheetData sheetId="22">
        <row r="42">
          <cell r="B42">
            <v>12096895</v>
          </cell>
        </row>
      </sheetData>
      <sheetData sheetId="23">
        <row r="5">
          <cell r="C5">
            <v>12086.807999999999</v>
          </cell>
        </row>
      </sheetData>
      <sheetData sheetId="24">
        <row r="7">
          <cell r="D7">
            <v>40580</v>
          </cell>
        </row>
      </sheetData>
      <sheetData sheetId="25">
        <row r="7">
          <cell r="G7">
            <v>215.03655013959499</v>
          </cell>
        </row>
      </sheetData>
      <sheetData sheetId="26">
        <row r="7">
          <cell r="F7">
            <v>218.979756872873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outlinePr summaryBelow="0"/>
  </sheetPr>
  <dimension ref="B1:T64"/>
  <sheetViews>
    <sheetView showGridLines="0" zoomScale="85" zoomScaleNormal="85" workbookViewId="0">
      <pane ySplit="3" topLeftCell="A4" activePane="bottomLeft" state="frozen"/>
      <selection pane="bottomLeft" activeCell="L35" sqref="L35"/>
    </sheetView>
  </sheetViews>
  <sheetFormatPr baseColWidth="10" defaultColWidth="8.83203125" defaultRowHeight="14" x14ac:dyDescent="0.2"/>
  <cols>
    <col min="1" max="1" width="3.6640625" style="2" customWidth="1"/>
    <col min="2" max="2" width="38.5" style="2" customWidth="1"/>
    <col min="3" max="3" width="7.5" style="2" customWidth="1"/>
    <col min="4" max="10" width="8.83203125" style="2"/>
    <col min="11" max="11" width="2.1640625" style="2" customWidth="1"/>
    <col min="12" max="12" width="35.1640625" style="2" customWidth="1"/>
    <col min="13" max="13" width="7.5" style="2" customWidth="1"/>
    <col min="14" max="16384" width="8.83203125" style="2"/>
  </cols>
  <sheetData>
    <row r="1" spans="2:10" ht="16" x14ac:dyDescent="0.2">
      <c r="B1" s="1" t="s">
        <v>6</v>
      </c>
      <c r="C1" s="1"/>
    </row>
    <row r="3" spans="2:10" x14ac:dyDescent="0.2">
      <c r="B3" s="3"/>
      <c r="C3" s="3">
        <v>1980</v>
      </c>
      <c r="D3" s="3">
        <v>1990</v>
      </c>
      <c r="E3" s="3">
        <v>2000</v>
      </c>
      <c r="F3" s="3">
        <v>2005</v>
      </c>
      <c r="G3" s="3">
        <v>2010</v>
      </c>
      <c r="H3" s="3">
        <v>2011</v>
      </c>
      <c r="I3" s="3">
        <v>2012</v>
      </c>
      <c r="J3" s="3">
        <v>2013</v>
      </c>
    </row>
    <row r="4" spans="2:10" x14ac:dyDescent="0.2">
      <c r="B4" s="19" t="s">
        <v>15</v>
      </c>
      <c r="C4" s="19"/>
      <c r="D4" s="19"/>
      <c r="E4" s="19"/>
      <c r="F4" s="19"/>
      <c r="G4" s="19"/>
      <c r="H4" s="19"/>
      <c r="I4" s="19"/>
      <c r="J4" s="19"/>
    </row>
    <row r="5" spans="2:10" x14ac:dyDescent="0.2">
      <c r="B5" s="40" t="s">
        <v>61</v>
      </c>
      <c r="C5" s="21">
        <f>'[1]Table 208.20'!$F$19</f>
        <v>46650.712</v>
      </c>
      <c r="D5" s="21">
        <f>'[1]Table 208.20'!$F$31</f>
        <v>46141.249050618251</v>
      </c>
      <c r="E5" s="21">
        <f>'[1]Table 208.20'!$F$43</f>
        <v>52875.428734000001</v>
      </c>
      <c r="F5" s="21">
        <f>'[1]Table 208.20'!$F$49</f>
        <v>54882.178</v>
      </c>
      <c r="G5" s="21">
        <f>'[1]Table 208.20'!$F$55</f>
        <v>54849.473000000005</v>
      </c>
      <c r="H5" s="21">
        <f>'[1]Table 208.20'!$F$56</f>
        <v>54866.564999999995</v>
      </c>
      <c r="I5" s="21">
        <f>'[1]Table 208.20'!$F$58</f>
        <v>54789.756999999998</v>
      </c>
      <c r="J5" s="21">
        <f>'[1]Table 208.20'!$F$59</f>
        <v>54952.269</v>
      </c>
    </row>
    <row r="6" spans="2:10" x14ac:dyDescent="0.2">
      <c r="B6" s="7" t="s">
        <v>16</v>
      </c>
      <c r="C6" s="9">
        <f>'[1]Table 208.20'!$G$19/C$5*100</f>
        <v>89.282049971713178</v>
      </c>
      <c r="D6" s="9">
        <f>'[1]Table 208.20'!$G$31/D5*100</f>
        <v>87.866513876820946</v>
      </c>
      <c r="E6" s="9">
        <f>'[1]Table 208.20'!$G$43/E5*100</f>
        <v>88.618002958848592</v>
      </c>
      <c r="F6" s="9">
        <f>'[1]Table 208.20'!$G$49/F5*100</f>
        <v>88.909490800456197</v>
      </c>
      <c r="G6" s="9">
        <f>'[1]Table 208.20'!$G$55/G5*100</f>
        <v>89.993539226894669</v>
      </c>
      <c r="H6" s="9">
        <f>'[1]Table 208.20'!$G$56/H5*100</f>
        <v>90.190047435993122</v>
      </c>
      <c r="I6" s="9">
        <f>'[1]Table 208.20'!$G$58/I5*100</f>
        <v>90.384903513990764</v>
      </c>
      <c r="J6" s="9">
        <f>'[1]Table 208.20'!$G$59/J5*100</f>
        <v>90.571543096791871</v>
      </c>
    </row>
    <row r="7" spans="2:10" x14ac:dyDescent="0.2">
      <c r="B7" s="7" t="s">
        <v>17</v>
      </c>
      <c r="C7" s="9">
        <f>'[1]Table 208.20'!$H$19/C5*100</f>
        <v>10.717950028286815</v>
      </c>
      <c r="D7" s="9">
        <f>'[1]Table 208.20'!$H$31/D5*100</f>
        <v>12.133486123179054</v>
      </c>
      <c r="E7" s="9">
        <f>'[1]Table 208.20'!$H$43/E5*100</f>
        <v>11.381997041151406</v>
      </c>
      <c r="F7" s="9">
        <f>'[1]Table 208.20'!$H$49/F5*100</f>
        <v>11.090509199543794</v>
      </c>
      <c r="G7" s="9">
        <f>'[1]Table 208.20'!$H$55/G5*100</f>
        <v>10.00646077310533</v>
      </c>
      <c r="H7" s="9">
        <f>'[1]Table 208.20'!$H$56/H5*100</f>
        <v>9.8099525640068777</v>
      </c>
      <c r="I7" s="9">
        <f>'[1]Table 208.20'!$H$58/I5*100</f>
        <v>9.6150964860092358</v>
      </c>
      <c r="J7" s="9">
        <f>'[1]Table 208.20'!$H$59/J5*100</f>
        <v>9.4284569032081276</v>
      </c>
    </row>
    <row r="9" spans="2:10" x14ac:dyDescent="0.2">
      <c r="B9" s="40" t="s">
        <v>62</v>
      </c>
      <c r="C9" s="21">
        <f>'[1]Table 219.10'!$B$26/1000</f>
        <v>3042.2139999999999</v>
      </c>
      <c r="D9" s="21">
        <f>'[1]Table 219.10'!$B$38/1000</f>
        <v>2574.1618199999998</v>
      </c>
      <c r="E9" s="21">
        <f>'[1]Table 219.10'!$B$50/1000</f>
        <v>2832.8440000000001</v>
      </c>
      <c r="F9" s="21">
        <f>'[1]Table 219.10'!$B$56/1000</f>
        <v>3106.4989999999998</v>
      </c>
      <c r="G9" s="21">
        <f>'[1]Table 219.10'!$B$62/1000</f>
        <v>3440.1849999999999</v>
      </c>
      <c r="H9" s="21">
        <f>'[1]Table 219.10'!$B$63/1000</f>
        <v>3449.7190000000001</v>
      </c>
      <c r="I9" s="21">
        <f>'[1]Table 219.10'!$B$64/1000</f>
        <v>3452.47</v>
      </c>
      <c r="J9" s="26" t="s">
        <v>0</v>
      </c>
    </row>
    <row r="10" spans="2:10" x14ac:dyDescent="0.2">
      <c r="B10" s="7" t="s">
        <v>16</v>
      </c>
      <c r="C10" s="9">
        <f>'[1]Table 219.10'!$E$26/1000/C9*100</f>
        <v>90.318366821006009</v>
      </c>
      <c r="D10" s="9">
        <f>'[1]Table 219.10'!$E$38/1000/D9*100</f>
        <v>90.139515782267338</v>
      </c>
      <c r="E10" s="9">
        <f>'[1]Table 219.10'!$E$50/1000/E9*100</f>
        <v>90.151240237725759</v>
      </c>
      <c r="F10" s="9">
        <f>'[1]Table 219.10'!$E$56/1000/F9*100</f>
        <v>90.109476938508593</v>
      </c>
      <c r="G10" s="9">
        <f>'[1]Table 219.10'!$E$62/1000/G9*100</f>
        <v>90.925982178284016</v>
      </c>
      <c r="H10" s="9">
        <f>'[1]Table 219.10'!$E$63/1000/H9*100</f>
        <v>91.134350363029554</v>
      </c>
      <c r="I10" s="9">
        <f>'[1]Table 219.10'!$E$64/1000/I9*100</f>
        <v>91.175013830677756</v>
      </c>
      <c r="J10" s="25" t="s">
        <v>0</v>
      </c>
    </row>
    <row r="11" spans="2:10" x14ac:dyDescent="0.2">
      <c r="B11" s="11" t="s">
        <v>17</v>
      </c>
      <c r="C11" s="12">
        <f>'[1]Table 219.10'!$J$26/1000/C9*100</f>
        <v>9.681633178993982</v>
      </c>
      <c r="D11" s="12">
        <f>'[1]Table 219.10'!$J$38/1000/D9*100</f>
        <v>9.8604842177326688</v>
      </c>
      <c r="E11" s="12">
        <f>'[1]Table 219.10'!$J$50/1000/E9*100</f>
        <v>9.848759762274236</v>
      </c>
      <c r="F11" s="12">
        <f>'[1]Table 219.10'!$J$56/1000/F9*100</f>
        <v>9.890523061491411</v>
      </c>
      <c r="G11" s="12">
        <f>'[1]Table 219.10'!$J$62/1000/G9*100</f>
        <v>9.0740178217159837</v>
      </c>
      <c r="H11" s="12">
        <f>'[1]Table 219.10'!$J$63/1000/H9*100</f>
        <v>8.8656496369704314</v>
      </c>
      <c r="I11" s="12">
        <f>'[1]Table 219.10'!$J$64/1000/I9*100</f>
        <v>8.8249861693222531</v>
      </c>
      <c r="J11" s="29" t="s">
        <v>0</v>
      </c>
    </row>
    <row r="12" spans="2:10" x14ac:dyDescent="0.2">
      <c r="B12" s="41" t="s">
        <v>73</v>
      </c>
      <c r="C12" s="37">
        <f>'[1]Table 219.10'!$L$26</f>
        <v>71.549718434047378</v>
      </c>
      <c r="D12" s="37">
        <f>'[1]Table 219.10'!$L$38</f>
        <v>73.636180125677569</v>
      </c>
      <c r="E12" s="37">
        <f>'[1]Table 219.10'!$L$50</f>
        <v>71.664995252810442</v>
      </c>
      <c r="F12" s="37">
        <f>'[1]Table 219.10'!$L$56</f>
        <v>74.670320777296823</v>
      </c>
      <c r="G12" s="37">
        <f>'[1]Table 219.10'!$L$62</f>
        <v>78.247793098104367</v>
      </c>
      <c r="H12" s="37">
        <f>'[1]Table 219.10'!$L$63</f>
        <v>79.62569205455145</v>
      </c>
      <c r="I12" s="37">
        <f>'[1]Table 219.10'!$L$64</f>
        <v>80.768530473354645</v>
      </c>
      <c r="J12" s="38" t="s">
        <v>0</v>
      </c>
    </row>
    <row r="13" spans="2:10" x14ac:dyDescent="0.2">
      <c r="B13" s="7" t="s">
        <v>18</v>
      </c>
      <c r="C13" s="9">
        <f>'[1]Table 219.10'!$N$26</f>
        <v>71.37996245893946</v>
      </c>
      <c r="D13" s="9">
        <f>'[1]Table 219.10'!$N$38</f>
        <v>73.44256262482169</v>
      </c>
      <c r="E13" s="9">
        <f>'[1]Table 219.10'!$N$50</f>
        <v>69.832292200513777</v>
      </c>
      <c r="F13" s="9">
        <f>'[1]Table 219.10'!$N$56</f>
        <v>75.399125209674679</v>
      </c>
      <c r="G13" s="9">
        <f>'[1]Table 219.10'!$N$62</f>
        <v>79.784782845153259</v>
      </c>
      <c r="H13" s="9">
        <f>'[1]Table 219.10'!$N$63</f>
        <v>79.00797747837295</v>
      </c>
      <c r="I13" s="9">
        <f>'[1]Table 219.10'!$N$64</f>
        <v>80.444509582474794</v>
      </c>
      <c r="J13" s="25" t="s">
        <v>0</v>
      </c>
    </row>
    <row r="14" spans="2:10" ht="14.25" customHeight="1" x14ac:dyDescent="0.2"/>
    <row r="15" spans="2:10" x14ac:dyDescent="0.2">
      <c r="B15" s="40" t="s">
        <v>72</v>
      </c>
      <c r="C15" s="10">
        <f>'[1]Table 219.70'!$B$23</f>
        <v>14.069662564525981</v>
      </c>
      <c r="D15" s="10">
        <f>'[1]Table 219.70'!$B$35</f>
        <v>12.074630283369906</v>
      </c>
      <c r="E15" s="10">
        <f>'[1]Table 219.70'!$B$47</f>
        <v>10.92235100723838</v>
      </c>
      <c r="F15" s="10">
        <f>'[1]Table 219.70'!$B$53</f>
        <v>9.4056585863308175</v>
      </c>
      <c r="G15" s="10">
        <f>'[1]Table 219.70'!$B$59</f>
        <v>7.4210132594331997</v>
      </c>
      <c r="H15" s="10">
        <f>'[1]Table 219.70'!$B$60</f>
        <v>7.1026520815905894</v>
      </c>
      <c r="I15" s="10">
        <f>'[1]Table 219.70'!$B$61</f>
        <v>6.6039990467798013</v>
      </c>
      <c r="J15" s="10">
        <f>'[1]Table 219.70'!$B$62</f>
        <v>6.7580882631537857</v>
      </c>
    </row>
    <row r="16" spans="2:10" x14ac:dyDescent="0.2">
      <c r="B16" s="7" t="s">
        <v>33</v>
      </c>
      <c r="C16" s="9">
        <f>'[1]Table 219.70'!$J$23</f>
        <v>15.08393537024755</v>
      </c>
      <c r="D16" s="9">
        <f>'[1]Table 219.70'!$J$35</f>
        <v>12.31630757321636</v>
      </c>
      <c r="E16" s="9">
        <f>'[1]Table 219.70'!$J$47</f>
        <v>11.964141056029041</v>
      </c>
      <c r="F16" s="9">
        <f>'[1]Table 219.70'!$J$53</f>
        <v>10.829712678209342</v>
      </c>
      <c r="G16" s="9">
        <f>'[1]Table 219.70'!$J$59</f>
        <v>8.49461408231425</v>
      </c>
      <c r="H16" s="9">
        <f>'[1]Table 219.70'!$J$60</f>
        <v>7.7245411236628341</v>
      </c>
      <c r="I16" s="9">
        <f>'[1]Table 219.70'!$J$61</f>
        <v>7.2975438414823195</v>
      </c>
      <c r="J16" s="9">
        <f>'[1]Table 219.70'!$J$62</f>
        <v>7.1888216566572734</v>
      </c>
    </row>
    <row r="17" spans="2:10" ht="14.25" customHeight="1" x14ac:dyDescent="0.2">
      <c r="B17" s="11" t="s">
        <v>32</v>
      </c>
      <c r="C17" s="12">
        <f>'[1]Table 219.70'!$R$23</f>
        <v>13.094633166919905</v>
      </c>
      <c r="D17" s="12">
        <f>'[1]Table 219.70'!$R$35</f>
        <v>11.839608556552287</v>
      </c>
      <c r="E17" s="12">
        <f>'[1]Table 219.70'!$R$47</f>
        <v>9.8662372089676964</v>
      </c>
      <c r="F17" s="12">
        <f>'[1]Table 219.70'!$R$53</f>
        <v>7.9555082134320125</v>
      </c>
      <c r="G17" s="12">
        <f>'[1]Table 219.70'!$R$59</f>
        <v>6.3301357036044825</v>
      </c>
      <c r="H17" s="12">
        <f>'[1]Table 219.70'!$R$60</f>
        <v>6.4590876011385427</v>
      </c>
      <c r="I17" s="12">
        <f>'[1]Table 219.70'!$R$61</f>
        <v>5.8991506666670475</v>
      </c>
      <c r="J17" s="12">
        <f>'[1]Table 219.70'!$R$62</f>
        <v>6.3202165420743484</v>
      </c>
    </row>
    <row r="18" spans="2:10" x14ac:dyDescent="0.2">
      <c r="B18" s="7" t="s">
        <v>1</v>
      </c>
      <c r="C18" s="9">
        <f>'[1]Table 219.70'!$D$23</f>
        <v>11.365364104196974</v>
      </c>
      <c r="D18" s="9">
        <f>'[1]Table 219.70'!$D$35</f>
        <v>8.9771413570466105</v>
      </c>
      <c r="E18" s="9">
        <f>'[1]Table 219.70'!$D$47</f>
        <v>6.9280829815772025</v>
      </c>
      <c r="F18" s="9">
        <f>'[1]Table 219.70'!$D$53</f>
        <v>5.955024082261823</v>
      </c>
      <c r="G18" s="9">
        <f>'[1]Table 219.70'!$D$59</f>
        <v>5.0714698425809752</v>
      </c>
      <c r="H18" s="9">
        <f>'[1]Table 219.70'!$D$60</f>
        <v>5.0017406111265874</v>
      </c>
      <c r="I18" s="9">
        <f>'[1]Table 219.70'!$D$61</f>
        <v>4.2854631733489592</v>
      </c>
      <c r="J18" s="9">
        <f>'[1]Table 219.70'!$D$62</f>
        <v>5.1070715513532416</v>
      </c>
    </row>
    <row r="19" spans="2:10" x14ac:dyDescent="0.2">
      <c r="B19" s="7" t="s">
        <v>5</v>
      </c>
      <c r="C19" s="9">
        <f>'[1]Table 219.70'!$F$23</f>
        <v>19.12556991028509</v>
      </c>
      <c r="D19" s="9">
        <f>'[1]Table 219.70'!$F$35</f>
        <v>13.236821643839464</v>
      </c>
      <c r="E19" s="9">
        <f>'[1]Table 219.70'!$F$47</f>
        <v>13.10735616080024</v>
      </c>
      <c r="F19" s="9">
        <f>'[1]Table 219.70'!$F$53</f>
        <v>10.444641714272633</v>
      </c>
      <c r="G19" s="9">
        <f>'[1]Table 219.70'!$F$59</f>
        <v>8.0204855966783697</v>
      </c>
      <c r="H19" s="9">
        <f>'[1]Table 219.70'!$F$60</f>
        <v>7.3396843055278218</v>
      </c>
      <c r="I19" s="9">
        <f>'[1]Table 219.70'!$F$61</f>
        <v>7.5436778603715666</v>
      </c>
      <c r="J19" s="9">
        <f>'[1]Table 219.70'!$F$62</f>
        <v>7.343465150336538</v>
      </c>
    </row>
    <row r="20" spans="2:10" x14ac:dyDescent="0.2">
      <c r="B20" s="11" t="s">
        <v>2</v>
      </c>
      <c r="C20" s="12">
        <f>'[1]Table 219.70'!$H$23</f>
        <v>35.15924168997212</v>
      </c>
      <c r="D20" s="12">
        <f>'[1]Table 219.70'!$H$35</f>
        <v>32.365585120395615</v>
      </c>
      <c r="E20" s="12">
        <f>'[1]Table 219.70'!$H$47</f>
        <v>27.792085049346721</v>
      </c>
      <c r="F20" s="12">
        <f>'[1]Table 219.70'!$H$53</f>
        <v>22.447597083991749</v>
      </c>
      <c r="G20" s="12">
        <f>'[1]Table 219.70'!$H$59</f>
        <v>15.148706388039804</v>
      </c>
      <c r="H20" s="12">
        <f>'[1]Table 219.70'!$H$60</f>
        <v>13.589850811108189</v>
      </c>
      <c r="I20" s="12">
        <f>'[1]Table 219.70'!$H$61</f>
        <v>12.681317724539609</v>
      </c>
      <c r="J20" s="12">
        <f>'[1]Table 219.70'!$H$62</f>
        <v>11.72353705655331</v>
      </c>
    </row>
    <row r="21" spans="2:10" x14ac:dyDescent="0.2">
      <c r="B21" s="7" t="s">
        <v>27</v>
      </c>
      <c r="C21" s="9">
        <f>'[1]Table 219.76'!$N$19/'[1]Table 219.76'!$D$19*100</f>
        <v>27.034810274880261</v>
      </c>
      <c r="D21" s="9">
        <f>'[1]Table 219.76'!$N$31/'[1]Table 219.76'!$D$31*100</f>
        <v>24.318072541161587</v>
      </c>
      <c r="E21" s="9">
        <f>'[1]Table 219.76'!$N$43/'[1]Table 219.76'!$D$43*100</f>
        <v>20.706665185816874</v>
      </c>
      <c r="F21" s="9">
        <f>'[1]Table 219.76'!$N$49/'[1]Table 219.76'!$D$49*100</f>
        <v>17.895835414377519</v>
      </c>
      <c r="G21" s="9">
        <f>'[1]Table 219.76'!$N$55/'[1]Table 219.76'!$D$55*100</f>
        <v>13.773063247452605</v>
      </c>
      <c r="H21" s="9">
        <f>'[1]Table 219.76'!$N$56/'[1]Table 219.76'!$D$56*100</f>
        <v>12.968039490395137</v>
      </c>
      <c r="I21" s="9">
        <f>'[1]Table 219.76'!$N$57/'[1]Table 219.76'!$D$57*100</f>
        <v>11.83831023460781</v>
      </c>
      <c r="J21" s="13" t="s">
        <v>0</v>
      </c>
    </row>
    <row r="22" spans="2:10" x14ac:dyDescent="0.2">
      <c r="B22" s="7" t="s">
        <v>28</v>
      </c>
      <c r="C22" s="9">
        <f>'[1]Table 219.76'!$P$19/'[1]Table 219.76'!$F$19*100</f>
        <v>18.140354068188085</v>
      </c>
      <c r="D22" s="9">
        <f>'[1]Table 219.76'!$P$31/'[1]Table 219.76'!$F$31*100</f>
        <v>15.112228332816018</v>
      </c>
      <c r="E22" s="9">
        <f>'[1]Table 219.76'!$P$43/'[1]Table 219.76'!$F$43*100</f>
        <v>12.786717817928603</v>
      </c>
      <c r="F22" s="9">
        <f>'[1]Table 219.76'!$P$49/'[1]Table 219.76'!$F$49*100</f>
        <v>11.491814172056339</v>
      </c>
      <c r="G22" s="9">
        <f>'[1]Table 219.76'!$P$55/'[1]Table 219.76'!$F$55*100</f>
        <v>8.8864248785460358</v>
      </c>
      <c r="H22" s="9">
        <f>'[1]Table 219.76'!$P$56/'[1]Table 219.76'!$F$56*100</f>
        <v>8.9679884346757479</v>
      </c>
      <c r="I22" s="9">
        <f>'[1]Table 219.76'!$P$57/'[1]Table 219.76'!$F$57*100</f>
        <v>8.7377520963523683</v>
      </c>
      <c r="J22" s="13" t="s">
        <v>0</v>
      </c>
    </row>
    <row r="23" spans="2:10" x14ac:dyDescent="0.2">
      <c r="B23" s="7" t="s">
        <v>29</v>
      </c>
      <c r="C23" s="9">
        <f>'[1]Table 219.76'!$R$19/'[1]Table 219.76'!$H$19*100</f>
        <v>10.66772613314583</v>
      </c>
      <c r="D23" s="9">
        <f>'[1]Table 219.76'!$R$31/'[1]Table 219.76'!$H$31*100</f>
        <v>8.6818054654224532</v>
      </c>
      <c r="E23" s="9">
        <f>'[1]Table 219.76'!$R$43/'[1]Table 219.76'!$H$43*100</f>
        <v>8.2927838020377251</v>
      </c>
      <c r="F23" s="9">
        <f>'[1]Table 219.76'!$R$49/'[1]Table 219.76'!$H$49*100</f>
        <v>7.1014110388999487</v>
      </c>
      <c r="G23" s="9">
        <f>'[1]Table 219.76'!$R$55/'[1]Table 219.76'!$H$55*100</f>
        <v>5.060555685150784</v>
      </c>
      <c r="H23" s="9">
        <f>'[1]Table 219.76'!$R$56/'[1]Table 219.76'!$H$56*100</f>
        <v>4.8281011034403427</v>
      </c>
      <c r="I23" s="9">
        <f>'[1]Table 219.76'!$R$57/'[1]Table 219.76'!$H$57*100</f>
        <v>4.137036072438149</v>
      </c>
      <c r="J23" s="13" t="s">
        <v>0</v>
      </c>
    </row>
    <row r="24" spans="2:10" x14ac:dyDescent="0.2">
      <c r="B24" s="11" t="s">
        <v>30</v>
      </c>
      <c r="C24" s="12">
        <f>'[1]Table 219.76'!$T$19/'[1]Table 219.76'!$J$19*100</f>
        <v>5.6952191717407832</v>
      </c>
      <c r="D24" s="12">
        <f>'[1]Table 219.76'!$T$31/'[1]Table 219.76'!$J$31*100</f>
        <v>2.8930753078224689</v>
      </c>
      <c r="E24" s="12">
        <f>'[1]Table 219.76'!$T$43/'[1]Table 219.76'!$J$43*100</f>
        <v>3.497720811593334</v>
      </c>
      <c r="F24" s="12">
        <f>'[1]Table 219.76'!$T$49/'[1]Table 219.76'!$J$49*100</f>
        <v>2.7193255786559245</v>
      </c>
      <c r="G24" s="12">
        <f>'[1]Table 219.76'!$T$55/'[1]Table 219.76'!$J$55*100</f>
        <v>2.4515750629506119</v>
      </c>
      <c r="H24" s="12">
        <f>'[1]Table 219.76'!$T$56/'[1]Table 219.76'!$J$56*100</f>
        <v>2.281950068284099</v>
      </c>
      <c r="I24" s="12">
        <f>'[1]Table 219.76'!$T$57/'[1]Table 219.76'!$J$57*100</f>
        <v>1.9164548881285111</v>
      </c>
      <c r="J24" s="15" t="s">
        <v>0</v>
      </c>
    </row>
    <row r="25" spans="2:10" x14ac:dyDescent="0.2">
      <c r="B25" s="7" t="s">
        <v>74</v>
      </c>
      <c r="C25" s="24">
        <f>'[1]Table 219.76'!$V$19</f>
        <v>5085.1980000000003</v>
      </c>
      <c r="D25" s="24">
        <f>'[1]Table 219.76'!$V$31</f>
        <v>3796.625</v>
      </c>
      <c r="E25" s="24">
        <f>'[1]Table 219.76'!$V$43</f>
        <v>3775.6050000000005</v>
      </c>
      <c r="F25" s="24">
        <f>'[1]Table 219.76'!$V$49</f>
        <v>3457.596</v>
      </c>
      <c r="G25" s="24">
        <f>'[1]Table 219.76'!$V$55</f>
        <v>2816.2013000000002</v>
      </c>
      <c r="H25" s="24">
        <f>'[1]Table 219.76'!$V$56</f>
        <v>2713.5904099999998</v>
      </c>
      <c r="I25" s="24">
        <f>'[1]Table 219.76'!$V$57</f>
        <v>2562.3468000000003</v>
      </c>
      <c r="J25" s="25" t="s">
        <v>0</v>
      </c>
    </row>
    <row r="26" spans="2:10" x14ac:dyDescent="0.2">
      <c r="B26" s="6" t="s">
        <v>24</v>
      </c>
      <c r="C26" s="9">
        <f>'[1]Table 219.76'!$X$19/C$25*100</f>
        <v>50.399256823431458</v>
      </c>
      <c r="D26" s="9">
        <f>'[1]Table 219.76'!$X$31/D$25*100</f>
        <v>52.463490600204132</v>
      </c>
      <c r="E26" s="9">
        <f>'[1]Table 219.76'!$X$43/E$25*100</f>
        <v>56.929737088493091</v>
      </c>
      <c r="F26" s="9">
        <f>'[1]Table 219.76'!$X$49/F$25*100</f>
        <v>56.906098919596161</v>
      </c>
      <c r="G26" s="9">
        <f>'[1]Table 219.76'!$X$55/G$25*100</f>
        <v>45.8002522760003</v>
      </c>
      <c r="H26" s="9">
        <f>'[1]Table 219.76'!$X$56/H$25*100</f>
        <v>49.779646368959561</v>
      </c>
      <c r="I26" s="9">
        <f>'[1]Table 219.76'!$X$57/I$25*100</f>
        <v>44.817863842630516</v>
      </c>
      <c r="J26" s="18" t="s">
        <v>0</v>
      </c>
    </row>
    <row r="27" spans="2:10" x14ac:dyDescent="0.2">
      <c r="B27" s="6" t="s">
        <v>25</v>
      </c>
      <c r="C27" s="9">
        <f>'[1]Table 219.76'!$Z$19/C$25*100</f>
        <v>17.018118075245052</v>
      </c>
      <c r="D27" s="9">
        <f>'[1]Table 219.76'!$Z$31/D$25*100</f>
        <v>13.334501037105326</v>
      </c>
      <c r="E27" s="9">
        <f>'[1]Table 219.76'!$Z$43/E$25*100</f>
        <v>12.261955368742228</v>
      </c>
      <c r="F27" s="9">
        <f>'[1]Table 219.76'!$Z$49/F$25*100</f>
        <v>11.867696515150989</v>
      </c>
      <c r="G27" s="9">
        <f>'[1]Table 219.76'!$Z$55/G$25*100</f>
        <v>18.727230187700002</v>
      </c>
      <c r="H27" s="9">
        <f>'[1]Table 219.76'!$Z$56/H$25*100</f>
        <v>16.048932749581763</v>
      </c>
      <c r="I27" s="9">
        <f>'[1]Table 219.76'!$Z$57/I$25*100</f>
        <v>18.108547992020437</v>
      </c>
      <c r="J27" s="18" t="s">
        <v>0</v>
      </c>
    </row>
    <row r="28" spans="2:10" x14ac:dyDescent="0.2">
      <c r="B28" s="6" t="s">
        <v>26</v>
      </c>
      <c r="C28" s="9">
        <f>'[1]Table 219.76'!$AB$19/C$25*100</f>
        <v>32.582625101323487</v>
      </c>
      <c r="D28" s="9">
        <f>'[1]Table 219.76'!$AB$31/D$25*100</f>
        <v>34.202008362690542</v>
      </c>
      <c r="E28" s="9">
        <f>'[1]Table 219.76'!$AB$43/E$25*100</f>
        <v>30.808307542764666</v>
      </c>
      <c r="F28" s="9">
        <f>'[1]Table 219.76'!$AB$49/F$25*100</f>
        <v>31.226204565252853</v>
      </c>
      <c r="G28" s="9">
        <f>'[1]Table 219.76'!$AB$55/G$25*100</f>
        <v>35.472517536299691</v>
      </c>
      <c r="H28" s="9">
        <f>'[1]Table 219.76'!$AB$56/H$25*100</f>
        <v>34.171420881458673</v>
      </c>
      <c r="I28" s="9">
        <f>'[1]Table 219.76'!$AB$57/I$25*100</f>
        <v>37.073588165349044</v>
      </c>
      <c r="J28" s="18" t="s">
        <v>0</v>
      </c>
    </row>
    <row r="30" spans="2:10" x14ac:dyDescent="0.2">
      <c r="B30" s="20" t="s">
        <v>54</v>
      </c>
      <c r="C30" s="20"/>
      <c r="D30" s="20"/>
      <c r="E30" s="20"/>
      <c r="F30" s="20"/>
      <c r="G30" s="20"/>
      <c r="H30" s="20"/>
      <c r="I30" s="20"/>
      <c r="J30" s="20"/>
    </row>
    <row r="31" spans="2:10" x14ac:dyDescent="0.2">
      <c r="B31" s="8" t="s">
        <v>81</v>
      </c>
      <c r="C31" s="21">
        <f>'[1]Table 208.20'!$B$19</f>
        <v>2461</v>
      </c>
      <c r="D31" s="21">
        <f>'[1]Table 208.20'!$B$31</f>
        <v>2712.7689338825858</v>
      </c>
      <c r="E31" s="21">
        <f>'[1]Table 208.20'!$B$43</f>
        <v>3319.0303899999999</v>
      </c>
      <c r="F31" s="21">
        <f>'[1]Table 208.20'!$B$49</f>
        <v>3536.2370000000001</v>
      </c>
      <c r="G31" s="21">
        <f>'[1]Table 208.20'!$B$55</f>
        <v>3647.0856800000001</v>
      </c>
      <c r="H31" s="21">
        <f>'[1]Table 208.20'!$B$56</f>
        <v>3528.5787099999993</v>
      </c>
      <c r="I31" s="21">
        <f>'[1]Table 208.20'!$B$58</f>
        <v>3524.1425600000007</v>
      </c>
      <c r="J31" s="21">
        <f>'[1]Table 208.20'!$B$59</f>
        <v>3523.0380799999984</v>
      </c>
    </row>
    <row r="32" spans="2:10" x14ac:dyDescent="0.2">
      <c r="B32" s="7" t="s">
        <v>16</v>
      </c>
      <c r="C32" s="9">
        <f>'[1]Table 208.20'!$C$19/C31*100</f>
        <v>88.785046728971963</v>
      </c>
      <c r="D32" s="9">
        <f>'[1]Table 208.20'!$C$31/D31*100</f>
        <v>86.874409779790085</v>
      </c>
      <c r="E32" s="9">
        <f>'[1]Table 208.20'!$C$43/E31*100</f>
        <v>87.695280186934355</v>
      </c>
      <c r="F32" s="9">
        <f>'[1]Table 208.20'!$C$49/F31*100</f>
        <v>87.407178874040397</v>
      </c>
      <c r="G32" s="9">
        <f>'[1]Table 208.20'!$C$55/G31*100</f>
        <v>88.006478641324364</v>
      </c>
      <c r="H32" s="9">
        <f>'[1]Table 208.20'!$C$56/H31*100</f>
        <v>87.828413780799579</v>
      </c>
      <c r="I32" s="9">
        <f>'[1]Table 208.20'!$C$58/I31*100</f>
        <v>88.057236821883848</v>
      </c>
      <c r="J32" s="9">
        <f>'[1]Table 208.20'!$C$59/J31*100</f>
        <v>88.250566965202964</v>
      </c>
    </row>
    <row r="33" spans="2:10" x14ac:dyDescent="0.2">
      <c r="B33" s="7" t="s">
        <v>17</v>
      </c>
      <c r="C33" s="9">
        <f>'[1]Table 208.20'!$D$19/C31*100</f>
        <v>11.214953271028037</v>
      </c>
      <c r="D33" s="9">
        <f>'[1]Table 208.20'!$D$31/D31*100</f>
        <v>13.12559022020992</v>
      </c>
      <c r="E33" s="9">
        <f>'[1]Table 208.20'!$D$43/E31*100</f>
        <v>12.304719813065649</v>
      </c>
      <c r="F33" s="9">
        <f>'[1]Table 208.20'!$D$49/F31*100</f>
        <v>12.592821125959599</v>
      </c>
      <c r="G33" s="9">
        <f>'[1]Table 208.20'!$D$55/G31*100</f>
        <v>11.99352135867562</v>
      </c>
      <c r="H33" s="9">
        <f>'[1]Table 208.20'!$D$56/H31*100</f>
        <v>12.171586219200423</v>
      </c>
      <c r="I33" s="9">
        <f>'[1]Table 208.20'!$D$58/I31*100</f>
        <v>11.942763178116152</v>
      </c>
      <c r="J33" s="9">
        <f>'[1]Table 208.20'!$D$59/J31*100</f>
        <v>11.749433034797034</v>
      </c>
    </row>
    <row r="35" spans="2:10" x14ac:dyDescent="0.2">
      <c r="B35" s="8" t="s">
        <v>9</v>
      </c>
    </row>
    <row r="36" spans="2:10" x14ac:dyDescent="0.2">
      <c r="B36" s="7" t="s">
        <v>10</v>
      </c>
      <c r="C36" s="24">
        <f>'[1]Table 211.50'!$B$24</f>
        <v>15970</v>
      </c>
      <c r="D36" s="24">
        <f>'[1]Table 211.50'!$B$36</f>
        <v>31367</v>
      </c>
      <c r="E36" s="24">
        <f>'[1]Table 211.50'!$B$48</f>
        <v>41807</v>
      </c>
      <c r="F36" s="24">
        <f>'[1]Table 211.50'!$B$54</f>
        <v>47516</v>
      </c>
      <c r="G36" s="24">
        <f>'[1]Table 211.50'!$B$60</f>
        <v>55202</v>
      </c>
      <c r="H36" s="24">
        <f>'[1]Table 211.50'!$B$61</f>
        <v>55623</v>
      </c>
      <c r="I36" s="24">
        <f>'[1]Table 211.50'!$B$62</f>
        <v>55418</v>
      </c>
      <c r="J36" s="24">
        <f>'[1]Table 211.50'!$B$63</f>
        <v>56103</v>
      </c>
    </row>
    <row r="37" spans="2:10" x14ac:dyDescent="0.2">
      <c r="B37" s="7" t="s">
        <v>11</v>
      </c>
      <c r="C37" s="24">
        <f>'[1]Table 211.50'!$G$24</f>
        <v>48335.188504459016</v>
      </c>
      <c r="D37" s="24">
        <f>'[1]Table 211.50'!$G$36</f>
        <v>58044.307210737017</v>
      </c>
      <c r="E37" s="24">
        <f>'[1]Table 211.50'!$G$48</f>
        <v>58025.305850739154</v>
      </c>
      <c r="F37" s="24">
        <f>'[1]Table 211.50'!$G$54</f>
        <v>58242.600089379484</v>
      </c>
      <c r="G37" s="24">
        <f>'[1]Table 211.50'!$G$60</f>
        <v>59845.357439823805</v>
      </c>
      <c r="H37" s="24">
        <f>'[1]Table 211.50'!$G$61</f>
        <v>59114.734608069361</v>
      </c>
      <c r="I37" s="24">
        <f>'[1]Table 211.50'!$G$62</f>
        <v>57220.378682697265</v>
      </c>
      <c r="J37" s="24">
        <f>'[1]Table 211.50'!$G$63</f>
        <v>56979.294882480834</v>
      </c>
    </row>
    <row r="39" spans="2:10" x14ac:dyDescent="0.2">
      <c r="B39" s="8" t="s">
        <v>14</v>
      </c>
      <c r="C39" s="28">
        <f>'[1]Table 208.20'!$F$19/'[1]Table 208.20'!$B$19</f>
        <v>18.955998374644452</v>
      </c>
      <c r="D39" s="28">
        <f>'[1]Table 208.20'!$F$31/'[1]Table 208.20'!$B$31</f>
        <v>17.008912360471371</v>
      </c>
      <c r="E39" s="28">
        <f>'[1]Table 208.20'!$F$43/'[1]Table 208.20'!$B$43</f>
        <v>15.930986619860388</v>
      </c>
      <c r="F39" s="28">
        <f>'[1]Table 208.20'!$F$49/'[1]Table 208.20'!$B$49</f>
        <v>15.519937719106496</v>
      </c>
      <c r="G39" s="28">
        <f>'[1]Table 208.20'!$F$55/'[1]Table 208.20'!$B$55</f>
        <v>15.039260881855675</v>
      </c>
      <c r="H39" s="28">
        <f>'[1]Table 208.20'!$F$56/'[1]Table 208.20'!$B$56</f>
        <v>15.549196860624942</v>
      </c>
      <c r="I39" s="28">
        <f>'[1]Table 208.20'!$F$58/'[1]Table 208.20'!$B$58</f>
        <v>15.54697520522552</v>
      </c>
      <c r="J39" s="28">
        <f>'[1]Table 208.20'!$F$59/'[1]Table 208.20'!$B$59</f>
        <v>15.597977584165092</v>
      </c>
    </row>
    <row r="40" spans="2:10" x14ac:dyDescent="0.2">
      <c r="B40" s="7" t="s">
        <v>12</v>
      </c>
      <c r="C40" s="27">
        <f>'[1]Table 208.20'!$G$19/'[1]Table 208.20'!$C$19</f>
        <v>19.062110755148741</v>
      </c>
      <c r="D40" s="27">
        <f>'[1]Table 208.20'!$G$31/'[1]Table 208.20'!$C$31</f>
        <v>17.203153814101231</v>
      </c>
      <c r="E40" s="27">
        <f>'[1]Table 208.20'!$G$43/'[1]Table 208.20'!$C$43</f>
        <v>16.098611195571547</v>
      </c>
      <c r="F40" s="27">
        <f>'[1]Table 208.20'!$G$49/'[1]Table 208.20'!$C$49</f>
        <v>15.786686833229533</v>
      </c>
      <c r="G40" s="27">
        <f>'[1]Table 208.20'!$G$55/'[1]Table 208.20'!$C$55</f>
        <v>15.378825911564888</v>
      </c>
      <c r="H40" s="27">
        <f>'[1]Table 208.20'!$G$56/'[1]Table 208.20'!$C$56</f>
        <v>15.967301947993711</v>
      </c>
      <c r="I40" s="27">
        <f>'[1]Table 208.20'!$G$58/'[1]Table 208.20'!$C$58</f>
        <v>15.957937184664127</v>
      </c>
      <c r="J40" s="27">
        <f>'[1]Table 208.20'!$G$59/'[1]Table 208.20'!$C$59</f>
        <v>16.008201959133476</v>
      </c>
    </row>
    <row r="41" spans="2:10" x14ac:dyDescent="0.2">
      <c r="B41" s="7" t="s">
        <v>13</v>
      </c>
      <c r="C41" s="27">
        <f>'[1]Table 208.20'!$H$19/'[1]Table 208.20'!$D$19</f>
        <v>18.115942028985508</v>
      </c>
      <c r="D41" s="27">
        <f>'[1]Table 208.20'!$H$31/'[1]Table 208.20'!$D$31</f>
        <v>15.72328547773659</v>
      </c>
      <c r="E41" s="27">
        <f>'[1]Table 208.20'!$H$43/'[1]Table 208.20'!$D$43</f>
        <v>14.736332506924198</v>
      </c>
      <c r="F41" s="27">
        <f>'[1]Table 208.20'!$H$49/'[1]Table 208.20'!$D$49</f>
        <v>13.668423487352687</v>
      </c>
      <c r="G41" s="27">
        <f>'[1]Table 208.20'!$H$55/'[1]Table 208.20'!$D$55</f>
        <v>12.547588783166519</v>
      </c>
      <c r="H41" s="27">
        <f>'[1]Table 208.20'!$H$56/'[1]Table 208.20'!$D$56</f>
        <v>12.532210745918359</v>
      </c>
      <c r="I41" s="27">
        <f>'[1]Table 208.20'!$H$58/'[1]Table 208.20'!$D$58</f>
        <v>12.516840904770955</v>
      </c>
      <c r="J41" s="27">
        <f>'[1]Table 208.20'!$H$59/'[1]Table 208.20'!$D$59</f>
        <v>12.516762212607263</v>
      </c>
    </row>
    <row r="46" spans="2:10" x14ac:dyDescent="0.2">
      <c r="B46" s="30" t="s">
        <v>78</v>
      </c>
    </row>
    <row r="47" spans="2:10" x14ac:dyDescent="0.2">
      <c r="B47" s="30" t="s">
        <v>75</v>
      </c>
    </row>
    <row r="48" spans="2:10" x14ac:dyDescent="0.2">
      <c r="B48" s="30" t="s">
        <v>76</v>
      </c>
    </row>
    <row r="49" spans="2:20" x14ac:dyDescent="0.2">
      <c r="B49" s="30" t="s">
        <v>77</v>
      </c>
    </row>
    <row r="50" spans="2:20" x14ac:dyDescent="0.2">
      <c r="B50" s="30" t="s">
        <v>71</v>
      </c>
    </row>
    <row r="59" spans="2:20" x14ac:dyDescent="0.2">
      <c r="B59" s="32"/>
      <c r="C59" s="9"/>
      <c r="D59" s="9"/>
      <c r="E59" s="9"/>
      <c r="F59" s="9"/>
      <c r="G59" s="9"/>
      <c r="H59" s="9"/>
      <c r="I59" s="9"/>
      <c r="J59" s="18"/>
      <c r="L59" s="32"/>
      <c r="M59" s="9"/>
      <c r="N59" s="9"/>
      <c r="O59" s="9"/>
      <c r="P59" s="9"/>
      <c r="Q59" s="9"/>
      <c r="R59" s="9"/>
      <c r="S59" s="9"/>
      <c r="T59" s="9"/>
    </row>
    <row r="60" spans="2:20" x14ac:dyDescent="0.2">
      <c r="B60" s="32"/>
      <c r="C60" s="9"/>
      <c r="D60" s="9"/>
      <c r="E60" s="9"/>
      <c r="F60" s="9"/>
      <c r="G60" s="9"/>
      <c r="H60" s="9"/>
      <c r="I60" s="9"/>
      <c r="J60" s="18"/>
      <c r="L60" s="32"/>
      <c r="M60" s="9"/>
      <c r="N60" s="9"/>
      <c r="O60" s="9"/>
      <c r="P60" s="9"/>
      <c r="Q60" s="9"/>
      <c r="R60" s="9"/>
      <c r="S60" s="9"/>
      <c r="T60" s="9"/>
    </row>
    <row r="61" spans="2:20" x14ac:dyDescent="0.2">
      <c r="B61" s="32"/>
      <c r="C61" s="9"/>
      <c r="D61" s="9"/>
      <c r="E61" s="9"/>
      <c r="F61" s="9"/>
      <c r="G61" s="9"/>
      <c r="H61" s="9"/>
      <c r="I61" s="9"/>
      <c r="J61" s="18"/>
      <c r="L61" s="32"/>
      <c r="M61" s="9"/>
      <c r="N61" s="9"/>
      <c r="O61" s="9"/>
      <c r="P61" s="9"/>
      <c r="Q61" s="9"/>
      <c r="R61" s="9"/>
      <c r="S61" s="9"/>
      <c r="T61" s="9"/>
    </row>
    <row r="62" spans="2:20" x14ac:dyDescent="0.2">
      <c r="B62" s="32"/>
      <c r="C62" s="9"/>
      <c r="D62" s="9"/>
      <c r="E62" s="9"/>
      <c r="F62" s="9"/>
      <c r="G62" s="9"/>
      <c r="H62" s="9"/>
      <c r="I62" s="9"/>
      <c r="J62" s="18"/>
      <c r="L62" s="32"/>
      <c r="M62" s="9"/>
      <c r="N62" s="9"/>
      <c r="O62" s="9"/>
      <c r="P62" s="9"/>
      <c r="Q62" s="9"/>
      <c r="R62" s="9"/>
      <c r="S62" s="9"/>
      <c r="T62" s="9"/>
    </row>
    <row r="63" spans="2:20" x14ac:dyDescent="0.2">
      <c r="B63" s="32"/>
      <c r="C63" s="9"/>
      <c r="D63" s="9"/>
      <c r="E63" s="9"/>
      <c r="F63" s="9"/>
      <c r="G63" s="9"/>
      <c r="H63" s="9"/>
      <c r="I63" s="9"/>
      <c r="J63" s="18"/>
      <c r="L63" s="32"/>
      <c r="M63" s="9"/>
      <c r="N63" s="9"/>
      <c r="O63" s="9"/>
      <c r="P63" s="9"/>
      <c r="Q63" s="9"/>
      <c r="R63" s="9"/>
      <c r="S63" s="9"/>
      <c r="T63" s="9"/>
    </row>
    <row r="64" spans="2:20" x14ac:dyDescent="0.2">
      <c r="B64" s="32"/>
      <c r="C64" s="9"/>
      <c r="D64" s="9"/>
      <c r="E64" s="9"/>
      <c r="F64" s="9"/>
      <c r="G64" s="9"/>
      <c r="H64" s="9"/>
      <c r="I64" s="9"/>
      <c r="J64" s="18"/>
      <c r="L64" s="32"/>
      <c r="M64" s="9"/>
      <c r="N64" s="9"/>
      <c r="O64" s="9"/>
      <c r="P64" s="9"/>
      <c r="Q64" s="9"/>
      <c r="R64" s="9"/>
      <c r="S64" s="9"/>
      <c r="T64"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workbookViewId="0">
      <selection activeCell="K17" sqref="K17"/>
    </sheetView>
  </sheetViews>
  <sheetFormatPr baseColWidth="10" defaultRowHeight="15" x14ac:dyDescent="0.2"/>
  <sheetData>
    <row r="1" spans="1:10" x14ac:dyDescent="0.2">
      <c r="A1" s="2"/>
      <c r="B1" s="2"/>
      <c r="C1" s="2"/>
      <c r="D1" s="2"/>
      <c r="E1" s="2"/>
      <c r="F1" s="2"/>
      <c r="G1" s="2"/>
      <c r="H1" s="2"/>
      <c r="I1" s="2"/>
      <c r="J1" s="2"/>
    </row>
    <row r="2" spans="1:10" x14ac:dyDescent="0.2">
      <c r="A2" s="2"/>
      <c r="B2" s="2"/>
      <c r="C2" s="2"/>
      <c r="D2" s="2"/>
      <c r="E2" s="2"/>
      <c r="F2" s="2"/>
      <c r="G2" s="2"/>
      <c r="H2" s="2"/>
      <c r="I2" s="2"/>
      <c r="J2" s="2"/>
    </row>
    <row r="3" spans="1:10" x14ac:dyDescent="0.2">
      <c r="A3" s="2"/>
      <c r="B3" s="4"/>
      <c r="C3" s="3">
        <v>1980</v>
      </c>
      <c r="D3" s="3">
        <v>1990</v>
      </c>
      <c r="E3" s="3">
        <v>2000</v>
      </c>
      <c r="F3" s="3">
        <v>2005</v>
      </c>
      <c r="G3" s="3">
        <v>2010</v>
      </c>
      <c r="H3" s="3">
        <v>2011</v>
      </c>
      <c r="I3" s="3">
        <v>2012</v>
      </c>
      <c r="J3" s="3">
        <v>2013</v>
      </c>
    </row>
    <row r="4" spans="1:10" x14ac:dyDescent="0.2">
      <c r="A4" s="2"/>
      <c r="B4" s="20" t="s">
        <v>60</v>
      </c>
      <c r="C4" s="20"/>
      <c r="D4" s="20"/>
      <c r="E4" s="20"/>
      <c r="F4" s="20"/>
      <c r="G4" s="20"/>
      <c r="H4" s="20"/>
      <c r="I4" s="20"/>
      <c r="J4" s="20"/>
    </row>
    <row r="5" spans="1:10" x14ac:dyDescent="0.2">
      <c r="A5" s="2"/>
      <c r="B5" s="8" t="s">
        <v>7</v>
      </c>
      <c r="C5" s="21">
        <f>'[1]Table 226.20'!$B$21</f>
        <v>502</v>
      </c>
      <c r="D5" s="21">
        <f>'[1]Table 226.20'!$B$33</f>
        <v>500</v>
      </c>
      <c r="E5" s="21">
        <f>'[1]Table 226.20'!$B$45</f>
        <v>505</v>
      </c>
      <c r="F5" s="21">
        <f>'[1]Table 226.20'!$B$51</f>
        <v>508</v>
      </c>
      <c r="G5" s="21">
        <f>'[1]Table 226.20'!$B$57</f>
        <v>501</v>
      </c>
      <c r="H5" s="21">
        <f>'[1]Table 226.20'!$B$58</f>
        <v>497</v>
      </c>
      <c r="I5" s="21">
        <f>'[1]Table 226.20'!$B$60</f>
        <v>496</v>
      </c>
      <c r="J5" s="21">
        <f>'[1]Table 226.20'!$B$61</f>
        <v>496</v>
      </c>
    </row>
    <row r="6" spans="1:10" x14ac:dyDescent="0.2">
      <c r="A6" s="2"/>
      <c r="B6" s="16" t="s">
        <v>31</v>
      </c>
      <c r="C6" s="22">
        <f>'[1]Table 226.20'!$C$21-C5</f>
        <v>4</v>
      </c>
      <c r="D6" s="22">
        <f>'[1]Table 226.20'!$C$33-D5</f>
        <v>5</v>
      </c>
      <c r="E6" s="22">
        <f>'[1]Table 226.20'!$C$45-E5</f>
        <v>2</v>
      </c>
      <c r="F6" s="22">
        <f>'[1]Table 226.20'!$C$51-F5</f>
        <v>5</v>
      </c>
      <c r="G6" s="22">
        <f>'[1]Table 226.20'!$C$57-G5</f>
        <v>2</v>
      </c>
      <c r="H6" s="22">
        <f>'[1]Table 226.20'!$C$58-H5</f>
        <v>3</v>
      </c>
      <c r="I6" s="22">
        <f>'[1]Table 226.20'!$C$60-I5</f>
        <v>2</v>
      </c>
      <c r="J6" s="22">
        <f>'[1]Table 226.20'!$C$61-J5</f>
        <v>3</v>
      </c>
    </row>
    <row r="7" spans="1:10" x14ac:dyDescent="0.2">
      <c r="A7" s="2"/>
      <c r="B7" s="11" t="s">
        <v>32</v>
      </c>
      <c r="C7" s="23">
        <f>'[1]Table 226.20'!$D$21-C5</f>
        <v>-4</v>
      </c>
      <c r="D7" s="23">
        <f>'[1]Table 226.20'!$D$33-D5</f>
        <v>-4</v>
      </c>
      <c r="E7" s="23">
        <f>'[1]Table 226.20'!$D$45-E5</f>
        <v>-1</v>
      </c>
      <c r="F7" s="23">
        <f>'[1]Table 226.20'!$D$51-F5</f>
        <v>-3</v>
      </c>
      <c r="G7" s="23">
        <f>'[1]Table 226.20'!$D$57-G5</f>
        <v>-3</v>
      </c>
      <c r="H7" s="23">
        <f>'[1]Table 226.20'!$D$58-H5</f>
        <v>-2</v>
      </c>
      <c r="I7" s="23">
        <f>'[1]Table 226.20'!$D$60-I5</f>
        <v>-3</v>
      </c>
      <c r="J7" s="23">
        <f>'[1]Table 226.20'!$D$61-J5</f>
        <v>-2</v>
      </c>
    </row>
    <row r="8" spans="1:10" x14ac:dyDescent="0.2">
      <c r="A8" s="2"/>
      <c r="B8" s="7" t="s">
        <v>63</v>
      </c>
      <c r="C8" s="18" t="s">
        <v>0</v>
      </c>
      <c r="D8" s="24">
        <f>'[1]Table 226.10'!$C7-'[1]Table 226.10'!$C$6</f>
        <v>19</v>
      </c>
      <c r="E8" s="24">
        <f>'[1]Table 226.10'!$E7-'[1]Table 226.10'!$E$6</f>
        <v>23</v>
      </c>
      <c r="F8" s="24">
        <f>'[1]Table 226.10'!$H7-'[1]Table 226.10'!$H$6</f>
        <v>24</v>
      </c>
      <c r="G8" s="24">
        <f>'[1]Table 226.10'!M7-'[1]Table 226.10'!M$6</f>
        <v>27</v>
      </c>
      <c r="H8" s="24">
        <f>'[1]Table 226.10'!N7-'[1]Table 226.10'!N$6</f>
        <v>31</v>
      </c>
      <c r="I8" s="24">
        <f>'[1]Table 226.10'!O7-'[1]Table 226.10'!O$6</f>
        <v>31</v>
      </c>
      <c r="J8" s="24">
        <f>'[1]Table 226.10'!P7-'[1]Table 226.10'!P$6</f>
        <v>31</v>
      </c>
    </row>
    <row r="9" spans="1:10" x14ac:dyDescent="0.2">
      <c r="A9" s="2"/>
      <c r="B9" s="7" t="s">
        <v>64</v>
      </c>
      <c r="C9" s="18" t="s">
        <v>0</v>
      </c>
      <c r="D9" s="24">
        <f>'[1]Table 226.10'!$C8-'[1]Table 226.10'!$C$6</f>
        <v>-72</v>
      </c>
      <c r="E9" s="24">
        <f>'[1]Table 226.10'!$E8-'[1]Table 226.10'!$E$6</f>
        <v>-73</v>
      </c>
      <c r="F9" s="24">
        <f>'[1]Table 226.10'!$H8-'[1]Table 226.10'!$H$6</f>
        <v>-75</v>
      </c>
      <c r="G9" s="24">
        <f>'[1]Table 226.10'!M8-'[1]Table 226.10'!M$6</f>
        <v>-72</v>
      </c>
      <c r="H9" s="24">
        <f>'[1]Table 226.10'!N8-'[1]Table 226.10'!N$6</f>
        <v>-69</v>
      </c>
      <c r="I9" s="24">
        <f>'[1]Table 226.10'!O8-'[1]Table 226.10'!O$6</f>
        <v>-68</v>
      </c>
      <c r="J9" s="24">
        <f>'[1]Table 226.10'!P8-'[1]Table 226.10'!P$6</f>
        <v>-65</v>
      </c>
    </row>
    <row r="10" spans="1:10" x14ac:dyDescent="0.2">
      <c r="A10" s="2"/>
      <c r="B10" s="7" t="s">
        <v>65</v>
      </c>
      <c r="C10" s="18" t="s">
        <v>0</v>
      </c>
      <c r="D10" s="24">
        <f>'[1]Table 226.10'!$C9-'[1]Table 226.10'!$C$6</f>
        <v>-45</v>
      </c>
      <c r="E10" s="24">
        <f>'[1]Table 226.10'!$E9-'[1]Table 226.10'!$E$6</f>
        <v>-55</v>
      </c>
      <c r="F10" s="24">
        <f>'[1]Table 226.10'!$H9-'[1]Table 226.10'!$H$6</f>
        <v>-55</v>
      </c>
      <c r="G10" s="24">
        <f>'[1]Table 226.10'!M9-'[1]Table 226.10'!M$6</f>
        <v>-47</v>
      </c>
      <c r="H10" s="24">
        <f>'[1]Table 226.10'!N9-'[1]Table 226.10'!N$6</f>
        <v>-46</v>
      </c>
      <c r="I10" s="24">
        <f>'[1]Table 226.10'!O9-'[1]Table 226.10'!O$6</f>
        <v>-48</v>
      </c>
      <c r="J10" s="24">
        <f>'[1]Table 226.10'!P9-'[1]Table 226.10'!P$6</f>
        <v>-47</v>
      </c>
    </row>
    <row r="11" spans="1:10" x14ac:dyDescent="0.2">
      <c r="A11" s="2"/>
      <c r="B11" s="7" t="s">
        <v>66</v>
      </c>
      <c r="C11" s="18" t="s">
        <v>0</v>
      </c>
      <c r="D11" s="24">
        <f>'[1]Table 226.10'!$C10-'[1]Table 226.10'!$C$6</f>
        <v>-63</v>
      </c>
      <c r="E11" s="24">
        <f>'[1]Table 226.10'!$E10-'[1]Table 226.10'!$E$6</f>
        <v>-49</v>
      </c>
      <c r="F11" s="24">
        <f>'[1]Table 226.10'!$H10-'[1]Table 226.10'!$H$6</f>
        <v>-48</v>
      </c>
      <c r="G11" s="24">
        <f>'[1]Table 226.10'!M10-'[1]Table 226.10'!M$6</f>
        <v>-47</v>
      </c>
      <c r="H11" s="24">
        <f>'[1]Table 226.10'!N10-'[1]Table 226.10'!N$6</f>
        <v>-45</v>
      </c>
      <c r="I11" s="24">
        <f>'[1]Table 226.10'!O10-'[1]Table 226.10'!O$6</f>
        <v>-44</v>
      </c>
      <c r="J11" s="24">
        <f>'[1]Table 226.10'!P10-'[1]Table 226.10'!P$6</f>
        <v>-40</v>
      </c>
    </row>
    <row r="12" spans="1:10" x14ac:dyDescent="0.2">
      <c r="A12" s="2"/>
      <c r="B12" s="7" t="s">
        <v>67</v>
      </c>
      <c r="C12" s="18" t="s">
        <v>0</v>
      </c>
      <c r="D12" s="24">
        <f>'[1]Table 226.10'!$C11-'[1]Table 226.10'!$C$6</f>
        <v>-41</v>
      </c>
      <c r="E12" s="24">
        <f>'[1]Table 226.10'!$E11-'[1]Table 226.10'!$E$6</f>
        <v>-46</v>
      </c>
      <c r="F12" s="24">
        <f>'[1]Table 226.10'!$H11-'[1]Table 226.10'!$H$6</f>
        <v>-45</v>
      </c>
      <c r="G12" s="24">
        <f>'[1]Table 226.10'!M11-'[1]Table 226.10'!M$6</f>
        <v>-47</v>
      </c>
      <c r="H12" s="24">
        <f>'[1]Table 226.10'!N11-'[1]Table 226.10'!N$6</f>
        <v>-46</v>
      </c>
      <c r="I12" s="24">
        <f>'[1]Table 226.10'!O11-'[1]Table 226.10'!O$6</f>
        <v>-49</v>
      </c>
      <c r="J12" s="24">
        <f>'[1]Table 226.10'!P11-'[1]Table 226.10'!P$6</f>
        <v>-46</v>
      </c>
    </row>
    <row r="13" spans="1:10" x14ac:dyDescent="0.2">
      <c r="A13" s="2"/>
      <c r="B13" s="7" t="s">
        <v>68</v>
      </c>
      <c r="C13" s="18" t="s">
        <v>0</v>
      </c>
      <c r="D13" s="24">
        <f>'[1]Table 226.10'!$C13-'[1]Table 226.10'!$C$6</f>
        <v>-14</v>
      </c>
      <c r="E13" s="24">
        <f>'[1]Table 226.10'!$E13-'[1]Table 226.10'!$E$6</f>
        <v>-5</v>
      </c>
      <c r="F13" s="24">
        <f>'[1]Table 226.10'!$H13-'[1]Table 226.10'!$H$6</f>
        <v>3</v>
      </c>
      <c r="G13" s="24">
        <f>'[1]Table 226.10'!M13-'[1]Table 226.10'!M$6</f>
        <v>18</v>
      </c>
      <c r="H13" s="24">
        <f>'[1]Table 226.10'!N13-'[1]Table 226.10'!N$6</f>
        <v>20</v>
      </c>
      <c r="I13" s="24">
        <f>'[1]Table 226.10'!O13-'[1]Table 226.10'!O$6</f>
        <v>22</v>
      </c>
      <c r="J13" s="24">
        <f>'[1]Table 226.10'!P13-'[1]Table 226.10'!P$6</f>
        <v>25</v>
      </c>
    </row>
    <row r="14" spans="1:10" x14ac:dyDescent="0.2">
      <c r="A14" s="2"/>
      <c r="B14" s="2"/>
      <c r="C14" s="2"/>
      <c r="D14" s="2"/>
      <c r="E14" s="2"/>
      <c r="F14" s="2"/>
      <c r="G14" s="2"/>
      <c r="H14" s="2"/>
      <c r="I14" s="2"/>
      <c r="J14" s="2"/>
    </row>
    <row r="15" spans="1:10" x14ac:dyDescent="0.2">
      <c r="A15" s="2"/>
      <c r="B15" s="8" t="s">
        <v>8</v>
      </c>
      <c r="C15" s="21">
        <f>'[1]Table 226.20'!$E$21</f>
        <v>492</v>
      </c>
      <c r="D15" s="21">
        <f>'[1]Table 226.20'!$E$33</f>
        <v>501</v>
      </c>
      <c r="E15" s="21">
        <f>'[1]Table 226.20'!$E$45</f>
        <v>514</v>
      </c>
      <c r="F15" s="21">
        <f>'[1]Table 226.20'!$E$51</f>
        <v>520</v>
      </c>
      <c r="G15" s="21">
        <f>'[1]Table 226.20'!$E$57</f>
        <v>516</v>
      </c>
      <c r="H15" s="21">
        <f>'[1]Table 226.20'!$E$58</f>
        <v>514</v>
      </c>
      <c r="I15" s="21">
        <f>'[1]Table 226.20'!$E$60</f>
        <v>514</v>
      </c>
      <c r="J15" s="21">
        <f>'[1]Table 226.20'!$E$61</f>
        <v>514</v>
      </c>
    </row>
    <row r="16" spans="1:10" x14ac:dyDescent="0.2">
      <c r="A16" s="2"/>
      <c r="B16" s="16" t="s">
        <v>31</v>
      </c>
      <c r="C16" s="22">
        <f>'[1]Table 226.20'!$F$21-C15</f>
        <v>23</v>
      </c>
      <c r="D16" s="22">
        <f>'[1]Table 226.20'!$F$33-D15</f>
        <v>20</v>
      </c>
      <c r="E16" s="22">
        <f>'[1]Table 226.20'!$F$45-E15</f>
        <v>19</v>
      </c>
      <c r="F16" s="22">
        <f>'[1]Table 226.20'!$F$51-F15</f>
        <v>18</v>
      </c>
      <c r="G16" s="22">
        <f>'[1]Table 226.20'!$F$57-G15</f>
        <v>18</v>
      </c>
      <c r="H16" s="22">
        <f>'[1]Table 226.20'!$F$58-H15</f>
        <v>17</v>
      </c>
      <c r="I16" s="22">
        <f>'[1]Table 226.20'!$F$60-I15</f>
        <v>18</v>
      </c>
      <c r="J16" s="22">
        <f>'[1]Table 226.20'!$F$61-J15</f>
        <v>17</v>
      </c>
    </row>
    <row r="17" spans="1:10" x14ac:dyDescent="0.2">
      <c r="A17" s="2"/>
      <c r="B17" s="11" t="s">
        <v>32</v>
      </c>
      <c r="C17" s="23">
        <f>'[1]Table 226.20'!$G$21-C15</f>
        <v>-19</v>
      </c>
      <c r="D17" s="23">
        <f>'[1]Table 226.20'!$G$33-D15</f>
        <v>-18</v>
      </c>
      <c r="E17" s="23">
        <f>'[1]Table 226.20'!$G$45-E15</f>
        <v>-16</v>
      </c>
      <c r="F17" s="23">
        <f>'[1]Table 226.20'!$G$51-F15</f>
        <v>-16</v>
      </c>
      <c r="G17" s="23">
        <f>'[1]Table 226.20'!$G$57-G15</f>
        <v>-16</v>
      </c>
      <c r="H17" s="23">
        <f>'[1]Table 226.20'!$G$58-H15</f>
        <v>-14</v>
      </c>
      <c r="I17" s="23">
        <f>'[1]Table 226.20'!$G$60-I15</f>
        <v>-15</v>
      </c>
      <c r="J17" s="23">
        <f>'[1]Table 226.20'!$G$61-J15</f>
        <v>-15</v>
      </c>
    </row>
    <row r="18" spans="1:10" x14ac:dyDescent="0.2">
      <c r="A18" s="2"/>
      <c r="B18" s="7" t="s">
        <v>63</v>
      </c>
      <c r="C18" s="25" t="s">
        <v>0</v>
      </c>
      <c r="D18" s="24">
        <f>'[1]Table 226.10'!$C20-'[1]Table 226.10'!$C$19</f>
        <v>13</v>
      </c>
      <c r="E18" s="24">
        <f>'[1]Table 226.10'!$E20-'[1]Table 226.10'!$E$19</f>
        <v>17</v>
      </c>
      <c r="F18" s="24">
        <f>'[1]Table 226.10'!$H20-'[1]Table 226.10'!$H$19</f>
        <v>16</v>
      </c>
      <c r="G18" s="24">
        <f>'[1]Table 226.10'!M20-'[1]Table 226.10'!M$19</f>
        <v>20</v>
      </c>
      <c r="H18" s="24">
        <f>'[1]Table 226.10'!N20-'[1]Table 226.10'!N$19</f>
        <v>21</v>
      </c>
      <c r="I18" s="24">
        <f>'[1]Table 226.10'!O20-'[1]Table 226.10'!O$19</f>
        <v>22</v>
      </c>
      <c r="J18" s="24">
        <f>'[1]Table 226.10'!P20-'[1]Table 226.10'!P$19</f>
        <v>20</v>
      </c>
    </row>
    <row r="19" spans="1:10" x14ac:dyDescent="0.2">
      <c r="A19" s="2"/>
      <c r="B19" s="7" t="s">
        <v>64</v>
      </c>
      <c r="C19" s="25" t="s">
        <v>0</v>
      </c>
      <c r="D19" s="24">
        <f>'[1]Table 226.10'!$C21-'[1]Table 226.10'!$C$19</f>
        <v>-81</v>
      </c>
      <c r="E19" s="24">
        <f>'[1]Table 226.10'!$E21-'[1]Table 226.10'!$E$19</f>
        <v>-88</v>
      </c>
      <c r="F19" s="24">
        <f>'[1]Table 226.10'!$H21-'[1]Table 226.10'!$H$19</f>
        <v>-89</v>
      </c>
      <c r="G19" s="24">
        <f>'[1]Table 226.10'!M21-'[1]Table 226.10'!M$19</f>
        <v>-88</v>
      </c>
      <c r="H19" s="24">
        <f>'[1]Table 226.10'!N21-'[1]Table 226.10'!N$19</f>
        <v>-87</v>
      </c>
      <c r="I19" s="24">
        <f>'[1]Table 226.10'!O21-'[1]Table 226.10'!O$19</f>
        <v>-86</v>
      </c>
      <c r="J19" s="24">
        <f>'[1]Table 226.10'!P21-'[1]Table 226.10'!P$19</f>
        <v>-85</v>
      </c>
    </row>
    <row r="20" spans="1:10" x14ac:dyDescent="0.2">
      <c r="A20" s="2"/>
      <c r="B20" s="7" t="s">
        <v>65</v>
      </c>
      <c r="C20" s="25" t="s">
        <v>0</v>
      </c>
      <c r="D20" s="24">
        <f>'[1]Table 226.10'!$C22-'[1]Table 226.10'!$C$19</f>
        <v>-41</v>
      </c>
      <c r="E20" s="24">
        <f>'[1]Table 226.10'!$E22-'[1]Table 226.10'!$E$19</f>
        <v>-56</v>
      </c>
      <c r="F20" s="24">
        <f>'[1]Table 226.10'!$H22-'[1]Table 226.10'!$H$19</f>
        <v>-57</v>
      </c>
      <c r="G20" s="24">
        <f>'[1]Table 226.10'!M22-'[1]Table 226.10'!M$19</f>
        <v>-49</v>
      </c>
      <c r="H20" s="24">
        <f>'[1]Table 226.10'!N22-'[1]Table 226.10'!N$19</f>
        <v>-48</v>
      </c>
      <c r="I20" s="24">
        <f>'[1]Table 226.10'!O22-'[1]Table 226.10'!O$19</f>
        <v>-49</v>
      </c>
      <c r="J20" s="24">
        <f>'[1]Table 226.10'!P22-'[1]Table 226.10'!P$19</f>
        <v>-50</v>
      </c>
    </row>
    <row r="21" spans="1:10" x14ac:dyDescent="0.2">
      <c r="A21" s="2"/>
      <c r="B21" s="7" t="s">
        <v>66</v>
      </c>
      <c r="C21" s="25" t="s">
        <v>0</v>
      </c>
      <c r="D21" s="24">
        <f>'[1]Table 226.10'!$C23-'[1]Table 226.10'!$C$19</f>
        <v>-61</v>
      </c>
      <c r="E21" s="24">
        <f>'[1]Table 226.10'!$E23-'[1]Table 226.10'!$E$19</f>
        <v>-63</v>
      </c>
      <c r="F21" s="24">
        <f>'[1]Table 226.10'!$H23-'[1]Table 226.10'!$H$19</f>
        <v>-63</v>
      </c>
      <c r="G21" s="24">
        <f>'[1]Table 226.10'!M23-'[1]Table 226.10'!M$19</f>
        <v>-64</v>
      </c>
      <c r="H21" s="24">
        <f>'[1]Table 226.10'!N23-'[1]Table 226.10'!N$19</f>
        <v>-62</v>
      </c>
      <c r="I21" s="24">
        <f>'[1]Table 226.10'!O23-'[1]Table 226.10'!O$19</f>
        <v>-62</v>
      </c>
      <c r="J21" s="24">
        <f>'[1]Table 226.10'!P23-'[1]Table 226.10'!P$19</f>
        <v>-61</v>
      </c>
    </row>
    <row r="22" spans="1:10" x14ac:dyDescent="0.2">
      <c r="A22" s="2"/>
      <c r="B22" s="7" t="s">
        <v>67</v>
      </c>
      <c r="C22" s="25" t="s">
        <v>0</v>
      </c>
      <c r="D22" s="24">
        <f>'[1]Table 226.10'!$C24-'[1]Table 226.10'!$C$19</f>
        <v>-38</v>
      </c>
      <c r="E22" s="24">
        <f>'[1]Table 226.10'!$E24-'[1]Table 226.10'!$E$19</f>
        <v>-49</v>
      </c>
      <c r="F22" s="24">
        <f>'[1]Table 226.10'!$H24-'[1]Table 226.10'!$H$19</f>
        <v>-51</v>
      </c>
      <c r="G22" s="24">
        <f>'[1]Table 226.10'!M24-'[1]Table 226.10'!M$19</f>
        <v>-54</v>
      </c>
      <c r="H22" s="24">
        <f>'[1]Table 226.10'!N24-'[1]Table 226.10'!N$19</f>
        <v>-52</v>
      </c>
      <c r="I22" s="24">
        <f>'[1]Table 226.10'!O24-'[1]Table 226.10'!O$19</f>
        <v>-53</v>
      </c>
      <c r="J22" s="24">
        <f>'[1]Table 226.10'!P24-'[1]Table 226.10'!P$19</f>
        <v>-53</v>
      </c>
    </row>
    <row r="23" spans="1:10" x14ac:dyDescent="0.2">
      <c r="A23" s="2"/>
      <c r="B23" s="7" t="s">
        <v>68</v>
      </c>
      <c r="C23" s="25" t="s">
        <v>0</v>
      </c>
      <c r="D23" s="24">
        <f>'[1]Table 226.10'!$C26-'[1]Table 226.10'!$C$19</f>
        <v>48</v>
      </c>
      <c r="E23" s="24">
        <f>'[1]Table 226.10'!$E26-'[1]Table 226.10'!$E$19</f>
        <v>52</v>
      </c>
      <c r="F23" s="24">
        <f>'[1]Table 226.10'!$H26-'[1]Table 226.10'!$H$19</f>
        <v>60</v>
      </c>
      <c r="G23" s="24">
        <f>'[1]Table 226.10'!M26-'[1]Table 226.10'!M$19</f>
        <v>75</v>
      </c>
      <c r="H23" s="24">
        <f>'[1]Table 226.10'!N26-'[1]Table 226.10'!N$19</f>
        <v>81</v>
      </c>
      <c r="I23" s="24">
        <f>'[1]Table 226.10'!O26-'[1]Table 226.10'!O$19</f>
        <v>81</v>
      </c>
      <c r="J23" s="24">
        <f>'[1]Table 226.10'!P26-'[1]Table 226.10'!P$19</f>
        <v>83</v>
      </c>
    </row>
    <row r="24" spans="1:10" x14ac:dyDescent="0.2">
      <c r="A24" s="2"/>
      <c r="B24" s="2"/>
      <c r="C24" s="2"/>
      <c r="D24" s="2"/>
      <c r="E24" s="2"/>
      <c r="F24" s="2"/>
      <c r="G24" s="2"/>
      <c r="H24" s="2"/>
      <c r="I24" s="2"/>
      <c r="J24" s="2"/>
    </row>
    <row r="25" spans="1:10" x14ac:dyDescent="0.2">
      <c r="A25" s="2"/>
      <c r="B25" s="20" t="s">
        <v>58</v>
      </c>
      <c r="C25" s="20"/>
      <c r="D25" s="20"/>
      <c r="E25" s="20"/>
      <c r="F25" s="20"/>
      <c r="G25" s="20"/>
      <c r="H25" s="20"/>
      <c r="I25" s="20"/>
      <c r="J25" s="20"/>
    </row>
    <row r="26" spans="1:10" x14ac:dyDescent="0.2">
      <c r="A26" s="2"/>
      <c r="B26" s="8" t="s">
        <v>69</v>
      </c>
      <c r="C26" s="2"/>
      <c r="D26" s="2"/>
      <c r="E26" s="2"/>
      <c r="F26" s="2"/>
      <c r="G26" s="2"/>
      <c r="H26" s="2"/>
      <c r="I26" s="2"/>
      <c r="J26" s="2"/>
    </row>
    <row r="27" spans="1:10" x14ac:dyDescent="0.2">
      <c r="A27" s="2"/>
      <c r="B27" s="7" t="s">
        <v>55</v>
      </c>
      <c r="C27" s="42">
        <f>'[1]Table 221.85'!$G$7</f>
        <v>215.03655013959499</v>
      </c>
      <c r="D27" s="42">
        <f>'[1]Table 221.85'!$M$7</f>
        <v>209.16242235513599</v>
      </c>
      <c r="E27" s="42">
        <f>'[1]Table 221.85'!$U$7</f>
        <v>211.747508133255</v>
      </c>
      <c r="F27" s="42">
        <f>'[1]Table 221.85'!$Y$7</f>
        <v>215.65260439037999</v>
      </c>
      <c r="G27" s="18" t="s">
        <v>0</v>
      </c>
      <c r="H27" s="18" t="s">
        <v>0</v>
      </c>
      <c r="I27" s="42">
        <f>'[1]Table 221.85'!$AC$7</f>
        <v>220.75945645093401</v>
      </c>
      <c r="J27" s="18" t="s">
        <v>0</v>
      </c>
    </row>
    <row r="28" spans="1:10" x14ac:dyDescent="0.2">
      <c r="A28" s="2"/>
      <c r="B28" s="7" t="s">
        <v>56</v>
      </c>
      <c r="C28" s="42">
        <f>'[1]Table 221.85'!$G$22</f>
        <v>258.47021670510799</v>
      </c>
      <c r="D28" s="42">
        <f>'[1]Table 221.85'!$M$22</f>
        <v>256.77435131899301</v>
      </c>
      <c r="E28" s="42">
        <f>'[1]Table 221.85'!$U$22</f>
        <v>259.42073016243802</v>
      </c>
      <c r="F28" s="42">
        <f>'[1]Table 221.85'!$Y$22</f>
        <v>256.72750084590899</v>
      </c>
      <c r="G28" s="18" t="s">
        <v>0</v>
      </c>
      <c r="H28" s="18" t="s">
        <v>0</v>
      </c>
      <c r="I28" s="42">
        <f>'[1]Table 221.85'!$AC$22</f>
        <v>262.80179155000002</v>
      </c>
      <c r="J28" s="18" t="s">
        <v>0</v>
      </c>
    </row>
    <row r="29" spans="1:10" x14ac:dyDescent="0.2">
      <c r="A29" s="2"/>
      <c r="B29" s="7" t="s">
        <v>57</v>
      </c>
      <c r="C29" s="42">
        <f>'[1]Table 221.85'!$G$43</f>
        <v>285.48457218913501</v>
      </c>
      <c r="D29" s="42">
        <f>'[1]Table 221.85'!$M$43</f>
        <v>290.21175118938902</v>
      </c>
      <c r="E29" s="42">
        <f>'[1]Table 221.85'!$U$43</f>
        <v>287.75943971307299</v>
      </c>
      <c r="F29" s="42">
        <f>'[1]Table 221.85'!$Y$43</f>
        <v>282.69562598792299</v>
      </c>
      <c r="G29" s="18" t="s">
        <v>0</v>
      </c>
      <c r="H29" s="18" t="s">
        <v>0</v>
      </c>
      <c r="I29" s="42">
        <f>'[1]Table 221.85'!$AC$43</f>
        <v>286.88564833870902</v>
      </c>
      <c r="J29" s="18" t="s">
        <v>0</v>
      </c>
    </row>
    <row r="30" spans="1:10" x14ac:dyDescent="0.2">
      <c r="A30" s="2"/>
      <c r="B30" s="6" t="s">
        <v>59</v>
      </c>
      <c r="C30" s="42">
        <f>'[1]Table 221.85'!$G$45-C$29</f>
        <v>-3.6446286530569978</v>
      </c>
      <c r="D30" s="42">
        <f>'[1]Table 221.85'!$M$45-D$29</f>
        <v>-6.1999468518880008</v>
      </c>
      <c r="E30" s="42">
        <f>'[1]Table 221.85'!$U$45-E$29</f>
        <v>-6.2785353221140099</v>
      </c>
      <c r="F30" s="42">
        <f>'[1]Table 221.85'!$Y$45-F$29</f>
        <v>-6.8585525253549804</v>
      </c>
      <c r="G30" s="18" t="s">
        <v>0</v>
      </c>
      <c r="H30" s="18" t="s">
        <v>0</v>
      </c>
      <c r="I30" s="42">
        <f>'[1]Table 221.85'!$AC$45-I$29</f>
        <v>-4.0713218597680338</v>
      </c>
      <c r="J30" s="18" t="s">
        <v>0</v>
      </c>
    </row>
    <row r="31" spans="1:10" x14ac:dyDescent="0.2">
      <c r="A31" s="2"/>
      <c r="B31" s="6" t="s">
        <v>4</v>
      </c>
      <c r="C31" s="42">
        <f>'[1]Table 221.85'!$G$46-C$29</f>
        <v>3.7254450617940051</v>
      </c>
      <c r="D31" s="42">
        <f>'[1]Table 221.85'!$M$46-D$29</f>
        <v>6.2622879972469718</v>
      </c>
      <c r="E31" s="42">
        <f>'[1]Table 221.85'!$U$46-E$29</f>
        <v>6.8566795041020328</v>
      </c>
      <c r="F31" s="42">
        <f>'[1]Table 221.85'!$Y$46-F$29</f>
        <v>6.7177087961180177</v>
      </c>
      <c r="G31" s="18" t="s">
        <v>0</v>
      </c>
      <c r="H31" s="18" t="s">
        <v>0</v>
      </c>
      <c r="I31" s="42">
        <f>'[1]Table 221.85'!$AC$46-I$29</f>
        <v>4.1950919145709804</v>
      </c>
      <c r="J31" s="18" t="s">
        <v>0</v>
      </c>
    </row>
    <row r="32" spans="1:10" x14ac:dyDescent="0.2">
      <c r="A32" s="2"/>
      <c r="B32" s="6" t="s">
        <v>1</v>
      </c>
      <c r="C32" s="42">
        <f>'[1]Table 221.85'!$G$50-C$29</f>
        <v>7.2890771768300056</v>
      </c>
      <c r="D32" s="42">
        <f>'[1]Table 221.85'!$M$50-D$29</f>
        <v>6.4242466146279753</v>
      </c>
      <c r="E32" s="42">
        <f>'[1]Table 221.85'!$U$50-E$29</f>
        <v>6.8662520974870063</v>
      </c>
      <c r="F32" s="42">
        <f>'[1]Table 221.85'!$Y$50-F$29</f>
        <v>5.8813739612419909</v>
      </c>
      <c r="G32" s="18" t="s">
        <v>0</v>
      </c>
      <c r="H32" s="18" t="s">
        <v>0</v>
      </c>
      <c r="I32" s="42">
        <f>'[1]Table 221.85'!$AC$50-I$29</f>
        <v>8.2471798293389611</v>
      </c>
      <c r="J32" s="18" t="s">
        <v>0</v>
      </c>
    </row>
    <row r="33" spans="1:10" x14ac:dyDescent="0.2">
      <c r="A33" s="2"/>
      <c r="B33" s="6" t="s">
        <v>5</v>
      </c>
      <c r="C33" s="42">
        <f>'[1]Table 221.85'!$G$51-C$29</f>
        <v>-42.393477064921001</v>
      </c>
      <c r="D33" s="42">
        <f>'[1]Table 221.85'!$M$51-D$29</f>
        <v>-22.868558136362992</v>
      </c>
      <c r="E33" s="42">
        <f>'[1]Table 221.85'!$U$51-E$29</f>
        <v>-23.813802324638004</v>
      </c>
      <c r="F33" s="42">
        <f>'[1]Table 221.85'!$Y$51-F$29</f>
        <v>-21.187089795701979</v>
      </c>
      <c r="G33" s="18" t="s">
        <v>0</v>
      </c>
      <c r="H33" s="18" t="s">
        <v>0</v>
      </c>
      <c r="I33" s="42">
        <f>'[1]Table 221.85'!$AC$51-I$29</f>
        <v>-17.80724207596802</v>
      </c>
      <c r="J33" s="18" t="s">
        <v>0</v>
      </c>
    </row>
    <row r="34" spans="1:10" x14ac:dyDescent="0.2">
      <c r="A34" s="2"/>
      <c r="B34" s="6" t="s">
        <v>2</v>
      </c>
      <c r="C34" s="42">
        <f>'[1]Table 221.85'!$G$52-C$29</f>
        <v>-24.112494857852994</v>
      </c>
      <c r="D34" s="42">
        <f>'[1]Table 221.85'!$M$52-D$29</f>
        <v>-15.410873943430033</v>
      </c>
      <c r="E34" s="42">
        <f>'[1]Table 221.85'!$U$52-E$29</f>
        <v>-17.062990576292975</v>
      </c>
      <c r="F34" s="42">
        <f>'[1]Table 221.85'!$Y$52-F$29</f>
        <v>-15.848122830792022</v>
      </c>
      <c r="G34" s="18" t="s">
        <v>0</v>
      </c>
      <c r="H34" s="18" t="s">
        <v>0</v>
      </c>
      <c r="I34" s="42">
        <f>'[1]Table 221.85'!$AC$52-I$29</f>
        <v>-13.042535113816996</v>
      </c>
      <c r="J34" s="18" t="s">
        <v>0</v>
      </c>
    </row>
    <row r="35" spans="1:10" x14ac:dyDescent="0.2">
      <c r="A35" s="2"/>
      <c r="B35" s="2"/>
      <c r="C35" s="2"/>
      <c r="D35" s="2"/>
      <c r="E35" s="2"/>
      <c r="F35" s="2"/>
      <c r="G35" s="2"/>
      <c r="H35" s="2"/>
      <c r="I35" s="2"/>
      <c r="J35" s="2"/>
    </row>
    <row r="36" spans="1:10" x14ac:dyDescent="0.2">
      <c r="A36" s="2"/>
      <c r="B36" s="8" t="s">
        <v>70</v>
      </c>
      <c r="C36" s="2"/>
      <c r="D36" s="2"/>
      <c r="E36" s="2"/>
      <c r="F36" s="2"/>
      <c r="G36" s="2"/>
      <c r="H36" s="2"/>
      <c r="I36" s="2"/>
      <c r="J36" s="2"/>
    </row>
    <row r="37" spans="1:10" x14ac:dyDescent="0.2">
      <c r="A37" s="2"/>
      <c r="B37" s="7" t="s">
        <v>55</v>
      </c>
      <c r="C37" s="24">
        <f>'[1]Table 222.85'!$F$7</f>
        <v>218.979756872873</v>
      </c>
      <c r="D37" s="24">
        <f>'[1]Table 222.85'!$J$7</f>
        <v>229.636072887865</v>
      </c>
      <c r="E37" s="24">
        <f>'[1]Table 222.85'!$R$7</f>
        <v>232.011440340315</v>
      </c>
      <c r="F37" s="24">
        <f>'[1]Table 222.85'!$V$7</f>
        <v>239.35035210088299</v>
      </c>
      <c r="G37" s="18" t="s">
        <v>0</v>
      </c>
      <c r="H37" s="18" t="s">
        <v>0</v>
      </c>
      <c r="I37" s="24">
        <f>'[1]Table 222.85'!$Z$7</f>
        <v>243.986090515733</v>
      </c>
      <c r="J37" s="18" t="s">
        <v>0</v>
      </c>
    </row>
    <row r="38" spans="1:10" x14ac:dyDescent="0.2">
      <c r="A38" s="2"/>
      <c r="B38" s="7" t="s">
        <v>56</v>
      </c>
      <c r="C38" s="24">
        <f>'[1]Table 222.85'!$F$22</f>
        <v>268.62518312208402</v>
      </c>
      <c r="D38" s="24">
        <f>'[1]Table 222.85'!$J$22</f>
        <v>270.40175219085302</v>
      </c>
      <c r="E38" s="24">
        <f>'[1]Table 222.85'!$R$22</f>
        <v>275.84941072274898</v>
      </c>
      <c r="F38" s="24">
        <f>'[1]Table 222.85'!$V$22</f>
        <v>278.77350038095398</v>
      </c>
      <c r="G38" s="18" t="s">
        <v>0</v>
      </c>
      <c r="H38" s="18" t="s">
        <v>0</v>
      </c>
      <c r="I38" s="24">
        <f>'[1]Table 222.85'!$Z$22</f>
        <v>284.99911682425301</v>
      </c>
      <c r="J38" s="18" t="s">
        <v>0</v>
      </c>
    </row>
    <row r="39" spans="1:10" x14ac:dyDescent="0.2">
      <c r="A39" s="2"/>
      <c r="B39" s="7" t="s">
        <v>57</v>
      </c>
      <c r="C39" s="24">
        <f>'[1]Table 222.85'!$F$43</f>
        <v>298.47262134517803</v>
      </c>
      <c r="D39" s="24">
        <f>'[1]Table 222.85'!$J$43</f>
        <v>304.55525709491201</v>
      </c>
      <c r="E39" s="24">
        <f>'[1]Table 222.85'!$R$43</f>
        <v>308.20129544798698</v>
      </c>
      <c r="F39" s="24">
        <f>'[1]Table 222.85'!$V$43</f>
        <v>305.30030446445897</v>
      </c>
      <c r="G39" s="18" t="s">
        <v>0</v>
      </c>
      <c r="H39" s="18" t="s">
        <v>0</v>
      </c>
      <c r="I39" s="24">
        <f>'[1]Table 222.85'!$Z$43</f>
        <v>306.31594670931003</v>
      </c>
      <c r="J39" s="18" t="s">
        <v>0</v>
      </c>
    </row>
    <row r="40" spans="1:10" x14ac:dyDescent="0.2">
      <c r="A40" s="2"/>
      <c r="B40" s="6" t="s">
        <v>59</v>
      </c>
      <c r="C40" s="24">
        <f>'[1]Table 222.85'!$F$45-C$39</f>
        <v>3.0017336959159593</v>
      </c>
      <c r="D40" s="24">
        <f>'[1]Table 222.85'!$J$45-D$39</f>
        <v>1.698927238780982</v>
      </c>
      <c r="E40" s="24">
        <f>'[1]Table 222.85'!$R$45-E$39</f>
        <v>1.634395190311011</v>
      </c>
      <c r="F40" s="24">
        <f>'[1]Table 222.85'!$V$45-F$39</f>
        <v>1.7403068311900256</v>
      </c>
      <c r="G40" s="18" t="s">
        <v>0</v>
      </c>
      <c r="H40" s="18" t="s">
        <v>0</v>
      </c>
      <c r="I40" s="24">
        <f>'[1]Table 222.85'!$Z$45-I$39</f>
        <v>1.8720399687059626</v>
      </c>
      <c r="J40" s="18" t="s">
        <v>0</v>
      </c>
    </row>
    <row r="41" spans="1:10" x14ac:dyDescent="0.2">
      <c r="A41" s="2"/>
      <c r="B41" s="6" t="s">
        <v>4</v>
      </c>
      <c r="C41" s="24">
        <f>'[1]Table 222.85'!$F$46-C$39</f>
        <v>-2.8473640038920394</v>
      </c>
      <c r="D41" s="24">
        <f>'[1]Table 222.85'!$J$46-D$39</f>
        <v>-1.6091629211680356</v>
      </c>
      <c r="E41" s="24">
        <f>'[1]Table 222.85'!$R$46-E$39</f>
        <v>-1.4191942304739769</v>
      </c>
      <c r="F41" s="24">
        <f>'[1]Table 222.85'!$V$46-F$39</f>
        <v>-1.7214220315159992</v>
      </c>
      <c r="G41" s="18" t="s">
        <v>0</v>
      </c>
      <c r="H41" s="18" t="s">
        <v>0</v>
      </c>
      <c r="I41" s="24">
        <f>'[1]Table 222.85'!$Z$46-I$39</f>
        <v>-1.8338904414750345</v>
      </c>
      <c r="J41" s="18" t="s">
        <v>0</v>
      </c>
    </row>
    <row r="42" spans="1:10" x14ac:dyDescent="0.2">
      <c r="A42" s="2"/>
      <c r="B42" s="6" t="s">
        <v>1</v>
      </c>
      <c r="C42" s="24">
        <f>'[1]Table 222.85'!$F$50-C$39</f>
        <v>5.1935095486159639</v>
      </c>
      <c r="D42" s="24">
        <f>'[1]Table 222.85'!$J$50-D$39</f>
        <v>4.938440907309996</v>
      </c>
      <c r="E42" s="24">
        <f>'[1]Table 222.85'!$R$50-E$39</f>
        <v>6.5571244169360057</v>
      </c>
      <c r="F42" s="24">
        <f>'[1]Table 222.85'!$V$50-F$39</f>
        <v>5.8542577508250133</v>
      </c>
      <c r="G42" s="18" t="s">
        <v>0</v>
      </c>
      <c r="H42" s="18" t="s">
        <v>0</v>
      </c>
      <c r="I42" s="24">
        <f>'[1]Table 222.85'!$Z$50-I$39</f>
        <v>7.3726475955779733</v>
      </c>
      <c r="J42" s="18" t="s">
        <v>0</v>
      </c>
    </row>
    <row r="43" spans="1:10" x14ac:dyDescent="0.2">
      <c r="A43" s="2"/>
      <c r="B43" s="6" t="s">
        <v>5</v>
      </c>
      <c r="C43" s="24">
        <f>'[1]Table 222.85'!$F$51-C$39</f>
        <v>-26.65845530345905</v>
      </c>
      <c r="D43" s="24">
        <f>'[1]Table 222.85'!$J$51-D$39</f>
        <v>-16.007916806777985</v>
      </c>
      <c r="E43" s="24">
        <f>'[1]Table 222.85'!$R$51-E$39</f>
        <v>-24.893728431178999</v>
      </c>
      <c r="F43" s="24">
        <f>'[1]Table 222.85'!$V$51-F$39</f>
        <v>-21.073343975095952</v>
      </c>
      <c r="G43" s="18" t="s">
        <v>0</v>
      </c>
      <c r="H43" s="18" t="s">
        <v>0</v>
      </c>
      <c r="I43" s="24">
        <f>'[1]Table 222.85'!$Z$51-I$39</f>
        <v>-18.410183368199</v>
      </c>
      <c r="J43" s="18" t="s">
        <v>0</v>
      </c>
    </row>
    <row r="44" spans="1:10" x14ac:dyDescent="0.2">
      <c r="A44" s="2"/>
      <c r="B44" s="6" t="s">
        <v>2</v>
      </c>
      <c r="C44" s="24">
        <f>'[1]Table 222.85'!$F$52-C$39</f>
        <v>-21.77750761031001</v>
      </c>
      <c r="D44" s="24">
        <f>'[1]Table 222.85'!$J$52-D$39</f>
        <v>-21.053377082959003</v>
      </c>
      <c r="E44" s="24">
        <f>'[1]Table 222.85'!$R$52-E$39</f>
        <v>-15.506670606539956</v>
      </c>
      <c r="F44" s="24">
        <f>'[1]Table 222.85'!$V$52-F$39</f>
        <v>-13.455997445246965</v>
      </c>
      <c r="G44" s="18" t="s">
        <v>0</v>
      </c>
      <c r="H44" s="18" t="s">
        <v>0</v>
      </c>
      <c r="I44" s="24">
        <f>'[1]Table 222.85'!$Z$52-I$39</f>
        <v>-11.876980988360003</v>
      </c>
      <c r="J44" s="18" t="s">
        <v>0</v>
      </c>
    </row>
    <row r="45" spans="1:10" x14ac:dyDescent="0.2">
      <c r="A45" s="2"/>
      <c r="B45" s="2"/>
      <c r="C45" s="2"/>
      <c r="D45" s="2"/>
      <c r="E45" s="2"/>
      <c r="F45" s="2"/>
      <c r="G45" s="2"/>
      <c r="H45" s="2"/>
      <c r="I45" s="2"/>
      <c r="J4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outlinePr summaryBelow="0"/>
  </sheetPr>
  <dimension ref="B1:K71"/>
  <sheetViews>
    <sheetView showGridLines="0" topLeftCell="C1" zoomScale="85" zoomScaleNormal="85" workbookViewId="0">
      <pane ySplit="3" topLeftCell="A4" activePane="bottomLeft" state="frozen"/>
      <selection pane="bottomLeft" activeCell="U52" sqref="L2:U52"/>
    </sheetView>
  </sheetViews>
  <sheetFormatPr baseColWidth="10" defaultColWidth="8.83203125" defaultRowHeight="14" x14ac:dyDescent="0.2"/>
  <cols>
    <col min="1" max="1" width="3.6640625" style="2" customWidth="1"/>
    <col min="2" max="2" width="39.33203125" style="2" customWidth="1"/>
    <col min="3" max="3" width="7.1640625" style="2" customWidth="1"/>
    <col min="4" max="10" width="8.83203125" style="2"/>
    <col min="11" max="11" width="2.1640625" style="2" customWidth="1"/>
    <col min="12" max="12" width="40.1640625" style="2" customWidth="1"/>
    <col min="13" max="13" width="7.33203125" style="2" customWidth="1"/>
    <col min="14" max="16384" width="8.83203125" style="2"/>
  </cols>
  <sheetData>
    <row r="1" spans="2:10" ht="16" x14ac:dyDescent="0.2">
      <c r="B1" s="1" t="s">
        <v>53</v>
      </c>
    </row>
    <row r="3" spans="2:10" x14ac:dyDescent="0.2">
      <c r="B3" s="4"/>
      <c r="C3" s="3">
        <v>1980</v>
      </c>
      <c r="D3" s="3">
        <v>1990</v>
      </c>
      <c r="E3" s="3">
        <v>2000</v>
      </c>
      <c r="F3" s="3">
        <v>2005</v>
      </c>
      <c r="G3" s="3">
        <v>2010</v>
      </c>
      <c r="H3" s="3">
        <v>2011</v>
      </c>
      <c r="I3" s="3">
        <v>2012</v>
      </c>
      <c r="J3" s="3">
        <v>2013</v>
      </c>
    </row>
    <row r="4" spans="2:10" x14ac:dyDescent="0.2">
      <c r="B4" s="20" t="s">
        <v>15</v>
      </c>
      <c r="C4" s="20"/>
      <c r="D4" s="20"/>
      <c r="E4" s="20"/>
      <c r="F4" s="20"/>
      <c r="G4" s="20"/>
      <c r="H4" s="20"/>
      <c r="I4" s="20"/>
      <c r="J4" s="20"/>
    </row>
    <row r="5" spans="2:10" x14ac:dyDescent="0.2">
      <c r="B5" s="8" t="s">
        <v>61</v>
      </c>
      <c r="C5" s="5">
        <f>'[1]Table 303.10'!$B$42</f>
        <v>12096895</v>
      </c>
      <c r="D5" s="5">
        <f>'[1]Table 303.10'!$B$54</f>
        <v>13818637</v>
      </c>
      <c r="E5" s="5">
        <f>'[1]Table 303.10'!$B$66</f>
        <v>15312289</v>
      </c>
      <c r="F5" s="5">
        <f>'[1]Table 303.10'!$B$72</f>
        <v>17487475</v>
      </c>
      <c r="G5" s="5">
        <f>'[1]Table 303.10'!$B$78</f>
        <v>21019438</v>
      </c>
      <c r="H5" s="5">
        <f>'[1]Table 303.10'!$B$79</f>
        <v>21010590</v>
      </c>
      <c r="I5" s="5">
        <f>'[1]Table 303.10'!$B$80</f>
        <v>20642819</v>
      </c>
      <c r="J5" s="5">
        <f>'[1]Table 303.10'!$B$81</f>
        <v>20375789</v>
      </c>
    </row>
    <row r="6" spans="2:10" x14ac:dyDescent="0.2">
      <c r="B6" s="7" t="s">
        <v>100</v>
      </c>
      <c r="C6" s="9">
        <f>'[1]Table 303.10'!$J$42/C$5*100</f>
        <v>78.180342972308182</v>
      </c>
      <c r="D6" s="9">
        <f>'[1]Table 303.10'!$J$54/D$5*100</f>
        <v>78.478919447699511</v>
      </c>
      <c r="E6" s="9">
        <f>'[1]Table 303.10'!$J$66/E$5*100</f>
        <v>76.753945801310309</v>
      </c>
      <c r="F6" s="9">
        <f>'[1]Table 303.10'!$J$72/F$5*100</f>
        <v>74.463774787383542</v>
      </c>
      <c r="G6" s="9">
        <f>'[1]Table 303.10'!$J$78/G$5*100</f>
        <v>72.038895616524087</v>
      </c>
      <c r="H6" s="9">
        <f>'[1]Table 303.10'!$J$79/H$5*100</f>
        <v>71.946113840687005</v>
      </c>
      <c r="I6" s="9">
        <f>'[1]Table 303.10'!$J$80/I$5*100</f>
        <v>72.084839769219499</v>
      </c>
      <c r="J6" s="9">
        <f>'[1]Table 303.10'!$J$81/J$5*100</f>
        <v>72.368034435378178</v>
      </c>
    </row>
    <row r="7" spans="2:10" x14ac:dyDescent="0.2">
      <c r="B7" s="11" t="s">
        <v>101</v>
      </c>
      <c r="C7" s="12">
        <f>'[1]Table 303.10'!$K$42/C$5*100</f>
        <v>21.819657027691814</v>
      </c>
      <c r="D7" s="12">
        <f>'[1]Table 303.10'!$K$54/D$5*100</f>
        <v>21.521080552300493</v>
      </c>
      <c r="E7" s="12">
        <f>'[1]Table 303.10'!$K$66/E$5*100</f>
        <v>23.246054198689691</v>
      </c>
      <c r="F7" s="12">
        <f>'[1]Table 303.10'!$K$72/F$5*100</f>
        <v>25.536225212616458</v>
      </c>
      <c r="G7" s="12">
        <f>'[1]Table 303.10'!$K$78/G$5*100</f>
        <v>27.961104383475906</v>
      </c>
      <c r="H7" s="12">
        <f>'[1]Table 303.10'!$K$79/H$5*100</f>
        <v>28.053886159312995</v>
      </c>
      <c r="I7" s="12">
        <f>'[1]Table 303.10'!$K$80/I$5*100</f>
        <v>27.915160230780494</v>
      </c>
      <c r="J7" s="12">
        <f>'[1]Table 303.10'!$K$81/J$5*100</f>
        <v>27.631965564621819</v>
      </c>
    </row>
    <row r="8" spans="2:10" x14ac:dyDescent="0.2">
      <c r="B8" s="7" t="s">
        <v>36</v>
      </c>
      <c r="C8" s="9">
        <f>'[1]Table 303.10'!$C$42/C$5*100</f>
        <v>58.675866823676657</v>
      </c>
      <c r="D8" s="9">
        <f>'[1]Table 303.10'!$C$54/D$5*100</f>
        <v>56.597369190608305</v>
      </c>
      <c r="E8" s="9">
        <f>'[1]Table 303.10'!$C$66/E$5*100</f>
        <v>58.839014859241487</v>
      </c>
      <c r="F8" s="9">
        <f>'[1]Table 303.10'!$C$72/F$5*100</f>
        <v>61.741394912644623</v>
      </c>
      <c r="G8" s="9">
        <f>'[1]Table 303.10'!$C$78/G$5*100</f>
        <v>62.262283130500442</v>
      </c>
      <c r="H8" s="9">
        <f>'[1]Table 303.10'!$C$79/H$5*100</f>
        <v>61.885606258558177</v>
      </c>
      <c r="I8" s="9">
        <f>'[1]Table 303.10'!$C$80/I$5*100</f>
        <v>61.70190708933697</v>
      </c>
      <c r="J8" s="9">
        <f>'[1]Table 303.10'!$C$81/J$5*100</f>
        <v>61.823922499393767</v>
      </c>
    </row>
    <row r="9" spans="2:10" x14ac:dyDescent="0.2">
      <c r="B9" s="11" t="s">
        <v>37</v>
      </c>
      <c r="C9" s="12">
        <f>'[1]Table 303.10'!$D$42/C$5*100</f>
        <v>41.324133176323343</v>
      </c>
      <c r="D9" s="12">
        <f>'[1]Table 303.10'!$D$54/D$5*100</f>
        <v>43.402630809391695</v>
      </c>
      <c r="E9" s="12">
        <f>'[1]Table 303.10'!$D$66/E$5*100</f>
        <v>41.160985140758513</v>
      </c>
      <c r="F9" s="12">
        <f>'[1]Table 303.10'!$D$72/F$5*100</f>
        <v>38.258605087355377</v>
      </c>
      <c r="G9" s="12">
        <f>'[1]Table 303.10'!$D$78/G$5*100</f>
        <v>37.737716869499558</v>
      </c>
      <c r="H9" s="12">
        <f>'[1]Table 303.10'!$D$79/H$5*100</f>
        <v>38.114393741441816</v>
      </c>
      <c r="I9" s="12">
        <f>'[1]Table 303.10'!$D$80/I$5*100</f>
        <v>38.298092910663023</v>
      </c>
      <c r="J9" s="12">
        <f>'[1]Table 303.10'!$D$81/J$5*100</f>
        <v>38.17607750060624</v>
      </c>
    </row>
    <row r="10" spans="2:10" x14ac:dyDescent="0.2">
      <c r="B10" s="7" t="s">
        <v>40</v>
      </c>
      <c r="C10" s="9">
        <f>'[1]Table 306.10'!C$65/'[1]Table 306.10'!C$5*100</f>
        <v>86.615821149802329</v>
      </c>
      <c r="D10" s="9">
        <f>'[1]Table 306.10'!D$65/'[1]Table 306.10'!D$5*100</f>
        <v>86.543311037116055</v>
      </c>
      <c r="E10" s="9">
        <f>'[1]Table 306.10'!E$65/'[1]Table 306.10'!E$5*100</f>
        <v>85.913954471470575</v>
      </c>
      <c r="F10" s="9">
        <f>'[1]Table 306.10'!F$65/'[1]Table 306.10'!F$5*100</f>
        <v>85.56960910594583</v>
      </c>
      <c r="G10" s="9">
        <f>'[1]Table 306.10'!I$65/'[1]Table 306.10'!I$5*100</f>
        <v>86.02716685384263</v>
      </c>
      <c r="H10" s="9">
        <f>'[1]Table 306.10'!J$65/'[1]Table 306.10'!J$5*100</f>
        <v>86.03900699599582</v>
      </c>
      <c r="I10" s="9">
        <f>'[1]Table 306.10'!K$65/'[1]Table 306.10'!K$5*100</f>
        <v>85.901208551022037</v>
      </c>
      <c r="J10" s="9">
        <f>'[1]Table 306.10'!L$65/'[1]Table 306.10'!L$5*100</f>
        <v>85.762740279652462</v>
      </c>
    </row>
    <row r="11" spans="2:10" x14ac:dyDescent="0.2">
      <c r="B11" s="11" t="s">
        <v>41</v>
      </c>
      <c r="C11" s="12">
        <f>'[1]Table 306.10'!C$101/'[1]Table 306.10'!C$5*100</f>
        <v>13.384178850197671</v>
      </c>
      <c r="D11" s="12">
        <f>'[1]Table 306.10'!D$101/'[1]Table 306.10'!D$5*100</f>
        <v>13.456688962883966</v>
      </c>
      <c r="E11" s="12">
        <f>'[1]Table 306.10'!E$101/'[1]Table 306.10'!E$5*100</f>
        <v>14.086045528529406</v>
      </c>
      <c r="F11" s="12">
        <f>'[1]Table 306.10'!F$101/'[1]Table 306.10'!F$5*100</f>
        <v>14.430390894054174</v>
      </c>
      <c r="G11" s="12">
        <f>'[1]Table 306.10'!I$101/'[1]Table 306.10'!I$5*100</f>
        <v>13.972833146157384</v>
      </c>
      <c r="H11" s="12">
        <f>'[1]Table 306.10'!J$101/'[1]Table 306.10'!J$5*100</f>
        <v>13.960993004004171</v>
      </c>
      <c r="I11" s="12">
        <f>'[1]Table 306.10'!K$101/'[1]Table 306.10'!K$5*100</f>
        <v>14.098791448977972</v>
      </c>
      <c r="J11" s="12">
        <f>'[1]Table 306.10'!L$101/'[1]Table 306.10'!L$5*100</f>
        <v>14.237259720347515</v>
      </c>
    </row>
    <row r="12" spans="2:10" x14ac:dyDescent="0.2">
      <c r="B12" s="45" t="s">
        <v>21</v>
      </c>
      <c r="C12" s="46">
        <f>'[1]Table 306.10'!C$6/'[1]Table 306.10'!C$5*100</f>
        <v>81.353257204052539</v>
      </c>
      <c r="D12" s="46">
        <f>'[1]Table 306.10'!D$6/'[1]Table 306.10'!D$5*100</f>
        <v>77.594193985991538</v>
      </c>
      <c r="E12" s="46">
        <f>'[1]Table 306.10'!E$6/'[1]Table 306.10'!E$5*100</f>
        <v>68.324853325325819</v>
      </c>
      <c r="F12" s="46">
        <f>'[1]Table 306.10'!F$6/'[1]Table 306.10'!F$5*100</f>
        <v>65.735276247714438</v>
      </c>
      <c r="G12" s="46">
        <f>'[1]Table 306.10'!I$6/'[1]Table 306.10'!I$5*100</f>
        <v>60.519234624636496</v>
      </c>
      <c r="H12" s="46">
        <f>'[1]Table 306.10'!J$6/'[1]Table 306.10'!J$5*100</f>
        <v>59.026667028389021</v>
      </c>
      <c r="I12" s="46">
        <f>'[1]Table 306.10'!K$6/'[1]Table 306.10'!K$5*100</f>
        <v>58.040246344261412</v>
      </c>
      <c r="J12" s="46">
        <f>'[1]Table 306.10'!L$6/'[1]Table 306.10'!L$5*100</f>
        <v>56.884751800286104</v>
      </c>
    </row>
    <row r="13" spans="2:10" x14ac:dyDescent="0.2">
      <c r="B13" s="7" t="s">
        <v>22</v>
      </c>
      <c r="C13" s="9">
        <f>'[1]Table 306.10'!C$8/'[1]Table 306.10'!C$5*100</f>
        <v>9.1566772633436386</v>
      </c>
      <c r="D13" s="9">
        <f>'[1]Table 306.10'!D$8/'[1]Table 306.10'!D$5*100</f>
        <v>9.0243270736469885</v>
      </c>
      <c r="E13" s="9">
        <f>'[1]Table 306.10'!E$8/'[1]Table 306.10'!E$5*100</f>
        <v>11.300191630395689</v>
      </c>
      <c r="F13" s="9">
        <f>'[1]Table 306.10'!F$8/'[1]Table 306.10'!F$5*100</f>
        <v>12.663697875193533</v>
      </c>
      <c r="G13" s="9">
        <f>'[1]Table 306.10'!I$8/'[1]Table 306.10'!I$5*100</f>
        <v>14.457893688689488</v>
      </c>
      <c r="H13" s="9">
        <f>'[1]Table 306.10'!J$8/'[1]Table 306.10'!J$5*100</f>
        <v>14.655547511992761</v>
      </c>
      <c r="I13" s="9">
        <f>'[1]Table 306.10'!K$8/'[1]Table 306.10'!K$5*100</f>
        <v>14.349493642316974</v>
      </c>
      <c r="J13" s="9">
        <f>'[1]Table 306.10'!L$8/'[1]Table 306.10'!L$5*100</f>
        <v>14.095778082507627</v>
      </c>
    </row>
    <row r="14" spans="2:10" x14ac:dyDescent="0.2">
      <c r="B14" s="7" t="s">
        <v>23</v>
      </c>
      <c r="C14" s="9">
        <f>'[1]Table 306.10'!C$9/'[1]Table 306.10'!C$5*100</f>
        <v>3.9027425603186545</v>
      </c>
      <c r="D14" s="9">
        <f>'[1]Table 306.10'!D$9/'[1]Table 306.10'!D$5*100</f>
        <v>5.6622733486667327</v>
      </c>
      <c r="E14" s="9">
        <f>'[1]Table 306.10'!E$9/'[1]Table 306.10'!E$5*100</f>
        <v>9.546619711788356</v>
      </c>
      <c r="F14" s="9">
        <f>'[1]Table 306.10'!F$9/'[1]Table 306.10'!F$5*100</f>
        <v>10.761845263538619</v>
      </c>
      <c r="G14" s="9">
        <f>'[1]Table 306.10'!I$9/'[1]Table 306.10'!I$5*100</f>
        <v>13.077495221327991</v>
      </c>
      <c r="H14" s="9">
        <f>'[1]Table 306.10'!J$9/'[1]Table 306.10'!J$5*100</f>
        <v>13.769294436757844</v>
      </c>
      <c r="I14" s="9">
        <f>'[1]Table 306.10'!K$9/'[1]Table 306.10'!K$5*100</f>
        <v>14.43331455844282</v>
      </c>
      <c r="J14" s="9">
        <f>'[1]Table 306.10'!L$9/'[1]Table 306.10'!L$5*100</f>
        <v>15.170514378608846</v>
      </c>
    </row>
    <row r="15" spans="2:10" x14ac:dyDescent="0.2">
      <c r="B15" s="7" t="s">
        <v>42</v>
      </c>
      <c r="C15" s="9">
        <f>'[1]Table 306.10'!C$10/'[1]Table 306.10'!C$5*100</f>
        <v>2.3699060992778245</v>
      </c>
      <c r="D15" s="9">
        <f>'[1]Table 306.10'!D$10/'[1]Table 306.10'!D$5*100</f>
        <v>4.1425214368103029</v>
      </c>
      <c r="E15" s="9">
        <f>'[1]Table 306.10'!E$10/'[1]Table 306.10'!E$5*100</f>
        <v>6.3884896634330763</v>
      </c>
      <c r="F15" s="9">
        <f>'[1]Table 306.10'!F$10/'[1]Table 306.10'!F$5*100</f>
        <v>6.4868255708728686</v>
      </c>
      <c r="G15" s="9">
        <f>'[1]Table 306.10'!I$10/'[1]Table 306.10'!I$5*100</f>
        <v>6.097032660911295</v>
      </c>
      <c r="H15" s="9">
        <f>'[1]Table 306.10'!J$10/'[1]Table 306.10'!J$5*100</f>
        <v>6.078039693316561</v>
      </c>
      <c r="I15" s="9">
        <f>'[1]Table 306.10'!K$10/'[1]Table 306.10'!K$5*100</f>
        <v>6.0998790911260707</v>
      </c>
      <c r="J15" s="9">
        <f>'[1]Table 306.10'!L$10/'[1]Table 306.10'!L$5*100</f>
        <v>6.1818366886308054</v>
      </c>
    </row>
    <row r="16" spans="2:10" x14ac:dyDescent="0.2">
      <c r="B16" s="16" t="s">
        <v>43</v>
      </c>
      <c r="C16" s="17">
        <f>'[1]Table 306.10'!C$15/'[1]Table 306.10'!C$5*100</f>
        <v>2.5232468324143151</v>
      </c>
      <c r="D16" s="17">
        <f>'[1]Table 306.10'!D$15/'[1]Table 306.10'!D$5*100</f>
        <v>2.8328119480958938</v>
      </c>
      <c r="E16" s="17">
        <f>'[1]Table 306.10'!E$15/'[1]Table 306.10'!E$5*100</f>
        <v>3.4527300261900749</v>
      </c>
      <c r="F16" s="17">
        <f>'[1]Table 306.10'!F$15/'[1]Table 306.10'!F$5*100</f>
        <v>3.3441877686744372</v>
      </c>
      <c r="G16" s="17">
        <f>'[1]Table 306.10'!I$15/'[1]Table 306.10'!I$5*100</f>
        <v>3.3666789759079192</v>
      </c>
      <c r="H16" s="17">
        <f>'[1]Table 306.10'!J$15/'[1]Table 306.10'!J$5*100</f>
        <v>3.5244084054755245</v>
      </c>
      <c r="I16" s="17">
        <f>'[1]Table 306.10'!K$15/'[1]Table 306.10'!K$5*100</f>
        <v>3.7925585647967939</v>
      </c>
      <c r="J16" s="17">
        <f>'[1]Table 306.10'!L$15/'[1]Table 306.10'!L$5*100</f>
        <v>4.1240660668404043</v>
      </c>
    </row>
    <row r="18" spans="2:11" ht="7.25" customHeight="1" x14ac:dyDescent="0.2">
      <c r="B18" s="54"/>
    </row>
    <row r="19" spans="2:11" x14ac:dyDescent="0.2">
      <c r="B19" s="20" t="s">
        <v>102</v>
      </c>
      <c r="C19" s="20"/>
      <c r="D19" s="20"/>
      <c r="E19" s="20"/>
      <c r="F19" s="20"/>
      <c r="G19" s="20"/>
      <c r="H19" s="20"/>
      <c r="I19" s="20"/>
      <c r="J19" s="20"/>
      <c r="K19" s="54"/>
    </row>
    <row r="20" spans="2:11" ht="14.25" customHeight="1" x14ac:dyDescent="0.2">
      <c r="B20" s="31" t="s">
        <v>104</v>
      </c>
      <c r="C20" s="10">
        <f>'[1]Table 302.10'!$H$31</f>
        <v>49.31895745985932</v>
      </c>
      <c r="D20" s="10">
        <f>'[1]Table 302.10'!$H$43</f>
        <v>60.131525127472919</v>
      </c>
      <c r="E20" s="10">
        <f>'[1]Table 302.10'!$H$55</f>
        <v>63.33057539336933</v>
      </c>
      <c r="F20" s="10">
        <f>'[1]Table 302.10'!$H$61</f>
        <v>68.564988309001222</v>
      </c>
      <c r="G20" s="10">
        <f>'[1]Table 302.10'!$H$67</f>
        <v>68.088173981551662</v>
      </c>
      <c r="H20" s="10">
        <f>'[1]Table 302.10'!$H$68</f>
        <v>68.23312267599276</v>
      </c>
      <c r="I20" s="10">
        <f>'[1]Table 302.10'!$H$69</f>
        <v>66.216083856424149</v>
      </c>
      <c r="J20" s="10">
        <f>'[1]Table 302.10'!$H$70</f>
        <v>65.892523770785132</v>
      </c>
    </row>
    <row r="21" spans="2:11" x14ac:dyDescent="0.2">
      <c r="B21" s="6" t="s">
        <v>33</v>
      </c>
      <c r="C21" s="9">
        <f>'[1]Table 302.10'!$N$31</f>
        <v>46.728008990467643</v>
      </c>
      <c r="D21" s="9">
        <f>'[1]Table 302.10'!$N$43</f>
        <v>58.016385321930052</v>
      </c>
      <c r="E21" s="9">
        <f>'[1]Table 302.10'!$N$55</f>
        <v>59.914519869813098</v>
      </c>
      <c r="F21" s="9">
        <f>'[1]Table 302.10'!$N$61</f>
        <v>66.48226870526949</v>
      </c>
      <c r="G21" s="9">
        <f>'[1]Table 302.10'!$N$67</f>
        <v>62.829542158416707</v>
      </c>
      <c r="H21" s="9">
        <f>'[1]Table 302.10'!$N$68</f>
        <v>64.655796644887914</v>
      </c>
      <c r="I21" s="9">
        <f>'[1]Table 302.10'!$N$69</f>
        <v>61.257539092171228</v>
      </c>
      <c r="J21" s="9">
        <f>'[1]Table 302.10'!$N$70</f>
        <v>63.522887445009722</v>
      </c>
    </row>
    <row r="22" spans="2:11" x14ac:dyDescent="0.2">
      <c r="B22" s="14" t="s">
        <v>32</v>
      </c>
      <c r="C22" s="12">
        <f>'[1]Table 302.10'!$T$31</f>
        <v>51.76185592308515</v>
      </c>
      <c r="D22" s="12">
        <f>'[1]Table 302.10'!$T$43</f>
        <v>62.218339685682778</v>
      </c>
      <c r="E22" s="12">
        <f>'[1]Table 302.10'!$T$55</f>
        <v>66.169943709161558</v>
      </c>
      <c r="F22" s="12">
        <f>'[1]Table 302.10'!$T$61</f>
        <v>70.423747818440475</v>
      </c>
      <c r="G22" s="12">
        <f>'[1]Table 302.10'!$T$67</f>
        <v>74.045391032869659</v>
      </c>
      <c r="H22" s="12">
        <f>'[1]Table 302.10'!$T$68</f>
        <v>72.156962128696421</v>
      </c>
      <c r="I22" s="12">
        <f>'[1]Table 302.10'!$T$69</f>
        <v>71.30523574317904</v>
      </c>
      <c r="J22" s="12">
        <f>'[1]Table 302.10'!$T$70</f>
        <v>68.378284908175033</v>
      </c>
    </row>
    <row r="23" spans="2:11" x14ac:dyDescent="0.2">
      <c r="B23" s="6" t="s">
        <v>38</v>
      </c>
      <c r="C23" s="9">
        <f>'[1]Table 302.10'!$J$31</f>
        <v>19.388159594995212</v>
      </c>
      <c r="D23" s="9">
        <f>'[1]Table 302.10'!$J$43</f>
        <v>20.139324666614161</v>
      </c>
      <c r="E23" s="9">
        <f>'[1]Table 302.10'!$J$55</f>
        <v>21.380711838820179</v>
      </c>
      <c r="F23" s="9">
        <f>'[1]Table 302.10'!$J$61</f>
        <v>24.002302687527919</v>
      </c>
      <c r="G23" s="9">
        <f>'[1]Table 302.10'!$J$67</f>
        <v>26.657076785428696</v>
      </c>
      <c r="H23" s="9">
        <f>'[1]Table 302.10'!$J$68</f>
        <v>25.903633863402725</v>
      </c>
      <c r="I23" s="9">
        <f>'[1]Table 302.10'!$J$69</f>
        <v>28.750663314958825</v>
      </c>
      <c r="J23" s="9">
        <f>'[1]Table 302.10'!$J$70</f>
        <v>23.816101519765933</v>
      </c>
    </row>
    <row r="24" spans="2:11" x14ac:dyDescent="0.2">
      <c r="B24" s="6" t="s">
        <v>39</v>
      </c>
      <c r="C24" s="9">
        <f>'[1]Table 302.10'!$L$31</f>
        <v>29.930797864864111</v>
      </c>
      <c r="D24" s="9">
        <f>'[1]Table 302.10'!$L$43</f>
        <v>39.992158118083843</v>
      </c>
      <c r="E24" s="9">
        <f>'[1]Table 302.10'!$L$55</f>
        <v>41.949827265865409</v>
      </c>
      <c r="F24" s="9">
        <f>'[1]Table 302.10'!$L$61</f>
        <v>44.562685621473307</v>
      </c>
      <c r="G24" s="9">
        <f>'[1]Table 302.10'!$L$67</f>
        <v>41.43109735433093</v>
      </c>
      <c r="H24" s="9">
        <f>'[1]Table 302.10'!$L$68</f>
        <v>42.329488845068973</v>
      </c>
      <c r="I24" s="9">
        <f>'[1]Table 302.10'!$L$69</f>
        <v>37.465420603911134</v>
      </c>
      <c r="J24" s="9">
        <f>'[1]Table 302.10'!$L$70</f>
        <v>42.076422318191653</v>
      </c>
    </row>
    <row r="25" spans="2:11" x14ac:dyDescent="0.2">
      <c r="B25" s="6"/>
      <c r="C25" s="9"/>
      <c r="D25" s="9"/>
      <c r="E25" s="9"/>
      <c r="F25" s="9"/>
      <c r="G25" s="52"/>
      <c r="H25" s="9"/>
      <c r="I25" s="9"/>
      <c r="J25" s="9"/>
    </row>
    <row r="26" spans="2:11" ht="7.25" customHeight="1" x14ac:dyDescent="0.2"/>
    <row r="27" spans="2:11" x14ac:dyDescent="0.2">
      <c r="B27" s="20" t="s">
        <v>79</v>
      </c>
      <c r="C27" s="20"/>
      <c r="D27" s="20"/>
      <c r="E27" s="20"/>
      <c r="F27" s="20"/>
      <c r="G27" s="20"/>
      <c r="H27" s="20"/>
      <c r="I27" s="20"/>
      <c r="J27" s="20"/>
      <c r="K27" s="44"/>
    </row>
    <row r="28" spans="2:11" x14ac:dyDescent="0.2">
      <c r="B28" s="8" t="s">
        <v>82</v>
      </c>
      <c r="C28" s="26" t="s">
        <v>0</v>
      </c>
      <c r="D28" s="21">
        <f>'[1]Table 315.10'!$B$27/1000</f>
        <v>826.25199999999995</v>
      </c>
      <c r="E28" s="21">
        <f>'[1]Table 315.10'!$B$33/1000</f>
        <v>1113.183</v>
      </c>
      <c r="F28" s="21">
        <f>'[1]Table 315.10'!$B$36/1000</f>
        <v>1290.4259999999999</v>
      </c>
      <c r="G28" s="39" t="s">
        <v>0</v>
      </c>
      <c r="H28" s="21">
        <f>'[1]Table 315.10'!$B$39/1000</f>
        <v>1524.4690000000001</v>
      </c>
      <c r="I28" s="39" t="s">
        <v>0</v>
      </c>
      <c r="J28" s="21">
        <f>'[1]Table 315.10'!$B$40/1000</f>
        <v>1544.06</v>
      </c>
    </row>
    <row r="29" spans="2:11" x14ac:dyDescent="0.2">
      <c r="B29" s="7" t="s">
        <v>36</v>
      </c>
      <c r="C29" s="25" t="s">
        <v>0</v>
      </c>
      <c r="D29" s="9">
        <f>'[1]Table 315.10'!$C$27/1000/D$28*100</f>
        <v>64.825622207268495</v>
      </c>
      <c r="E29" s="9">
        <f>'[1]Table 315.10'!$C$33/1000/E$28*100</f>
        <v>55.504620534090087</v>
      </c>
      <c r="F29" s="9">
        <f>'[1]Table 315.10'!$C$36/1000/F28*100</f>
        <v>52.356663613411392</v>
      </c>
      <c r="G29" s="34" t="s">
        <v>0</v>
      </c>
      <c r="H29" s="9">
        <f>'[1]Table 315.10'!$C$39/1000/H28*100</f>
        <v>49.992095608372487</v>
      </c>
      <c r="I29" s="34" t="s">
        <v>0</v>
      </c>
      <c r="J29" s="9">
        <f>'[1]Table 315.10'!$C$40/1000/J28*100</f>
        <v>51.253902050438448</v>
      </c>
    </row>
    <row r="30" spans="2:11" x14ac:dyDescent="0.2">
      <c r="B30" s="11" t="s">
        <v>37</v>
      </c>
      <c r="C30" s="29" t="s">
        <v>0</v>
      </c>
      <c r="D30" s="12">
        <f>'[1]Table 315.10'!$D$27/1000/D$28*100</f>
        <v>35.174377792731519</v>
      </c>
      <c r="E30" s="12">
        <f>'[1]Table 315.10'!$D$33/1000/E$28*100</f>
        <v>44.49537946590992</v>
      </c>
      <c r="F30" s="12">
        <f t="shared" ref="F30:J30" si="0">100-F29</f>
        <v>47.643336386588608</v>
      </c>
      <c r="G30" s="35" t="s">
        <v>0</v>
      </c>
      <c r="H30" s="12">
        <f t="shared" si="0"/>
        <v>50.007904391627513</v>
      </c>
      <c r="I30" s="35" t="s">
        <v>0</v>
      </c>
      <c r="J30" s="12">
        <f t="shared" si="0"/>
        <v>48.746097949561552</v>
      </c>
    </row>
    <row r="31" spans="2:11" x14ac:dyDescent="0.2">
      <c r="B31" s="7" t="s">
        <v>19</v>
      </c>
      <c r="C31" s="25" t="s">
        <v>0</v>
      </c>
      <c r="D31" s="9">
        <f>'[1]Table 315.10'!$F$27/1000/D$28*100</f>
        <v>63.612433010752177</v>
      </c>
      <c r="E31" s="9">
        <f>'[1]Table 315.10'!$F$33/1000/E$28*100</f>
        <v>57.898297045499255</v>
      </c>
      <c r="F31" s="9">
        <f>'[1]Table 315.10'!$F$36/'[1]Table 315.10'!$B$36*100</f>
        <v>55.365669941554188</v>
      </c>
      <c r="G31" s="34" t="s">
        <v>0</v>
      </c>
      <c r="H31" s="9">
        <f>'[1]Table 315.10'!$F$39/'[1]Table 315.10'!$B$39*100</f>
        <v>51.792919370613632</v>
      </c>
      <c r="I31" s="34" t="s">
        <v>0</v>
      </c>
      <c r="J31" s="9">
        <f>'[1]Table 315.10'!$F$40/'[1]Table 315.10'!$B$40*100</f>
        <v>51.248656140305428</v>
      </c>
    </row>
    <row r="32" spans="2:11" x14ac:dyDescent="0.2">
      <c r="B32" s="11" t="s">
        <v>20</v>
      </c>
      <c r="C32" s="29" t="s">
        <v>0</v>
      </c>
      <c r="D32" s="12">
        <f>'[1]Table 315.10'!$G$27/1000/D$28*100</f>
        <v>36.387566989247837</v>
      </c>
      <c r="E32" s="12">
        <f>'[1]Table 315.10'!$G$33/1000/E$28*100</f>
        <v>42.101702954500745</v>
      </c>
      <c r="F32" s="12">
        <f t="shared" ref="F32:J32" si="1">100-F31</f>
        <v>44.634330058445812</v>
      </c>
      <c r="G32" s="35" t="s">
        <v>0</v>
      </c>
      <c r="H32" s="12">
        <f t="shared" si="1"/>
        <v>48.207080629386368</v>
      </c>
      <c r="I32" s="35" t="s">
        <v>0</v>
      </c>
      <c r="J32" s="12">
        <f t="shared" si="1"/>
        <v>48.751343859694572</v>
      </c>
    </row>
    <row r="33" spans="2:11" x14ac:dyDescent="0.2">
      <c r="B33" s="7" t="s">
        <v>16</v>
      </c>
      <c r="C33" s="25" t="s">
        <v>0</v>
      </c>
      <c r="D33" s="9">
        <f>'[1]Table 315.10'!$I$27/1000/D$28*100</f>
        <v>70.306395627484122</v>
      </c>
      <c r="E33" s="9">
        <f>'[1]Table 315.10'!$I$33/1000/E$28*100</f>
        <v>69.271988523001156</v>
      </c>
      <c r="F33" s="9">
        <f>'[1]Table 315.10'!$I$36/'[1]Table 315.10'!$B$36*100</f>
        <v>65.186845274351256</v>
      </c>
      <c r="G33" s="34" t="s">
        <v>0</v>
      </c>
      <c r="H33" s="9">
        <f>'[1]Table 315.10'!$I$39/'[1]Table 315.10'!$B$39*100</f>
        <v>62.589596771072422</v>
      </c>
      <c r="I33" s="34" t="s">
        <v>0</v>
      </c>
      <c r="J33" s="9">
        <f>'[1]Table 315.10'!$I$40/'[1]Table 315.10'!$B$40*100</f>
        <v>62.672629301970126</v>
      </c>
    </row>
    <row r="34" spans="2:11" x14ac:dyDescent="0.2">
      <c r="B34" s="7" t="s">
        <v>17</v>
      </c>
      <c r="C34" s="25" t="s">
        <v>0</v>
      </c>
      <c r="D34" s="17">
        <f>'[1]Table 315.10'!$J$27/1000/D$28*100</f>
        <v>29.693604372515892</v>
      </c>
      <c r="E34" s="17">
        <f>'[1]Table 315.10'!$J$33/1000/E$28*100</f>
        <v>30.728011476998844</v>
      </c>
      <c r="F34" s="17">
        <f t="shared" ref="F34:J34" si="2">100-F33</f>
        <v>34.813154725648744</v>
      </c>
      <c r="G34" s="36" t="s">
        <v>0</v>
      </c>
      <c r="H34" s="17">
        <f t="shared" si="2"/>
        <v>37.410403228927578</v>
      </c>
      <c r="I34" s="36" t="s">
        <v>0</v>
      </c>
      <c r="J34" s="17">
        <f t="shared" si="2"/>
        <v>37.327370698029874</v>
      </c>
    </row>
    <row r="35" spans="2:11" ht="7.25" customHeight="1" x14ac:dyDescent="0.2"/>
    <row r="36" spans="2:11" x14ac:dyDescent="0.2">
      <c r="B36" s="20" t="s">
        <v>85</v>
      </c>
      <c r="C36" s="20"/>
      <c r="D36" s="20"/>
      <c r="E36" s="20"/>
      <c r="F36" s="20"/>
      <c r="G36" s="20"/>
      <c r="H36" s="20"/>
      <c r="I36" s="20"/>
      <c r="J36" s="20"/>
      <c r="K36" s="44"/>
    </row>
    <row r="37" spans="2:11" x14ac:dyDescent="0.2">
      <c r="B37" s="31" t="s">
        <v>93</v>
      </c>
      <c r="C37" s="21">
        <f>'[1]Table 318.20'!$B$8/1000</f>
        <v>935.14</v>
      </c>
      <c r="D37" s="21">
        <f>'[1]Table 318.20'!$B$10/1000</f>
        <v>1094.538</v>
      </c>
      <c r="E37" s="21">
        <f>'[1]Table 318.20'!$B$13/1000</f>
        <v>1244.171</v>
      </c>
      <c r="F37" s="21">
        <f>'[1]Table 318.20'!$B$14/1000</f>
        <v>1485.242</v>
      </c>
      <c r="G37" s="21">
        <f>'[1]Table 318.20'!$B$18/1000</f>
        <v>1650.0139999999999</v>
      </c>
      <c r="H37" s="21">
        <f>'[1]Table 318.20'!$B$19/1000</f>
        <v>1716.0530000000001</v>
      </c>
      <c r="I37" s="21">
        <f>'[1]Table 318.20'!$B$20/1000</f>
        <v>1792.163</v>
      </c>
      <c r="J37" s="26">
        <f>'[1]Table 318.20_2014'!$B$20/1000</f>
        <v>1840.164</v>
      </c>
    </row>
    <row r="38" spans="2:11" x14ac:dyDescent="0.2">
      <c r="B38" s="6" t="s">
        <v>86</v>
      </c>
      <c r="C38" s="9">
        <f>'[1]Table 318.20'!$C$8/1000/C$37*100</f>
        <v>14.344269307269499</v>
      </c>
      <c r="D38" s="9">
        <f>'[1]Table 318.20'!$C$10/1000/D$37*100</f>
        <v>15.758703672234315</v>
      </c>
      <c r="E38" s="9">
        <f>'[1]Table 318.20'!$C$13/1000/E$37*100</f>
        <v>17.20880811399719</v>
      </c>
      <c r="F38" s="9">
        <f>'[1]Table 318.20'!$C$14/1000/F$37*100</f>
        <v>17.619754895161869</v>
      </c>
      <c r="G38" s="9">
        <f>'[1]Table 318.20'!$C$18/1000/G$37*100</f>
        <v>17.029734293163575</v>
      </c>
      <c r="H38" s="9">
        <f>'[1]Table 318.20'!$C$19/1000/H$37*100</f>
        <v>16.808688309743346</v>
      </c>
      <c r="I38" s="9">
        <f>'[1]Table 318.20'!$C$20/1000/I$37*100</f>
        <v>16.470711648438229</v>
      </c>
      <c r="J38" s="13">
        <f>'[1]Table 318.20_2014'!$C$20/1000/J37*100</f>
        <v>16.158179379663988</v>
      </c>
    </row>
    <row r="39" spans="2:11" x14ac:dyDescent="0.2">
      <c r="B39" s="6" t="s">
        <v>87</v>
      </c>
      <c r="C39" s="9">
        <f>'[1]Table 318.20'!$D$8/1000/C$37*100</f>
        <v>15.140085976431337</v>
      </c>
      <c r="D39" s="9">
        <f>'[1]Table 318.20'!$D$10/1000/D$37*100</f>
        <v>16.789001386886522</v>
      </c>
      <c r="E39" s="9">
        <f>'[1]Table 318.20'!$D$13/1000/E$37*100</f>
        <v>16.210070802164655</v>
      </c>
      <c r="F39" s="9">
        <f>'[1]Table 318.20'!$D$14/1000/F$37*100</f>
        <v>16.806621412537488</v>
      </c>
      <c r="G39" s="9">
        <f>'[1]Table 318.20'!$D$18/1000/G$37*100</f>
        <v>16.363255099653699</v>
      </c>
      <c r="H39" s="9">
        <f>'[1]Table 318.20'!$D$19/1000/H$37*100</f>
        <v>16.204336346255037</v>
      </c>
      <c r="I39" s="9">
        <f>'[1]Table 318.20'!$D$20/1000/I$37*100</f>
        <v>16.04948880207883</v>
      </c>
      <c r="J39" s="13">
        <f>'[1]Table 318.20_2014'!$D$20/1000/J37*100</f>
        <v>15.880541082207891</v>
      </c>
    </row>
    <row r="40" spans="2:11" x14ac:dyDescent="0.2">
      <c r="B40" s="6" t="s">
        <v>88</v>
      </c>
      <c r="C40" s="9">
        <f>'[1]Table 318.20'!$E$8/1000/C$37*100</f>
        <v>8.3508351690655935</v>
      </c>
      <c r="D40" s="9">
        <f>'[1]Table 318.20'!$E$10/1000/D$37*100</f>
        <v>6.4144872083015851</v>
      </c>
      <c r="E40" s="9">
        <f>'[1]Table 318.20'!$E$13/1000/E$37*100</f>
        <v>7.2154068853879414</v>
      </c>
      <c r="F40" s="9">
        <f>'[1]Table 318.20'!$E$14/1000/F$37*100</f>
        <v>7.1300838516551517</v>
      </c>
      <c r="G40" s="9">
        <f>'[1]Table 318.20'!$E$18/1000/G$37*100</f>
        <v>7.6247231841669221</v>
      </c>
      <c r="H40" s="9">
        <f>'[1]Table 318.20'!$E$19/1000/H$37*100</f>
        <v>7.6845528663741742</v>
      </c>
      <c r="I40" s="9">
        <f>'[1]Table 318.20'!$E$20/1000/I$37*100</f>
        <v>7.88739640311735</v>
      </c>
      <c r="J40" s="13">
        <f>'[1]Table 318.20_2014'!$E$20/1000/J37*100</f>
        <v>8.0874313376416449</v>
      </c>
    </row>
    <row r="41" spans="2:11" x14ac:dyDescent="0.2">
      <c r="B41" s="6" t="s">
        <v>89</v>
      </c>
      <c r="C41" s="9">
        <f>'[1]Table 318.20'!$F$8/1000/C$37*100</f>
        <v>9.6751288577111438</v>
      </c>
      <c r="D41" s="9">
        <f>'[1]Table 318.20'!$F$10/1000/D$37*100</f>
        <v>9.5848659434391497</v>
      </c>
      <c r="E41" s="9">
        <f>'[1]Table 318.20'!$F$13/1000/E$37*100</f>
        <v>9.4047361656878348</v>
      </c>
      <c r="F41" s="9">
        <f>'[1]Table 318.20'!$F$14/1000/F$37*100</f>
        <v>8.6777777628157562</v>
      </c>
      <c r="G41" s="9">
        <f>'[1]Table 318.20'!$F$18/1000/G$37*100</f>
        <v>7.7767825000272737</v>
      </c>
      <c r="H41" s="9">
        <f>'[1]Table 318.20'!$F$19/1000/H$37*100</f>
        <v>7.9346616916843482</v>
      </c>
      <c r="I41" s="9">
        <f>'[1]Table 318.20'!$F$20/1000/I$37*100</f>
        <v>8.1499283268318798</v>
      </c>
      <c r="J41" s="13">
        <f>'[1]Table 318.20_2014'!$F$20/1000/J37*100</f>
        <v>8.3658847798348415</v>
      </c>
    </row>
    <row r="42" spans="2:11" x14ac:dyDescent="0.2">
      <c r="B42" s="6" t="s">
        <v>90</v>
      </c>
      <c r="C42" s="9">
        <f>'[1]Table 318.20'!$G$8/1000/C$37*100</f>
        <v>11.556986119725389</v>
      </c>
      <c r="D42" s="9">
        <f>'[1]Table 318.20'!$G$10/1000/D$37*100</f>
        <v>10.123632071248325</v>
      </c>
      <c r="E42" s="9">
        <f>'[1]Table 318.20'!$G$13/1000/E$37*100</f>
        <v>8.4761660575596114</v>
      </c>
      <c r="F42" s="9">
        <f>'[1]Table 318.20'!$G$14/1000/F$37*100</f>
        <v>7.2202375101161964</v>
      </c>
      <c r="G42" s="9">
        <f>'[1]Table 318.20'!$G$18/1000/G$37*100</f>
        <v>6.1372206538853611</v>
      </c>
      <c r="H42" s="9">
        <f>'[1]Table 318.20'!$G$19/1000/H$37*100</f>
        <v>6.0608850659041407</v>
      </c>
      <c r="I42" s="9">
        <f>'[1]Table 318.20'!$G$20/1000/I$37*100</f>
        <v>5.8954458941513694</v>
      </c>
      <c r="J42" s="13">
        <f>'[1]Table 318.20_2014'!$G$20/1000/J37*100</f>
        <v>5.6868300868835604</v>
      </c>
    </row>
    <row r="43" spans="2:11" x14ac:dyDescent="0.2">
      <c r="B43" s="14" t="s">
        <v>91</v>
      </c>
      <c r="C43" s="12">
        <f>'[1]Table 318.20'!$H$8/1000/C$37*100</f>
        <v>21.442885557242764</v>
      </c>
      <c r="D43" s="12">
        <f>'[1]Table 318.20'!$H$10/1000/D$37*100</f>
        <v>22.764399225974792</v>
      </c>
      <c r="E43" s="12">
        <f>'[1]Table 318.20'!$H$13/1000/E$37*100</f>
        <v>21.179966419406977</v>
      </c>
      <c r="F43" s="12">
        <f>'[1]Table 318.20'!$H$14/1000/F$37*100</f>
        <v>21.413480092806424</v>
      </c>
      <c r="G43" s="12">
        <f>'[1]Table 318.20'!$H$18/1000/G$37*100</f>
        <v>21.714543028119763</v>
      </c>
      <c r="H43" s="12">
        <f>'[1]Table 318.20'!$H$19/1000/H$37*100</f>
        <v>21.277489681262757</v>
      </c>
      <c r="I43" s="12">
        <f>'[1]Table 318.20'!$H$20/1000/I$37*100</f>
        <v>20.491160681254996</v>
      </c>
      <c r="J43" s="15">
        <f>'[1]Table 318.20_2014'!$H$20/1000/J37*100</f>
        <v>19.608197964963992</v>
      </c>
    </row>
    <row r="44" spans="2:11" x14ac:dyDescent="0.2">
      <c r="B44" s="7" t="s">
        <v>97</v>
      </c>
      <c r="C44" s="18" t="s">
        <v>0</v>
      </c>
      <c r="D44" s="18" t="s">
        <v>0</v>
      </c>
      <c r="E44" s="18" t="s">
        <v>0</v>
      </c>
      <c r="F44" s="18" t="s">
        <v>0</v>
      </c>
      <c r="G44" s="24">
        <f>'[2]Table 318.45'!$B$66/1000</f>
        <v>253.65</v>
      </c>
      <c r="H44" s="24">
        <f>'[2]Table 318.45'!$B$67/1000</f>
        <v>267.48</v>
      </c>
      <c r="I44" s="24">
        <f>'[2]Table 318.45'!$B$68/1000</f>
        <v>286.78800000000001</v>
      </c>
      <c r="J44" s="24">
        <f>'[2]Table 318.45'!$B$69/1000</f>
        <v>302.25700000000001</v>
      </c>
    </row>
    <row r="45" spans="2:11" x14ac:dyDescent="0.2">
      <c r="B45" s="6" t="s">
        <v>19</v>
      </c>
      <c r="C45" s="18" t="s">
        <v>0</v>
      </c>
      <c r="D45" s="18" t="s">
        <v>0</v>
      </c>
      <c r="E45" s="18" t="s">
        <v>0</v>
      </c>
      <c r="F45" s="18" t="s">
        <v>0</v>
      </c>
      <c r="G45" s="9">
        <f>'[2]Table 318.45'!$B$72/1000/G$44*100</f>
        <v>64.897299428346145</v>
      </c>
      <c r="H45" s="9">
        <f>'[2]Table 318.45'!$B$73/1000/H$44*100</f>
        <v>64.862045760430675</v>
      </c>
      <c r="I45" s="9">
        <f>'[2]Table 318.45'!$B$74/1000/I$44*100</f>
        <v>64.787229591196279</v>
      </c>
      <c r="J45" s="9">
        <f>'[2]Table 318.45'!$B$75/1000/J$44*100</f>
        <v>64.943739929927176</v>
      </c>
    </row>
    <row r="46" spans="2:11" x14ac:dyDescent="0.2">
      <c r="B46" s="14" t="s">
        <v>20</v>
      </c>
      <c r="C46" s="43" t="s">
        <v>0</v>
      </c>
      <c r="D46" s="43" t="s">
        <v>0</v>
      </c>
      <c r="E46" s="43" t="s">
        <v>0</v>
      </c>
      <c r="F46" s="43" t="s">
        <v>0</v>
      </c>
      <c r="G46" s="12">
        <f>'[2]Table 318.45'!$B$78/1000/G$44*100</f>
        <v>35.102700571653848</v>
      </c>
      <c r="H46" s="12">
        <f>'[2]Table 318.45'!$B$79/1000/H$44*100</f>
        <v>35.137954239569311</v>
      </c>
      <c r="I46" s="12">
        <f>'[2]Table 318.45'!$B$80/1000/I$44*100</f>
        <v>35.212770408803721</v>
      </c>
      <c r="J46" s="12">
        <f>'[2]Table 318.45'!$B$81/1000/J$44*100</f>
        <v>35.056260070072817</v>
      </c>
    </row>
    <row r="47" spans="2:11" x14ac:dyDescent="0.2">
      <c r="B47" s="6" t="s">
        <v>21</v>
      </c>
      <c r="C47" s="18" t="s">
        <v>0</v>
      </c>
      <c r="D47" s="18" t="s">
        <v>0</v>
      </c>
      <c r="E47" s="18" t="s">
        <v>0</v>
      </c>
      <c r="F47" s="18" t="s">
        <v>0</v>
      </c>
      <c r="G47" s="9">
        <f>'[2]Table 318.45'!$C$66/1000/G$44*100</f>
        <v>68.146264537748863</v>
      </c>
      <c r="H47" s="9">
        <f>'[2]Table 318.45'!$C$67/1000/H$44*100</f>
        <v>66.507402422611037</v>
      </c>
      <c r="I47" s="9">
        <f>'[2]Table 318.45'!$C$68/1000/I$44*100</f>
        <v>65.545978213872274</v>
      </c>
      <c r="J47" s="9">
        <f>'[2]Table 318.45'!$C$69/1000/J$44*100</f>
        <v>64.275103636971181</v>
      </c>
    </row>
    <row r="48" spans="2:11" x14ac:dyDescent="0.2">
      <c r="B48" s="6" t="s">
        <v>22</v>
      </c>
      <c r="C48" s="18" t="s">
        <v>0</v>
      </c>
      <c r="D48" s="18" t="s">
        <v>0</v>
      </c>
      <c r="E48" s="18" t="s">
        <v>0</v>
      </c>
      <c r="F48" s="18" t="s">
        <v>0</v>
      </c>
      <c r="G48" s="9">
        <f>'[2]Table 318.45'!$D$66/1000/G$44*100</f>
        <v>7.1362113148038624</v>
      </c>
      <c r="H48" s="9">
        <f>'[2]Table 318.45'!$D$67/1000/H$44*100</f>
        <v>6.9859428742335874</v>
      </c>
      <c r="I48" s="9">
        <f>'[2]Table 318.45'!$D$68/1000/I$44*100</f>
        <v>7.0463199297041719</v>
      </c>
      <c r="J48" s="9">
        <f>'[2]Table 318.45'!$D$69/1000/J$44*100</f>
        <v>7.1138137412863882</v>
      </c>
    </row>
    <row r="49" spans="2:10" x14ac:dyDescent="0.2">
      <c r="B49" s="6" t="s">
        <v>23</v>
      </c>
      <c r="C49" s="18" t="s">
        <v>0</v>
      </c>
      <c r="D49" s="18" t="s">
        <v>0</v>
      </c>
      <c r="E49" s="18" t="s">
        <v>0</v>
      </c>
      <c r="F49" s="18" t="s">
        <v>0</v>
      </c>
      <c r="G49" s="9">
        <f>'[2]Table 318.45'!$E$66/1000/G$44*100</f>
        <v>6.9899467770549961</v>
      </c>
      <c r="H49" s="9">
        <f>'[2]Table 318.45'!$E$67/1000/H$44*100</f>
        <v>7.3863466427396443</v>
      </c>
      <c r="I49" s="9">
        <f>'[2]Table 318.45'!$E$68/1000/I$44*100</f>
        <v>7.7803115890483552</v>
      </c>
      <c r="J49" s="9">
        <f>'[2]Table 318.45'!$E$69/1000/J$44*100</f>
        <v>8.3713528553515708</v>
      </c>
    </row>
    <row r="50" spans="2:10" x14ac:dyDescent="0.2">
      <c r="B50" s="6" t="s">
        <v>42</v>
      </c>
      <c r="C50" s="18" t="s">
        <v>0</v>
      </c>
      <c r="D50" s="18" t="s">
        <v>0</v>
      </c>
      <c r="E50" s="18" t="s">
        <v>0</v>
      </c>
      <c r="F50" s="18" t="s">
        <v>0</v>
      </c>
      <c r="G50" s="9">
        <f>'[2]Table 318.45'!$F$66/1000/G$44*100</f>
        <v>12.688744332741969</v>
      </c>
      <c r="H50" s="9">
        <f>'[2]Table 318.45'!$F$67/1000/H$44*100</f>
        <v>12.570285628832059</v>
      </c>
      <c r="I50" s="9">
        <f>'[2]Table 318.45'!$F$68/1000/I$44*100</f>
        <v>12.422416558572882</v>
      </c>
      <c r="J50" s="9">
        <f>'[2]Table 318.45'!$F$69/1000/J$44*100</f>
        <v>12.548261909567024</v>
      </c>
    </row>
    <row r="51" spans="2:10" x14ac:dyDescent="0.2">
      <c r="B51" s="6" t="s">
        <v>43</v>
      </c>
      <c r="C51" s="18" t="s">
        <v>0</v>
      </c>
      <c r="D51" s="18" t="s">
        <v>0</v>
      </c>
      <c r="E51" s="18" t="s">
        <v>0</v>
      </c>
      <c r="F51" s="18" t="s">
        <v>0</v>
      </c>
      <c r="G51" s="9">
        <f>'[2]Table 318.45'!$K$66/1000/G$44*100</f>
        <v>4.3977922333924697</v>
      </c>
      <c r="H51" s="9">
        <f>'[2]Table 318.45'!$K$67/1000/H$44*100</f>
        <v>4.7386720502467474</v>
      </c>
      <c r="I51" s="9">
        <f>'[2]Table 318.45'!$K$68/1000/I$44*100</f>
        <v>5.1389876842824656</v>
      </c>
      <c r="J51" s="9">
        <f>'[2]Table 318.45'!$K$69/1000/J$44*100</f>
        <v>5.3176601369033634</v>
      </c>
    </row>
    <row r="53" spans="2:10" x14ac:dyDescent="0.2">
      <c r="B53" s="30" t="s">
        <v>80</v>
      </c>
    </row>
    <row r="54" spans="2:10" x14ac:dyDescent="0.2">
      <c r="B54" s="30" t="s">
        <v>75</v>
      </c>
    </row>
    <row r="55" spans="2:10" x14ac:dyDescent="0.2">
      <c r="B55" s="30" t="s">
        <v>84</v>
      </c>
    </row>
    <row r="56" spans="2:10" x14ac:dyDescent="0.2">
      <c r="B56" s="30" t="s">
        <v>98</v>
      </c>
    </row>
    <row r="57" spans="2:10" x14ac:dyDescent="0.2">
      <c r="B57" s="30" t="s">
        <v>99</v>
      </c>
    </row>
    <row r="58" spans="2:10" x14ac:dyDescent="0.2">
      <c r="B58" s="2" t="s">
        <v>105</v>
      </c>
    </row>
    <row r="64" spans="2:10" x14ac:dyDescent="0.2">
      <c r="B64" s="32"/>
      <c r="C64" s="9"/>
      <c r="D64" s="9"/>
      <c r="E64" s="9"/>
      <c r="F64" s="9"/>
      <c r="G64" s="9"/>
      <c r="H64" s="9"/>
      <c r="I64" s="9"/>
      <c r="J64" s="9"/>
    </row>
    <row r="65" spans="2:10" x14ac:dyDescent="0.2">
      <c r="B65" s="32"/>
      <c r="C65" s="9"/>
      <c r="D65" s="9"/>
      <c r="E65" s="9"/>
      <c r="F65" s="9"/>
      <c r="G65" s="9"/>
      <c r="H65" s="9"/>
      <c r="I65" s="9"/>
      <c r="J65" s="9"/>
    </row>
    <row r="66" spans="2:10" x14ac:dyDescent="0.2">
      <c r="B66" s="32"/>
      <c r="C66" s="9"/>
      <c r="D66" s="9"/>
      <c r="E66" s="9"/>
      <c r="F66" s="9"/>
      <c r="G66" s="9"/>
      <c r="H66" s="9"/>
      <c r="I66" s="9"/>
      <c r="J66" s="9"/>
    </row>
    <row r="67" spans="2:10" x14ac:dyDescent="0.2">
      <c r="B67" s="32"/>
      <c r="C67" s="9"/>
      <c r="D67" s="9"/>
      <c r="E67" s="9"/>
      <c r="F67" s="9"/>
      <c r="G67" s="9"/>
      <c r="H67" s="9"/>
      <c r="I67" s="9"/>
      <c r="J67" s="9"/>
    </row>
    <row r="68" spans="2:10" x14ac:dyDescent="0.2">
      <c r="B68" s="32"/>
      <c r="C68" s="9"/>
      <c r="D68" s="9"/>
      <c r="E68" s="9"/>
      <c r="F68" s="9"/>
      <c r="G68" s="9"/>
      <c r="H68" s="9"/>
      <c r="I68" s="9"/>
      <c r="J68" s="9"/>
    </row>
    <row r="69" spans="2:10" x14ac:dyDescent="0.2">
      <c r="B69" s="32"/>
      <c r="C69" s="9"/>
      <c r="D69" s="9"/>
      <c r="E69" s="9"/>
      <c r="F69" s="9"/>
      <c r="G69" s="9"/>
      <c r="H69" s="9"/>
      <c r="I69" s="9"/>
      <c r="J69" s="9"/>
    </row>
    <row r="70" spans="2:10" x14ac:dyDescent="0.2">
      <c r="B70" s="32"/>
      <c r="C70" s="9"/>
      <c r="D70" s="9"/>
      <c r="E70" s="9"/>
      <c r="F70" s="9"/>
      <c r="G70" s="9"/>
      <c r="H70" s="9"/>
      <c r="I70" s="9"/>
      <c r="J70" s="9"/>
    </row>
    <row r="71" spans="2:10" x14ac:dyDescent="0.2">
      <c r="B71" s="32"/>
      <c r="C71" s="9"/>
      <c r="D71" s="9"/>
      <c r="E71" s="9"/>
      <c r="F71" s="9"/>
      <c r="G71" s="9"/>
      <c r="H71" s="9"/>
      <c r="I71" s="9"/>
      <c r="J71" s="9"/>
    </row>
  </sheetData>
  <pageMargins left="0.7" right="0.7" top="0.75" bottom="0.75" header="0.3" footer="0.3"/>
  <pageSetup orientation="portrait" r:id="rId1"/>
  <ignoredErrors>
    <ignoredError sqref="F31:J35"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selection activeCell="K12" sqref="K12"/>
    </sheetView>
  </sheetViews>
  <sheetFormatPr baseColWidth="10" defaultRowHeight="15" x14ac:dyDescent="0.2"/>
  <sheetData>
    <row r="1" spans="1:10" x14ac:dyDescent="0.2">
      <c r="A1" s="2"/>
      <c r="B1" s="2"/>
      <c r="C1" s="2"/>
      <c r="D1" s="2"/>
      <c r="E1" s="2"/>
      <c r="F1" s="2"/>
      <c r="G1" s="2"/>
      <c r="H1" s="2"/>
      <c r="I1" s="2"/>
      <c r="J1" s="2"/>
    </row>
    <row r="2" spans="1:10" x14ac:dyDescent="0.2">
      <c r="A2" s="2"/>
      <c r="B2" s="47">
        <v>1980</v>
      </c>
      <c r="C2" s="47">
        <v>1990</v>
      </c>
      <c r="D2" s="47">
        <v>2000</v>
      </c>
      <c r="E2" s="47">
        <v>2005</v>
      </c>
      <c r="F2" s="47">
        <v>2010</v>
      </c>
      <c r="G2" s="47">
        <v>2011</v>
      </c>
      <c r="H2" s="47">
        <v>2012</v>
      </c>
      <c r="I2" s="47">
        <v>2013</v>
      </c>
      <c r="J2" s="2"/>
    </row>
    <row r="3" spans="1:10" x14ac:dyDescent="0.2">
      <c r="A3" s="19" t="s">
        <v>44</v>
      </c>
      <c r="B3" s="19"/>
      <c r="C3" s="19"/>
      <c r="D3" s="19"/>
      <c r="E3" s="19"/>
      <c r="F3" s="19"/>
      <c r="G3" s="19"/>
      <c r="H3" s="19"/>
      <c r="I3" s="19"/>
      <c r="J3" s="2"/>
    </row>
    <row r="4" spans="1:10" x14ac:dyDescent="0.2">
      <c r="A4" s="31" t="s">
        <v>52</v>
      </c>
      <c r="B4" s="26" t="s">
        <v>0</v>
      </c>
      <c r="C4" s="26" t="s">
        <v>0</v>
      </c>
      <c r="D4" s="21">
        <f>'[1]Table 502.30'!$D$7</f>
        <v>40580</v>
      </c>
      <c r="E4" s="21">
        <f>'[1]Table 502.30'!$H$7</f>
        <v>39340</v>
      </c>
      <c r="F4" s="21">
        <f>'[1]Table 502.30'!$P$7</f>
        <v>39930</v>
      </c>
      <c r="G4" s="21">
        <f>'[1]Table 502.30'!$R$7</f>
        <v>39310</v>
      </c>
      <c r="H4" s="21">
        <f>'[1]Table 502.30'!$T$7</f>
        <v>38550</v>
      </c>
      <c r="I4" s="21">
        <f>'[1]Table 502.30'!$V$7</f>
        <v>40000</v>
      </c>
      <c r="J4" s="2"/>
    </row>
    <row r="5" spans="1:10" x14ac:dyDescent="0.2">
      <c r="A5" s="6" t="s">
        <v>45</v>
      </c>
      <c r="B5" s="25" t="s">
        <v>0</v>
      </c>
      <c r="C5" s="25" t="s">
        <v>0</v>
      </c>
      <c r="D5" s="24">
        <f>'[1]Table 502.30'!$D$8</f>
        <v>24490</v>
      </c>
      <c r="E5" s="24">
        <f>'[1]Table 502.30'!$H$8</f>
        <v>24500</v>
      </c>
      <c r="F5" s="24">
        <f>'[1]Table 502.30'!$P$8</f>
        <v>22430</v>
      </c>
      <c r="G5" s="24">
        <f>'[1]Table 502.30'!$R$8</f>
        <v>23680</v>
      </c>
      <c r="H5" s="24">
        <f>'[1]Table 502.30'!$T$8</f>
        <v>23250</v>
      </c>
      <c r="I5" s="24">
        <f>'[1]Table 502.30'!$V$8</f>
        <v>23940</v>
      </c>
      <c r="J5" s="2"/>
    </row>
    <row r="6" spans="1:10" x14ac:dyDescent="0.2">
      <c r="A6" s="6" t="s">
        <v>46</v>
      </c>
      <c r="B6" s="25" t="s">
        <v>0</v>
      </c>
      <c r="C6" s="25" t="s">
        <v>0</v>
      </c>
      <c r="D6" s="24">
        <f>'[1]Table 502.30'!$D$9</f>
        <v>33820</v>
      </c>
      <c r="E6" s="24">
        <f>'[1]Table 502.30'!$H$9</f>
        <v>33270</v>
      </c>
      <c r="F6" s="24">
        <f>'[1]Table 502.30'!$P$9</f>
        <v>31950</v>
      </c>
      <c r="G6" s="24">
        <f>'[1]Table 502.30'!$R$9</f>
        <v>31020</v>
      </c>
      <c r="H6" s="24">
        <f>'[1]Table 502.30'!$T$9</f>
        <v>30400</v>
      </c>
      <c r="I6" s="24">
        <f>'[1]Table 502.30'!$V$9</f>
        <v>30000</v>
      </c>
      <c r="J6" s="2"/>
    </row>
    <row r="7" spans="1:10" x14ac:dyDescent="0.2">
      <c r="A7" s="6" t="s">
        <v>47</v>
      </c>
      <c r="B7" s="25" t="s">
        <v>0</v>
      </c>
      <c r="C7" s="25" t="s">
        <v>0</v>
      </c>
      <c r="D7" s="24">
        <f>'[1]Table 502.30'!$D$10</f>
        <v>39030</v>
      </c>
      <c r="E7" s="24">
        <f>'[1]Table 502.30'!$H$10</f>
        <v>37430</v>
      </c>
      <c r="F7" s="24">
        <f>'[1]Table 502.30'!$P$10</f>
        <v>35150</v>
      </c>
      <c r="G7" s="24">
        <f>'[1]Table 502.30'!$R$10</f>
        <v>33130</v>
      </c>
      <c r="H7" s="24">
        <f>'[1]Table 502.30'!$T$10</f>
        <v>33330</v>
      </c>
      <c r="I7" s="24">
        <f>'[1]Table 502.30'!$V$10</f>
        <v>34080</v>
      </c>
      <c r="J7" s="2"/>
    </row>
    <row r="8" spans="1:10" x14ac:dyDescent="0.2">
      <c r="A8" s="14" t="s">
        <v>48</v>
      </c>
      <c r="B8" s="29" t="s">
        <v>0</v>
      </c>
      <c r="C8" s="29" t="s">
        <v>0</v>
      </c>
      <c r="D8" s="23">
        <f>'[1]Table 502.30'!$D$11</f>
        <v>40580</v>
      </c>
      <c r="E8" s="23">
        <f>'[1]Table 502.30'!$H$11</f>
        <v>40520</v>
      </c>
      <c r="F8" s="23">
        <f>'[1]Table 502.30'!$P$11</f>
        <v>39510</v>
      </c>
      <c r="G8" s="23">
        <f>'[1]Table 502.30'!$R$11</f>
        <v>38350</v>
      </c>
      <c r="H8" s="23">
        <f>'[1]Table 502.30'!$T$11</f>
        <v>36240</v>
      </c>
      <c r="I8" s="23">
        <f>'[1]Table 502.30'!$V$11</f>
        <v>37540</v>
      </c>
      <c r="J8" s="2"/>
    </row>
    <row r="9" spans="1:10" x14ac:dyDescent="0.2">
      <c r="A9" s="6" t="s">
        <v>49</v>
      </c>
      <c r="B9" s="25" t="s">
        <v>0</v>
      </c>
      <c r="C9" s="25" t="s">
        <v>0</v>
      </c>
      <c r="D9" s="24">
        <f>'[1]Table 502.30'!$D$13</f>
        <v>53990</v>
      </c>
      <c r="E9" s="24">
        <f>'[1]Table 502.30'!$H$13</f>
        <v>48670</v>
      </c>
      <c r="F9" s="24">
        <f>'[1]Table 502.30'!$P$13</f>
        <v>48070</v>
      </c>
      <c r="G9" s="24">
        <f>'[1]Table 502.30'!$R$13</f>
        <v>46570</v>
      </c>
      <c r="H9" s="24">
        <f>'[1]Table 502.30'!$T$13</f>
        <v>47590</v>
      </c>
      <c r="I9" s="24">
        <f>'[1]Table 502.30'!$V$13</f>
        <v>48530</v>
      </c>
      <c r="J9" s="2"/>
    </row>
    <row r="10" spans="1:10" x14ac:dyDescent="0.2">
      <c r="A10" s="32" t="s">
        <v>3</v>
      </c>
      <c r="B10" s="25" t="s">
        <v>0</v>
      </c>
      <c r="C10" s="25" t="s">
        <v>0</v>
      </c>
      <c r="D10" s="24">
        <f>'[1]Table 502.30'!$D$32</f>
        <v>60570</v>
      </c>
      <c r="E10" s="24">
        <f>'[1]Table 502.30'!$H$32</f>
        <v>53640</v>
      </c>
      <c r="F10" s="24">
        <f>'[1]Table 502.30'!$P$32</f>
        <v>53180</v>
      </c>
      <c r="G10" s="24">
        <f>'[1]Table 502.30'!$R$32</f>
        <v>51540</v>
      </c>
      <c r="H10" s="24">
        <f>'[1]Table 502.30'!$T$32</f>
        <v>50700</v>
      </c>
      <c r="I10" s="24">
        <f>'[1]Table 502.30'!$V$32</f>
        <v>51940</v>
      </c>
      <c r="J10" s="2"/>
    </row>
    <row r="11" spans="1:10" x14ac:dyDescent="0.2">
      <c r="A11" s="33" t="s">
        <v>4</v>
      </c>
      <c r="B11" s="29" t="s">
        <v>0</v>
      </c>
      <c r="C11" s="29" t="s">
        <v>0</v>
      </c>
      <c r="D11" s="23">
        <f>'[1]Table 502.30'!$D$51</f>
        <v>47200</v>
      </c>
      <c r="E11" s="23">
        <f>'[1]Table 502.30'!$H$51</f>
        <v>44740</v>
      </c>
      <c r="F11" s="23">
        <f>'[1]Table 502.30'!$P$51</f>
        <v>42720</v>
      </c>
      <c r="G11" s="23">
        <f>'[1]Table 502.30'!$R$51</f>
        <v>42410</v>
      </c>
      <c r="H11" s="23">
        <f>'[1]Table 502.30'!$T$51</f>
        <v>43580</v>
      </c>
      <c r="I11" s="23">
        <f>'[1]Table 502.30'!$V$51</f>
        <v>44620</v>
      </c>
      <c r="J11" s="2"/>
    </row>
    <row r="12" spans="1:10" x14ac:dyDescent="0.2">
      <c r="A12" s="32" t="s">
        <v>1</v>
      </c>
      <c r="B12" s="25" t="s">
        <v>0</v>
      </c>
      <c r="C12" s="25" t="s">
        <v>0</v>
      </c>
      <c r="D12" s="24">
        <f>'[1]Table 502.30'!$D$70</f>
        <v>54020</v>
      </c>
      <c r="E12" s="24">
        <f>'[1]Table 502.30'!$H$70</f>
        <v>48880</v>
      </c>
      <c r="F12" s="24">
        <f>'[1]Table 502.30'!$P$70</f>
        <v>49050</v>
      </c>
      <c r="G12" s="24">
        <f>'[1]Table 502.30'!$R$70</f>
        <v>48610</v>
      </c>
      <c r="H12" s="24">
        <f>'[1]Table 502.30'!$T$70</f>
        <v>48130</v>
      </c>
      <c r="I12" s="24">
        <f>'[1]Table 502.30'!$V$70</f>
        <v>49710</v>
      </c>
      <c r="J12" s="2"/>
    </row>
    <row r="13" spans="1:10" x14ac:dyDescent="0.2">
      <c r="A13" s="32" t="s">
        <v>5</v>
      </c>
      <c r="B13" s="25" t="s">
        <v>0</v>
      </c>
      <c r="C13" s="25" t="s">
        <v>0</v>
      </c>
      <c r="D13" s="24">
        <f>'[1]Table 502.30'!$D$89</f>
        <v>44300</v>
      </c>
      <c r="E13" s="24">
        <f>'[1]Table 502.30'!$H$89</f>
        <v>42070</v>
      </c>
      <c r="F13" s="24">
        <f>'[1]Table 502.30'!$P$89</f>
        <v>42190</v>
      </c>
      <c r="G13" s="24">
        <f>'[1]Table 502.30'!$R$89</f>
        <v>40540</v>
      </c>
      <c r="H13" s="24">
        <f>'[1]Table 502.30'!$T$89</f>
        <v>40040</v>
      </c>
      <c r="I13" s="24">
        <f>'[1]Table 502.30'!$V$89</f>
        <v>39930</v>
      </c>
      <c r="J13" s="2"/>
    </row>
    <row r="14" spans="1:10" x14ac:dyDescent="0.2">
      <c r="A14" s="32" t="s">
        <v>2</v>
      </c>
      <c r="B14" s="25" t="s">
        <v>0</v>
      </c>
      <c r="C14" s="25" t="s">
        <v>0</v>
      </c>
      <c r="D14" s="24">
        <f>'[1]Table 502.30'!$D$108</f>
        <v>47360</v>
      </c>
      <c r="E14" s="24">
        <f>'[1]Table 502.30'!$H$108</f>
        <v>47070</v>
      </c>
      <c r="F14" s="24">
        <f>'[1]Table 502.30'!$P$108</f>
        <v>44560</v>
      </c>
      <c r="G14" s="24">
        <f>'[1]Table 502.30'!$R$108</f>
        <v>41020</v>
      </c>
      <c r="H14" s="24">
        <f>'[1]Table 502.30'!$T$108</f>
        <v>43300</v>
      </c>
      <c r="I14" s="24">
        <f>'[1]Table 502.30'!$V$108</f>
        <v>44960</v>
      </c>
      <c r="J14" s="2"/>
    </row>
    <row r="15" spans="1:10" x14ac:dyDescent="0.2">
      <c r="A15" s="33" t="s">
        <v>51</v>
      </c>
      <c r="B15" s="29" t="s">
        <v>0</v>
      </c>
      <c r="C15" s="29" t="s">
        <v>0</v>
      </c>
      <c r="D15" s="23">
        <f>'[1]Table 502.30'!$D$127</f>
        <v>60660</v>
      </c>
      <c r="E15" s="23">
        <f>'[1]Table 502.30'!$H$127</f>
        <v>59620</v>
      </c>
      <c r="F15" s="23">
        <f>'[1]Table 502.30'!$P$127</f>
        <v>57700</v>
      </c>
      <c r="G15" s="23">
        <f>'[1]Table 502.30'!$R$127</f>
        <v>53110</v>
      </c>
      <c r="H15" s="23">
        <f>'[1]Table 502.30'!$T$127</f>
        <v>60150</v>
      </c>
      <c r="I15" s="23">
        <f>'[1]Table 502.30'!$V$127</f>
        <v>58140</v>
      </c>
      <c r="J15" s="2"/>
    </row>
    <row r="16" spans="1:10" x14ac:dyDescent="0.2">
      <c r="A16" s="49" t="s">
        <v>50</v>
      </c>
      <c r="B16" s="48" t="s">
        <v>0</v>
      </c>
      <c r="C16" s="48" t="s">
        <v>0</v>
      </c>
      <c r="D16" s="48">
        <f>'[1]Table 502.30'!$D$14</f>
        <v>64820</v>
      </c>
      <c r="E16" s="48">
        <f>'[1]Table 502.30'!$H$14</f>
        <v>59570</v>
      </c>
      <c r="F16" s="48">
        <f>'[1]Table 502.30'!$P$14</f>
        <v>58390</v>
      </c>
      <c r="G16" s="48">
        <f>'[1]Table 502.30'!$R$14</f>
        <v>61340</v>
      </c>
      <c r="H16" s="48">
        <f>'[1]Table 502.30'!$T$14</f>
        <v>60500</v>
      </c>
      <c r="I16" s="48">
        <f>'[1]Table 502.30'!$V$14</f>
        <v>59570</v>
      </c>
      <c r="J16" s="2"/>
    </row>
    <row r="17" spans="1:10" x14ac:dyDescent="0.2">
      <c r="A17" s="50"/>
      <c r="B17" s="51"/>
      <c r="C17" s="51"/>
      <c r="D17" s="51"/>
      <c r="E17" s="51"/>
      <c r="F17" s="51"/>
      <c r="G17" s="51"/>
      <c r="H17" s="51"/>
      <c r="I17" s="51"/>
      <c r="J17" s="2"/>
    </row>
    <row r="18" spans="1:10" x14ac:dyDescent="0.2">
      <c r="A18" s="20" t="s">
        <v>103</v>
      </c>
      <c r="B18" s="20"/>
      <c r="C18" s="20"/>
      <c r="D18" s="20"/>
      <c r="E18" s="20"/>
      <c r="F18" s="20"/>
      <c r="G18" s="20"/>
      <c r="H18" s="20"/>
      <c r="I18" s="20"/>
      <c r="J18" s="2"/>
    </row>
    <row r="19" spans="1:10" x14ac:dyDescent="0.2">
      <c r="A19" s="31" t="s">
        <v>104</v>
      </c>
      <c r="B19" s="53" t="s">
        <v>0</v>
      </c>
      <c r="C19" s="53" t="s">
        <v>0</v>
      </c>
      <c r="D19" s="53" t="s">
        <v>0</v>
      </c>
      <c r="E19" s="10">
        <f>'[1]Table 341 (2005)'!$B$82</f>
        <v>57.055412765704304</v>
      </c>
      <c r="F19" s="10">
        <f>'[1]Table 326.10'!$B$251</f>
        <v>58.409830683799591</v>
      </c>
      <c r="G19" s="10">
        <f>'[1]Table 326.10'!$B$252</f>
        <v>58.621371630256192</v>
      </c>
      <c r="H19" s="10">
        <f>'[1]Table 326.10'!$B$253</f>
        <v>59.167773220051856</v>
      </c>
      <c r="I19" s="10">
        <f>'[1]Table 326.10'!$B$255</f>
        <v>59.430613462113349</v>
      </c>
      <c r="J19" s="2"/>
    </row>
    <row r="20" spans="1:10" x14ac:dyDescent="0.2">
      <c r="A20" s="6" t="s">
        <v>33</v>
      </c>
      <c r="B20" s="13" t="s">
        <v>0</v>
      </c>
      <c r="C20" s="13" t="s">
        <v>0</v>
      </c>
      <c r="D20" s="13" t="s">
        <v>0</v>
      </c>
      <c r="E20" s="9">
        <f>'[1]Table 341 (2005)'!$I$82</f>
        <v>53.682077709358659</v>
      </c>
      <c r="F20" s="9">
        <f>'[1]Table 326.10'!$B$312</f>
        <v>55.641229106003451</v>
      </c>
      <c r="G20" s="9">
        <f>'[1]Table 326.10'!$B$313</f>
        <v>56.013006730344053</v>
      </c>
      <c r="H20" s="9">
        <f>'[1]Table 326.10'!$B$314</f>
        <v>56.487229875280676</v>
      </c>
      <c r="I20" s="9">
        <f>'[1]Table 326.10'!$B$316</f>
        <v>56.490493301287394</v>
      </c>
      <c r="J20" s="2"/>
    </row>
    <row r="21" spans="1:10" x14ac:dyDescent="0.2">
      <c r="A21" s="14" t="s">
        <v>32</v>
      </c>
      <c r="B21" s="15" t="s">
        <v>0</v>
      </c>
      <c r="C21" s="15" t="s">
        <v>0</v>
      </c>
      <c r="D21" s="15" t="s">
        <v>0</v>
      </c>
      <c r="E21" s="12">
        <f>'[1]Table 341 (2005)'!$P$82</f>
        <v>59.848089930760992</v>
      </c>
      <c r="F21" s="12">
        <f>'[1]Table 326.10'!$B$373</f>
        <v>60.691290513468353</v>
      </c>
      <c r="G21" s="12">
        <f>'[1]Table 326.10'!$B$374</f>
        <v>60.776444668558668</v>
      </c>
      <c r="H21" s="12">
        <f>'[1]Table 326.10'!$B$375</f>
        <v>61.396537311491585</v>
      </c>
      <c r="I21" s="12">
        <f>'[1]Table 326.10'!$B$377</f>
        <v>61.886769447709824</v>
      </c>
      <c r="J21" s="2"/>
    </row>
    <row r="22" spans="1:10" x14ac:dyDescent="0.2">
      <c r="A22" s="6" t="s">
        <v>1</v>
      </c>
      <c r="B22" s="13" t="s">
        <v>0</v>
      </c>
      <c r="C22" s="13" t="s">
        <v>0</v>
      </c>
      <c r="D22" s="13" t="s">
        <v>0</v>
      </c>
      <c r="E22" s="9">
        <f>'[1]Table 341 (2005)'!$C$82</f>
        <v>59.696944356996696</v>
      </c>
      <c r="F22" s="9">
        <f>'[1]Table 326.10'!$C$251</f>
        <v>61.626679047580033</v>
      </c>
      <c r="G22" s="9">
        <f>'[1]Table 326.10'!$C$252</f>
        <v>61.985276510848564</v>
      </c>
      <c r="H22" s="9">
        <f>'[1]Table 326.10'!$C$253</f>
        <v>62.514305038284881</v>
      </c>
      <c r="I22" s="9">
        <f>'[1]Table 326.10'!$C$255</f>
        <v>62.864455056080224</v>
      </c>
      <c r="J22" s="2"/>
    </row>
    <row r="23" spans="1:10" x14ac:dyDescent="0.2">
      <c r="A23" s="6" t="s">
        <v>5</v>
      </c>
      <c r="B23" s="13" t="s">
        <v>0</v>
      </c>
      <c r="C23" s="13" t="s">
        <v>0</v>
      </c>
      <c r="D23" s="13" t="s">
        <v>0</v>
      </c>
      <c r="E23" s="9">
        <f>'[1]Table 341 (2005)'!$D$82</f>
        <v>40.852806071499899</v>
      </c>
      <c r="F23" s="9">
        <f>'[1]Table 326.10'!$D$251</f>
        <v>39.639157470722033</v>
      </c>
      <c r="G23" s="9">
        <f>'[1]Table 326.10'!$D$252</f>
        <v>39.454075266793531</v>
      </c>
      <c r="H23" s="9">
        <f>'[1]Table 326.10'!$D$253</f>
        <v>40.181847614936331</v>
      </c>
      <c r="I23" s="9">
        <f>'[1]Table 326.10'!$D$255</f>
        <v>40.800583086618033</v>
      </c>
      <c r="J23" s="2"/>
    </row>
    <row r="24" spans="1:10" x14ac:dyDescent="0.2">
      <c r="A24" s="6" t="s">
        <v>2</v>
      </c>
      <c r="B24" s="13" t="s">
        <v>0</v>
      </c>
      <c r="C24" s="13" t="s">
        <v>0</v>
      </c>
      <c r="D24" s="13" t="s">
        <v>0</v>
      </c>
      <c r="E24" s="9">
        <f>'[1]Table 341 (2005)'!$E$82</f>
        <v>48.500355796454144</v>
      </c>
      <c r="F24" s="9">
        <f>'[1]Table 326.10'!$E$251</f>
        <v>50.152784622966983</v>
      </c>
      <c r="G24" s="9">
        <f>'[1]Table 326.10'!$E$252</f>
        <v>51.005969262903541</v>
      </c>
      <c r="H24" s="9">
        <f>'[1]Table 326.10'!$E$253</f>
        <v>51.860727241728789</v>
      </c>
      <c r="I24" s="9">
        <f>'[1]Table 326.10'!$E$255</f>
        <v>52.521398831328959</v>
      </c>
      <c r="J24" s="2"/>
    </row>
    <row r="25" spans="1:10" x14ac:dyDescent="0.2">
      <c r="A25" s="2"/>
      <c r="B25" s="2"/>
      <c r="C25" s="2"/>
      <c r="D25" s="2"/>
      <c r="E25" s="2"/>
      <c r="F25" s="2"/>
      <c r="G25" s="2"/>
      <c r="H25" s="2"/>
      <c r="I25" s="2"/>
      <c r="J25" s="2"/>
    </row>
    <row r="26" spans="1:10" x14ac:dyDescent="0.2">
      <c r="A26" s="44"/>
      <c r="B26" s="44"/>
      <c r="C26" s="44"/>
      <c r="D26" s="44"/>
      <c r="E26" s="44"/>
      <c r="F26" s="44"/>
      <c r="G26" s="44"/>
      <c r="H26" s="44"/>
      <c r="I26" s="44"/>
      <c r="J26" s="2"/>
    </row>
    <row r="27" spans="1:10" x14ac:dyDescent="0.2">
      <c r="A27" s="8" t="s">
        <v>83</v>
      </c>
      <c r="B27" s="2"/>
      <c r="C27" s="2"/>
      <c r="D27" s="2"/>
      <c r="E27" s="2"/>
      <c r="F27" s="2"/>
      <c r="G27" s="2"/>
      <c r="H27" s="2"/>
      <c r="I27" s="2"/>
      <c r="J27" s="2"/>
    </row>
    <row r="28" spans="1:10" x14ac:dyDescent="0.2">
      <c r="A28" s="7" t="s">
        <v>10</v>
      </c>
      <c r="B28" s="24">
        <f>'[1]Table 316.10'!$B$10</f>
        <v>23302</v>
      </c>
      <c r="C28" s="24">
        <f>'[1]Table 316.10'!$B$16</f>
        <v>40133.028285429362</v>
      </c>
      <c r="D28" s="24">
        <f>'[1]Table 316.10'!$B$28</f>
        <v>55888.058397638379</v>
      </c>
      <c r="E28" s="24">
        <f>'[1]Table 316.10'!$B$33</f>
        <v>64234.195197042944</v>
      </c>
      <c r="F28" s="24">
        <f>'[1]Table 316.10'!$B$39</f>
        <v>74620.166503967717</v>
      </c>
      <c r="G28" s="24">
        <f>'[1]Table 316.10'!$B$40</f>
        <v>75481.174601848528</v>
      </c>
      <c r="H28" s="24">
        <f>'[1]Table 316.10'!$B$41</f>
        <v>76567.347875118954</v>
      </c>
      <c r="I28" s="24">
        <f>'[1]Table 316.10'!$B$42</f>
        <v>77278.096800302592</v>
      </c>
      <c r="J28" s="2"/>
    </row>
    <row r="29" spans="1:10" x14ac:dyDescent="0.2">
      <c r="A29" s="6" t="s">
        <v>34</v>
      </c>
      <c r="B29" s="24">
        <f>'[1]Table 316.10'!$I$10</f>
        <v>23745</v>
      </c>
      <c r="C29" s="24">
        <f>'[1]Table 316.10'!$I$16</f>
        <v>40415.901227108821</v>
      </c>
      <c r="D29" s="24">
        <f>'[1]Table 316.10'!$I$28</f>
        <v>55011.350046650099</v>
      </c>
      <c r="E29" s="24">
        <f>'[1]Table 316.10'!$I$33</f>
        <v>62345.515718510062</v>
      </c>
      <c r="F29" s="24">
        <f>'[1]Table 316.10'!$I$39</f>
        <v>72178.495869444465</v>
      </c>
      <c r="G29" s="24">
        <f>'[1]Table 316.10'!$I$40</f>
        <v>72715.057065621528</v>
      </c>
      <c r="H29" s="24">
        <f>'[1]Table 316.10'!$I$41</f>
        <v>73495.668577011689</v>
      </c>
      <c r="I29" s="24">
        <f>'[1]Table 316.10'!$I$42</f>
        <v>73876.656768666115</v>
      </c>
      <c r="J29" s="2"/>
    </row>
    <row r="30" spans="1:10" x14ac:dyDescent="0.2">
      <c r="A30" s="14" t="s">
        <v>35</v>
      </c>
      <c r="B30" s="23">
        <f>'[1]Table 316.10'!$L$10</f>
        <v>22093</v>
      </c>
      <c r="C30" s="23">
        <f>'[1]Table 316.10'!$L$16</f>
        <v>39463.703094462544</v>
      </c>
      <c r="D30" s="23">
        <f>'[1]Table 316.10'!$L$28</f>
        <v>58012.912569154949</v>
      </c>
      <c r="E30" s="23">
        <f>'[1]Table 316.10'!$L$33</f>
        <v>68754.94540276211</v>
      </c>
      <c r="F30" s="23">
        <f>'[1]Table 316.10'!$L$39</f>
        <v>80379.145231724731</v>
      </c>
      <c r="G30" s="23">
        <f>'[1]Table 316.10'!$L$40</f>
        <v>81896.994954243244</v>
      </c>
      <c r="H30" s="23">
        <f>'[1]Table 316.10'!$L$41</f>
        <v>83540.246980932206</v>
      </c>
      <c r="I30" s="23">
        <f>'[1]Table 316.10'!$L$42</f>
        <v>84932.278223111338</v>
      </c>
      <c r="J30" s="2"/>
    </row>
    <row r="31" spans="1:10" x14ac:dyDescent="0.2">
      <c r="A31" s="7" t="s">
        <v>11</v>
      </c>
      <c r="B31" s="24">
        <f>'[1]Table 316.10'!$B$122</f>
        <v>63205.514943722941</v>
      </c>
      <c r="C31" s="24">
        <f>'[1]Table 316.10'!$B$128</f>
        <v>74265.777705171844</v>
      </c>
      <c r="D31" s="24">
        <f>'[1]Table 316.10'!$B$140</f>
        <v>77568.895928097598</v>
      </c>
      <c r="E31" s="24">
        <f>'[1]Table 316.10'!$B$145</f>
        <v>78734.907605264656</v>
      </c>
      <c r="F31" s="24">
        <f>'[1]Table 316.10'!$B$151</f>
        <v>80896.957310869402</v>
      </c>
      <c r="G31" s="24">
        <f>'[1]Table 316.10'!$B$152</f>
        <v>80219.595324455717</v>
      </c>
      <c r="H31" s="24">
        <f>'[1]Table 316.10'!$B$153</f>
        <v>79057.515263002671</v>
      </c>
      <c r="I31" s="24">
        <f>'[1]Table 316.10'!$B$154</f>
        <v>78485.27478811465</v>
      </c>
      <c r="J31" s="2"/>
    </row>
    <row r="32" spans="1:10" x14ac:dyDescent="0.2">
      <c r="A32" s="6" t="s">
        <v>34</v>
      </c>
      <c r="B32" s="24">
        <f>'[1]Table 316.10'!$I$122</f>
        <v>64407.130389610385</v>
      </c>
      <c r="C32" s="24">
        <f>'[1]Table 316.10'!$I$128</f>
        <v>74789.231326866327</v>
      </c>
      <c r="D32" s="24">
        <f>'[1]Table 316.10'!$I$140</f>
        <v>76352.083235245533</v>
      </c>
      <c r="E32" s="24">
        <f>'[1]Table 316.10'!$I$145</f>
        <v>76419.863355358786</v>
      </c>
      <c r="F32" s="24">
        <f>'[1]Table 316.10'!$I$151</f>
        <v>78249.901771563833</v>
      </c>
      <c r="G32" s="24">
        <f>'[1]Table 316.10'!$I$152</f>
        <v>77279.831462188318</v>
      </c>
      <c r="H32" s="24">
        <f>'[1]Table 316.10'!$I$153</f>
        <v>75885.937041575497</v>
      </c>
      <c r="I32" s="24">
        <f>'[1]Table 316.10'!$I$154</f>
        <v>75030.700120623136</v>
      </c>
      <c r="J32" s="2"/>
    </row>
    <row r="33" spans="1:10" x14ac:dyDescent="0.2">
      <c r="A33" s="6" t="s">
        <v>35</v>
      </c>
      <c r="B33" s="24">
        <f>'[1]Table 316.10'!$L$122</f>
        <v>59926.16263203464</v>
      </c>
      <c r="C33" s="24">
        <f>'[1]Table 316.10'!$L$128</f>
        <v>73027.197962539765</v>
      </c>
      <c r="D33" s="24">
        <f>'[1]Table 316.10'!$L$140</f>
        <v>80518.051737377216</v>
      </c>
      <c r="E33" s="24">
        <f>'[1]Table 316.10'!$L$145</f>
        <v>84276.206109307648</v>
      </c>
      <c r="F33" s="24">
        <f>'[1]Table 316.10'!$L$151</f>
        <v>87140.361448392883</v>
      </c>
      <c r="G33" s="24">
        <f>'[1]Table 316.10'!$L$152</f>
        <v>87038.176448270227</v>
      </c>
      <c r="H33" s="24">
        <f>'[1]Table 316.10'!$L$153</f>
        <v>86257.191009697097</v>
      </c>
      <c r="I33" s="24">
        <f>'[1]Table 316.10'!$L$154</f>
        <v>86259.023846656084</v>
      </c>
      <c r="J33" s="2"/>
    </row>
    <row r="34" spans="1:10" x14ac:dyDescent="0.2">
      <c r="A34" s="2"/>
      <c r="B34" s="2"/>
      <c r="C34" s="2"/>
      <c r="D34" s="2"/>
      <c r="E34" s="2"/>
      <c r="F34" s="2"/>
      <c r="G34" s="2"/>
      <c r="H34" s="2"/>
      <c r="I34" s="2"/>
      <c r="J34" s="2"/>
    </row>
    <row r="35" spans="1:10" x14ac:dyDescent="0.2">
      <c r="A35" s="44"/>
      <c r="B35" s="44"/>
      <c r="C35" s="44"/>
      <c r="D35" s="44"/>
      <c r="E35" s="44"/>
      <c r="F35" s="44"/>
      <c r="G35" s="44"/>
      <c r="H35" s="44"/>
      <c r="I35" s="44"/>
      <c r="J35" s="2"/>
    </row>
    <row r="36" spans="1:10" x14ac:dyDescent="0.2">
      <c r="A36" s="31" t="s">
        <v>94</v>
      </c>
      <c r="B36" s="21">
        <f>'[1]Table 318.20'!$B$25/1000</f>
        <v>302.637</v>
      </c>
      <c r="C36" s="21">
        <f>'[1]Table 318.20'!$B$27/1000</f>
        <v>342.863</v>
      </c>
      <c r="D36" s="21">
        <f>'[1]Table 318.20'!$B$30/1000</f>
        <v>473.50200000000001</v>
      </c>
      <c r="E36" s="21">
        <f>'[1]Table 318.20'!$B$31/1000</f>
        <v>599.73099999999999</v>
      </c>
      <c r="F36" s="21">
        <f>'[1]Table 318.20'!$B$35/1000</f>
        <v>693.02499999999998</v>
      </c>
      <c r="G36" s="21">
        <f>'[1]Table 318.20'!$B$36/1000</f>
        <v>730.63499999999999</v>
      </c>
      <c r="H36" s="21">
        <f>'[1]Table 318.20'!$B$37/1000</f>
        <v>754.22900000000004</v>
      </c>
      <c r="I36" s="26">
        <f>'[1]Table 318.20_2014'!$B$37/1000</f>
        <v>751.75099999999998</v>
      </c>
      <c r="J36" s="2"/>
    </row>
    <row r="37" spans="1:10" x14ac:dyDescent="0.2">
      <c r="A37" s="6" t="s">
        <v>86</v>
      </c>
      <c r="B37" s="9">
        <f>'[1]Table 318.20'!$C$25/1000/B$36*100</f>
        <v>11.607965979044202</v>
      </c>
      <c r="C37" s="9">
        <f>'[1]Table 318.20'!$C$27/1000/C$36*100</f>
        <v>10.495154041118465</v>
      </c>
      <c r="D37" s="9">
        <f>'[1]Table 318.20'!$C$30/1000/D$36*100</f>
        <v>8.5796892093380794</v>
      </c>
      <c r="E37" s="9">
        <f>'[1]Table 318.20'!$C$31/1000/E$36*100</f>
        <v>8.2677066884986772</v>
      </c>
      <c r="F37" s="9">
        <f>'[1]Table 318.20'!$C$35/1000/F$36*100</f>
        <v>7.9256881064896643</v>
      </c>
      <c r="G37" s="9">
        <f>'[1]Table 318.20'!$C$36/1000/G$36*100</f>
        <v>7.8201838127108614</v>
      </c>
      <c r="H37" s="9">
        <f>'[1]Table 318.20'!$C$37/1000/H$36*100</f>
        <v>7.9523592967122703</v>
      </c>
      <c r="I37" s="13">
        <f>'[1]Table 318.20_2014'!$C$37/'[1]Table 318.20_2014'!$B$37*100</f>
        <v>8.0691611983223162</v>
      </c>
      <c r="J37" s="2"/>
    </row>
    <row r="38" spans="1:10" x14ac:dyDescent="0.2">
      <c r="A38" s="6" t="s">
        <v>87</v>
      </c>
      <c r="B38" s="9">
        <f>'[1]Table 318.20'!$D$25/1000/B$36*100</f>
        <v>7.3249470487746047</v>
      </c>
      <c r="C38" s="9">
        <f>'[1]Table 318.20'!$D$27/1000/C$36*100</f>
        <v>6.8779658347503227</v>
      </c>
      <c r="D38" s="9">
        <f>'[1]Table 318.20'!$D$30/1000/D$36*100</f>
        <v>6.4054639684732058</v>
      </c>
      <c r="E38" s="9">
        <f>'[1]Table 318.20'!$D$31/1000/E$36*100</f>
        <v>6.1926096866761942</v>
      </c>
      <c r="F38" s="9">
        <f>'[1]Table 318.20'!$D$35/1000/F$36*100</f>
        <v>6.3452256412106349</v>
      </c>
      <c r="G38" s="9">
        <f>'[1]Table 318.20'!$D$36/1000/G$36*100</f>
        <v>6.3143703764533585</v>
      </c>
      <c r="H38" s="9">
        <f>'[1]Table 318.20'!$D$37/1000/H$36*100</f>
        <v>6.4599743579204709</v>
      </c>
      <c r="I38" s="13">
        <f>'[1]Table 318.20_2014'!$D$37/'[1]Table 318.20_2014'!$B$37*100</f>
        <v>6.5754485195230874</v>
      </c>
      <c r="J38" s="2"/>
    </row>
    <row r="39" spans="1:10" x14ac:dyDescent="0.2">
      <c r="A39" s="6" t="s">
        <v>88</v>
      </c>
      <c r="B39" s="9">
        <f>'[1]Table 318.20'!$E$25/1000/B$36*100</f>
        <v>4.4868935391244298</v>
      </c>
      <c r="C39" s="9">
        <f>'[1]Table 318.20'!$E$27/1000/C$36*100</f>
        <v>3.9852652517186162</v>
      </c>
      <c r="D39" s="9">
        <f>'[1]Table 318.20'!$E$30/1000/D$36*100</f>
        <v>3.2439144924414256</v>
      </c>
      <c r="E39" s="9">
        <f>'[1]Table 318.20'!$E$31/1000/E$36*100</f>
        <v>3.2637966021432945</v>
      </c>
      <c r="F39" s="9">
        <f>'[1]Table 318.20'!$E$35/1000/F$36*100</f>
        <v>3.235381119007251</v>
      </c>
      <c r="G39" s="9">
        <f>'[1]Table 318.20'!$E$36/1000/G$36*100</f>
        <v>3.2240448377096635</v>
      </c>
      <c r="H39" s="9">
        <f>'[1]Table 318.20'!$E$37/1000/H$36*100</f>
        <v>3.390217029575898</v>
      </c>
      <c r="I39" s="13">
        <f>'[1]Table 318.20_2014'!$E$37/'[1]Table 318.20_2014'!$B$37*100</f>
        <v>3.6319206758620872</v>
      </c>
      <c r="J39" s="2"/>
    </row>
    <row r="40" spans="1:10" x14ac:dyDescent="0.2">
      <c r="A40" s="6" t="s">
        <v>89</v>
      </c>
      <c r="B40" s="9">
        <f>'[1]Table 318.20'!$F$25/1000/B$36*100</f>
        <v>7.0824122628759865</v>
      </c>
      <c r="C40" s="9">
        <f>'[1]Table 318.20'!$F$27/1000/C$36*100</f>
        <v>10.14224340334186</v>
      </c>
      <c r="D40" s="9">
        <f>'[1]Table 318.20'!$F$30/1000/D$36*100</f>
        <v>9.3131602400834623</v>
      </c>
      <c r="E40" s="9">
        <f>'[1]Table 318.20'!$F$31/1000/E$36*100</f>
        <v>8.4111043117664437</v>
      </c>
      <c r="F40" s="9">
        <f>'[1]Table 318.20'!$F$35/1000/F$36*100</f>
        <v>8.2679557014537721</v>
      </c>
      <c r="G40" s="9">
        <f>'[1]Table 318.20'!$F$36/1000/G$36*100</f>
        <v>8.5788389551554474</v>
      </c>
      <c r="H40" s="9">
        <f>'[1]Table 318.20'!$F$37/1000/H$36*100</f>
        <v>8.7525141568409577</v>
      </c>
      <c r="I40" s="13">
        <f>'[1]Table 318.20_2014'!$F$37/'[1]Table 318.20_2014'!$B$37*100</f>
        <v>9.0591166489968096</v>
      </c>
      <c r="J40" s="2"/>
    </row>
    <row r="41" spans="1:10" x14ac:dyDescent="0.2">
      <c r="A41" s="6" t="s">
        <v>90</v>
      </c>
      <c r="B41" s="9">
        <f>'[1]Table 318.20'!$G$25/1000/B$36*100</f>
        <v>31.956766687483686</v>
      </c>
      <c r="C41" s="9">
        <f>'[1]Table 318.20'!$G$27/1000/C$36*100</f>
        <v>25.477231430629725</v>
      </c>
      <c r="D41" s="9">
        <f>'[1]Table 318.20'!$G$30/1000/D$36*100</f>
        <v>26.996506878534831</v>
      </c>
      <c r="E41" s="9">
        <f>'[1]Table 318.20'!$G$31/1000/E$36*100</f>
        <v>29.116387180252477</v>
      </c>
      <c r="F41" s="9">
        <f>'[1]Table 318.20'!$G$35/1000/F$36*100</f>
        <v>26.281735868114431</v>
      </c>
      <c r="G41" s="9">
        <f>'[1]Table 318.20'!$G$36/1000/G$36*100</f>
        <v>25.321672244006926</v>
      </c>
      <c r="H41" s="9">
        <f>'[1]Table 318.20'!$G$37/1000/H$36*100</f>
        <v>23.608479652731464</v>
      </c>
      <c r="I41" s="13">
        <f>'[1]Table 318.20_2014'!$G$37/'[1]Table 318.20_2014'!$B$37*100</f>
        <v>21.898740407395533</v>
      </c>
      <c r="J41" s="2"/>
    </row>
    <row r="42" spans="1:10" x14ac:dyDescent="0.2">
      <c r="A42" s="6" t="s">
        <v>91</v>
      </c>
      <c r="B42" s="9">
        <f>'[1]Table 318.20'!$H$25/1000/B$36*100</f>
        <v>19.127866057355842</v>
      </c>
      <c r="C42" s="9">
        <f>'[1]Table 318.20'!$H$27/1000/C$36*100</f>
        <v>22.823985090254705</v>
      </c>
      <c r="D42" s="9">
        <f>'[1]Table 318.20'!$H$30/1000/D$36*100</f>
        <v>24.414258017917557</v>
      </c>
      <c r="E42" s="9">
        <f>'[1]Table 318.20'!$H$31/1000/E$36*100</f>
        <v>24.41194468853536</v>
      </c>
      <c r="F42" s="9">
        <f>'[1]Table 318.20'!$H$35/1000/F$36*100</f>
        <v>25.638901915515316</v>
      </c>
      <c r="G42" s="9">
        <f>'[1]Table 318.20'!$H$36/1000/G$36*100</f>
        <v>25.623327653342642</v>
      </c>
      <c r="H42" s="9">
        <f>'[1]Table 318.20'!$H$37/1000/H$36*100</f>
        <v>25.399580233589532</v>
      </c>
      <c r="I42" s="13">
        <f>'[1]Table 318.20_2014'!$H$37/'[1]Table 318.20_2014'!$B$37*100</f>
        <v>25.091419898343997</v>
      </c>
      <c r="J42" s="2"/>
    </row>
    <row r="43" spans="1:10" x14ac:dyDescent="0.2">
      <c r="A43" s="2"/>
      <c r="B43" s="2"/>
      <c r="C43" s="2"/>
      <c r="D43" s="2"/>
      <c r="E43" s="2"/>
      <c r="F43" s="2"/>
      <c r="G43" s="2"/>
      <c r="H43" s="2"/>
      <c r="I43" s="2"/>
      <c r="J43" s="2"/>
    </row>
    <row r="44" spans="1:10" x14ac:dyDescent="0.2">
      <c r="A44" s="31" t="s">
        <v>95</v>
      </c>
      <c r="B44" s="21">
        <f>'[2]Table 324.10'!$D$4/1000</f>
        <v>98.016000000000005</v>
      </c>
      <c r="C44" s="21">
        <f>'[2]Table 324.10'!$F$4/1000</f>
        <v>105.547</v>
      </c>
      <c r="D44" s="21">
        <f>'[2]Table 324.10'!$H$4/1000</f>
        <v>119.58499999999999</v>
      </c>
      <c r="E44" s="21">
        <f>'[2]Table 324.10'!$K$4/1000</f>
        <v>134.387</v>
      </c>
      <c r="F44" s="21">
        <f>'[2]Table 324.10'!$P$4/1000</f>
        <v>158.59</v>
      </c>
      <c r="G44" s="21">
        <f>'[2]Table 324.10'!$Q$4/1000</f>
        <v>163.827</v>
      </c>
      <c r="H44" s="21">
        <f>'[2]Table 324.10'!$R$4/1000</f>
        <v>170.21700000000001</v>
      </c>
      <c r="I44" s="21">
        <f>'[2]Table 324.10'!$S$4/1000</f>
        <v>175.03800000000001</v>
      </c>
      <c r="J44" s="2"/>
    </row>
    <row r="45" spans="1:10" x14ac:dyDescent="0.2">
      <c r="A45" s="6" t="s">
        <v>96</v>
      </c>
      <c r="B45" s="9">
        <f>'[2]Table 324.10'!$D$21/1000/B$44*100</f>
        <v>30.194049951028401</v>
      </c>
      <c r="C45" s="9">
        <f>'[2]Table 324.10'!$F$21/1000/C$44*100</f>
        <v>28.273660075606127</v>
      </c>
      <c r="D45" s="9">
        <f>'[2]Table 324.10'!$H$21/1000/D$44*100</f>
        <v>32.628674164820005</v>
      </c>
      <c r="E45" s="9">
        <f>'[2]Table 324.10'!$K$21/1000/E$44*100</f>
        <v>32.890830214232032</v>
      </c>
      <c r="F45" s="9">
        <f>'[2]Table 324.10'!$P$21/1000/F$44*100</f>
        <v>36.414654139605268</v>
      </c>
      <c r="G45" s="9">
        <f>'[2]Table 324.10'!$Q$21/1000/G$44*100</f>
        <v>36.758898105928814</v>
      </c>
      <c r="H45" s="9">
        <f>'[2]Table 324.10'!$R$21/1000/H$44*100</f>
        <v>36.48108003313417</v>
      </c>
      <c r="I45" s="9">
        <f>'[2]Table 324.10'!$S$21/1000/H$44*100</f>
        <v>37.713624373593703</v>
      </c>
      <c r="J45" s="2"/>
    </row>
    <row r="46" spans="1:10" x14ac:dyDescent="0.2">
      <c r="A46" s="6" t="s">
        <v>92</v>
      </c>
      <c r="B46" s="9">
        <f>'[2]Table 324.10'!$D$24/1000/B$44*100</f>
        <v>37.127611818478613</v>
      </c>
      <c r="C46" s="9">
        <f>'[2]Table 324.10'!$F$24/1000/C$44*100</f>
        <v>36.036078713748374</v>
      </c>
      <c r="D46" s="9">
        <f>'[2]Table 324.10'!$H$24/1000/D$44*100</f>
        <v>31.93544340845424</v>
      </c>
      <c r="E46" s="9">
        <f>'[2]Table 324.10'!$K$24/1000/E$44*100</f>
        <v>32.384828889699151</v>
      </c>
      <c r="F46" s="9">
        <f>'[2]Table 324.10'!$P$24/1000/F$44*100</f>
        <v>28.139857494167352</v>
      </c>
      <c r="G46" s="9">
        <f>'[2]Table 324.10'!$Q$24/1000/G$44*100</f>
        <v>27.378270980973834</v>
      </c>
      <c r="H46" s="9">
        <f>'[2]Table 324.10'!$R$24/1000/H$44*100</f>
        <v>27.515465552794371</v>
      </c>
      <c r="I46" s="9">
        <f>'[2]Table 324.10'!$S$24/1000/H$44*100</f>
        <v>27.756334561177791</v>
      </c>
      <c r="J46" s="2"/>
    </row>
    <row r="47" spans="1:10" x14ac:dyDescent="0.2">
      <c r="A47" s="6" t="s">
        <v>89</v>
      </c>
      <c r="B47" s="9">
        <f>('[2]Table 324.10'!$D$13+'[2]Table 324.10'!$D$15)/1000/B$44*100</f>
        <v>2.9076885406464252</v>
      </c>
      <c r="C47" s="9">
        <f>('[2]Table 324.10'!$F$13+'[2]Table 324.10'!$F$15)/1000/C$44*100</f>
        <v>5.6770917221711654</v>
      </c>
      <c r="D47" s="9">
        <f>('[2]Table 324.10'!$H$13+'[2]Table 324.10'!$H$15)/1000/D$44*100</f>
        <v>5.2289166701509391</v>
      </c>
      <c r="E47" s="9">
        <f>('[2]Table 324.10'!$K$13+'[2]Table 324.10'!$K$15)/1000/E$44*100</f>
        <v>5.6047087887965352</v>
      </c>
      <c r="F47" s="9">
        <f>('[2]Table 324.10'!$P$13+'[2]Table 324.10'!$P$15)/1000/F$44*100</f>
        <v>5.8673308531433248</v>
      </c>
      <c r="G47" s="9">
        <f>('[2]Table 324.10'!$Q$13+'[2]Table 324.10'!$Q$15)/1000/G$44*100</f>
        <v>6.0777527513779788</v>
      </c>
      <c r="H47" s="9">
        <f>('[2]Table 324.10'!$R$13+'[2]Table 324.10'!$R$15)/1000/H$44*100</f>
        <v>6.1215977252565832</v>
      </c>
      <c r="I47" s="9">
        <f>('[2]Table 324.10'!$S$13+'[2]Table 324.10'!$S$15)/1000/H$44*100</f>
        <v>6.5692615896179589</v>
      </c>
      <c r="J47" s="2"/>
    </row>
    <row r="48" spans="1:10" x14ac:dyDescent="0.2">
      <c r="A48" s="6" t="s">
        <v>90</v>
      </c>
      <c r="B48" s="9">
        <f>'[2]Table 324.10'!$D$14/1000/B$44*100</f>
        <v>7.4263385569702898</v>
      </c>
      <c r="C48" s="9">
        <f>'[2]Table 324.10'!$F$14/1000/C$44*100</f>
        <v>5.8637384293253243</v>
      </c>
      <c r="D48" s="9">
        <f>'[2]Table 324.10'!$H$14/1000/D$44*100</f>
        <v>5.2548396538027351</v>
      </c>
      <c r="E48" s="9">
        <f>'[2]Table 324.10'!$K$14/1000/E$44*100</f>
        <v>5.7155826084368284</v>
      </c>
      <c r="F48" s="9">
        <f>'[2]Table 324.10'!$P$14/1000/F$44*100</f>
        <v>5.8244529919919286</v>
      </c>
      <c r="G48" s="9">
        <f>'[2]Table 324.10'!$Q$14/1000/G$44*100</f>
        <v>5.8854767529161851</v>
      </c>
      <c r="H48" s="9">
        <f>'[2]Table 324.10'!$R$14/1000/H$44*100</f>
        <v>5.9441771385936777</v>
      </c>
      <c r="I48" s="9">
        <f>'[2]Table 324.10'!$S$14/1000/H$44*100</f>
        <v>6.2108955039743377</v>
      </c>
      <c r="J48" s="2"/>
    </row>
    <row r="49" spans="1:10" x14ac:dyDescent="0.2">
      <c r="A49" s="6" t="s">
        <v>91</v>
      </c>
      <c r="B49" s="9">
        <f>'[2]Table 324.10'!$D$9/1000/B$44*100</f>
        <v>0.82435520731309175</v>
      </c>
      <c r="C49" s="9">
        <f>'[2]Table 324.10'!$F$9/1000/C$44*100</f>
        <v>1.1227225785668946</v>
      </c>
      <c r="D49" s="9">
        <f>'[2]Table 324.10'!$H$9/1000/D$44*100</f>
        <v>0.98674582932642052</v>
      </c>
      <c r="E49" s="9">
        <f>'[2]Table 324.10'!$K$9/1000/E$44*100</f>
        <v>1.1146911531621362</v>
      </c>
      <c r="F49" s="9">
        <f>'[2]Table 324.10'!$P$9/1000/F$44*100</f>
        <v>1.4181222019042814</v>
      </c>
      <c r="G49" s="9">
        <f>'[2]Table 324.10'!$Q$9/1000/G$44*100</f>
        <v>1.3953743888370049</v>
      </c>
      <c r="H49" s="9">
        <f>'[2]Table 324.10'!$R$9/1000/H$44*100</f>
        <v>1.4910379104319778</v>
      </c>
      <c r="I49" s="9">
        <f>'[2]Table 324.10'!$S$9/1000/H$44*100</f>
        <v>1.6661085555496804</v>
      </c>
      <c r="J49" s="2"/>
    </row>
    <row r="50" spans="1:10" x14ac:dyDescent="0.2">
      <c r="A50" s="2"/>
      <c r="B50" s="2"/>
      <c r="C50" s="2"/>
      <c r="D50" s="2"/>
      <c r="E50" s="2"/>
      <c r="F50" s="2"/>
      <c r="G50" s="2"/>
      <c r="H50" s="2"/>
      <c r="I50" s="2"/>
      <c r="J50" s="2"/>
    </row>
    <row r="51" spans="1:10" x14ac:dyDescent="0.2">
      <c r="A51" s="2"/>
      <c r="B51" s="2"/>
      <c r="C51" s="2"/>
      <c r="D51" s="2"/>
      <c r="E51" s="2"/>
      <c r="F51" s="2"/>
      <c r="G51" s="2"/>
      <c r="H51" s="2"/>
      <c r="I51" s="2"/>
      <c r="J5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K-12</vt:lpstr>
      <vt:lpstr>K-12(2)</vt:lpstr>
      <vt:lpstr>Higher Education</vt:lpstr>
      <vt:lpstr>Higher Education(2)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AndyLee</dc:creator>
  <cp:lastModifiedBy>Microsoft Office User</cp:lastModifiedBy>
  <cp:lastPrinted>2015-07-15T15:17:21Z</cp:lastPrinted>
  <dcterms:created xsi:type="dcterms:W3CDTF">2015-07-09T17:45:19Z</dcterms:created>
  <dcterms:modified xsi:type="dcterms:W3CDTF">2017-06-01T22:13:55Z</dcterms:modified>
</cp:coreProperties>
</file>