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5" yWindow="-90" windowWidth="10260" windowHeight="11475"/>
  </bookViews>
  <sheets>
    <sheet name="1-13" sheetId="1" r:id="rId1"/>
  </sheets>
  <definedNames>
    <definedName name="_xlnm.Print_Area" localSheetId="0">'1-13'!$A$1:$AE$86</definedName>
  </definedNames>
  <calcPr calcId="145621" iterate="1"/>
</workbook>
</file>

<file path=xl/calcChain.xml><?xml version="1.0" encoding="utf-8"?>
<calcChain xmlns="http://schemas.openxmlformats.org/spreadsheetml/2006/main">
  <c r="M40" i="1" l="1"/>
  <c r="L40" i="1"/>
  <c r="O37" i="1"/>
  <c r="N37" i="1"/>
  <c r="M37" i="1"/>
  <c r="L37" i="1"/>
  <c r="Q34" i="1"/>
  <c r="P34" i="1"/>
  <c r="O34" i="1"/>
  <c r="N34" i="1"/>
  <c r="M34" i="1"/>
  <c r="L34" i="1"/>
  <c r="O28" i="1"/>
  <c r="N28" i="1"/>
  <c r="M28" i="1"/>
  <c r="M20" i="1" s="1"/>
  <c r="L28" i="1"/>
  <c r="O20" i="1"/>
  <c r="L20" i="1"/>
  <c r="Y13" i="1"/>
  <c r="X13" i="1"/>
  <c r="W13" i="1"/>
  <c r="V13" i="1"/>
  <c r="U13" i="1"/>
  <c r="T13" i="1"/>
  <c r="S13" i="1"/>
  <c r="R13" i="1"/>
  <c r="Q13" i="1"/>
  <c r="P13" i="1"/>
  <c r="O13" i="1"/>
  <c r="N13" i="1"/>
  <c r="M13" i="1"/>
  <c r="L13" i="1"/>
  <c r="Y9" i="1"/>
  <c r="X9" i="1"/>
  <c r="W9" i="1"/>
  <c r="V9" i="1"/>
  <c r="U9" i="1"/>
  <c r="T9" i="1"/>
  <c r="S9" i="1"/>
  <c r="R9" i="1"/>
  <c r="Q9" i="1"/>
  <c r="P9" i="1"/>
  <c r="O9" i="1"/>
  <c r="N9" i="1"/>
  <c r="M9" i="1"/>
  <c r="L9" i="1"/>
  <c r="Y5" i="1"/>
  <c r="Y4" i="1" s="1"/>
  <c r="X5" i="1"/>
  <c r="X4" i="1" s="1"/>
  <c r="W5" i="1"/>
  <c r="V5" i="1"/>
  <c r="U5" i="1"/>
  <c r="U4" i="1" s="1"/>
  <c r="T5" i="1"/>
  <c r="T4" i="1" s="1"/>
  <c r="S5" i="1"/>
  <c r="R5" i="1"/>
  <c r="Q5" i="1"/>
  <c r="Q4" i="1" s="1"/>
  <c r="P5" i="1"/>
  <c r="P4" i="1" s="1"/>
  <c r="O5" i="1"/>
  <c r="N5" i="1"/>
  <c r="M5" i="1"/>
  <c r="M4" i="1" s="1"/>
  <c r="L5" i="1"/>
  <c r="L4" i="1" s="1"/>
  <c r="W4" i="1"/>
  <c r="V4" i="1"/>
  <c r="S4" i="1"/>
  <c r="R4" i="1"/>
  <c r="O4" i="1"/>
  <c r="N4" i="1"/>
  <c r="K40" i="1" l="1"/>
  <c r="J40" i="1"/>
  <c r="K37" i="1"/>
  <c r="J37" i="1"/>
  <c r="K34" i="1"/>
  <c r="J34" i="1"/>
  <c r="C34" i="1"/>
  <c r="K28" i="1"/>
  <c r="J28" i="1"/>
  <c r="I28" i="1"/>
  <c r="H28" i="1"/>
  <c r="H20" i="1" s="1"/>
  <c r="G28" i="1"/>
  <c r="F28" i="1"/>
  <c r="F20" i="1" s="1"/>
  <c r="E28" i="1"/>
  <c r="E20" i="1" s="1"/>
  <c r="D28" i="1"/>
  <c r="D20" i="1" s="1"/>
  <c r="C28" i="1"/>
  <c r="C20" i="1" s="1"/>
  <c r="B28" i="1"/>
  <c r="K13" i="1"/>
  <c r="J13" i="1"/>
  <c r="I13" i="1"/>
  <c r="H13" i="1"/>
  <c r="G13" i="1"/>
  <c r="F13" i="1"/>
  <c r="E13" i="1"/>
  <c r="D13" i="1"/>
  <c r="C13" i="1"/>
  <c r="B13" i="1"/>
  <c r="K9" i="1"/>
  <c r="J9" i="1"/>
  <c r="I9" i="1"/>
  <c r="H9" i="1"/>
  <c r="G9" i="1"/>
  <c r="F9" i="1"/>
  <c r="E9" i="1"/>
  <c r="D9" i="1"/>
  <c r="C9" i="1"/>
  <c r="B9" i="1"/>
  <c r="K5" i="1"/>
  <c r="K3" i="1" s="1"/>
  <c r="J5" i="1"/>
  <c r="J3" i="1" s="1"/>
  <c r="I5" i="1"/>
  <c r="I3" i="1" s="1"/>
  <c r="H5" i="1"/>
  <c r="H3" i="1" s="1"/>
  <c r="G5" i="1"/>
  <c r="G3" i="1" s="1"/>
  <c r="F5" i="1"/>
  <c r="F3" i="1" s="1"/>
  <c r="E5" i="1"/>
  <c r="E3" i="1" s="1"/>
  <c r="D5" i="1"/>
  <c r="D3" i="1" s="1"/>
  <c r="C5" i="1"/>
  <c r="C3" i="1" s="1"/>
  <c r="B5" i="1"/>
  <c r="B3" i="1" s="1"/>
  <c r="K4" i="1"/>
  <c r="J4" i="1"/>
  <c r="I4" i="1"/>
  <c r="H4" i="1"/>
  <c r="G4" i="1"/>
  <c r="F4" i="1"/>
  <c r="E4" i="1"/>
  <c r="D4" i="1"/>
  <c r="C4" i="1"/>
  <c r="B4" i="1"/>
</calcChain>
</file>

<file path=xl/sharedStrings.xml><?xml version="1.0" encoding="utf-8"?>
<sst xmlns="http://schemas.openxmlformats.org/spreadsheetml/2006/main" count="333" uniqueCount="62">
  <si>
    <t>Four engine</t>
  </si>
  <si>
    <t>Three engine</t>
  </si>
  <si>
    <t>Two engine</t>
  </si>
  <si>
    <t>One engine</t>
  </si>
  <si>
    <t>Piston</t>
  </si>
  <si>
    <t>Helicopter</t>
  </si>
  <si>
    <t>Other</t>
  </si>
  <si>
    <t>Gliders</t>
  </si>
  <si>
    <t>Lighter-than-Air</t>
  </si>
  <si>
    <t>Amateur Built</t>
  </si>
  <si>
    <t>Exhibition</t>
  </si>
  <si>
    <r>
      <t xml:space="preserve">1965: U.S. Department of Transportation, Federal Aviation Administration, </t>
    </r>
    <r>
      <rPr>
        <i/>
        <sz val="9"/>
        <rFont val="Arial"/>
        <family val="2"/>
      </rPr>
      <t xml:space="preserve">FAA Statistical Handbook of Aviation, 1966 Edition. </t>
    </r>
    <r>
      <rPr>
        <sz val="9"/>
        <rFont val="Arial"/>
        <family val="2"/>
      </rPr>
      <t>(Washington, DC: 1966), table 7.5.</t>
    </r>
  </si>
  <si>
    <r>
      <t xml:space="preserve">1970: Ibid., </t>
    </r>
    <r>
      <rPr>
        <i/>
        <sz val="9"/>
        <rFont val="Arial"/>
        <family val="2"/>
      </rPr>
      <t xml:space="preserve">Calendar Year 1971. </t>
    </r>
    <r>
      <rPr>
        <sz val="9"/>
        <rFont val="Arial"/>
        <family val="2"/>
      </rPr>
      <t>(Washington, DC: 1972), table 5.5.</t>
    </r>
  </si>
  <si>
    <r>
      <t xml:space="preserve">1985: Ibid., </t>
    </r>
    <r>
      <rPr>
        <i/>
        <sz val="9"/>
        <rFont val="Arial"/>
        <family val="2"/>
      </rPr>
      <t xml:space="preserve">Calendar Year 1993. </t>
    </r>
    <r>
      <rPr>
        <sz val="9"/>
        <rFont val="Arial"/>
        <family val="2"/>
      </rPr>
      <t>FAA-APO-95-5 (Washington, DC: 1995), table 5.2.</t>
    </r>
  </si>
  <si>
    <r>
      <t xml:space="preserve">1965: U.S. Department of Transportation, Federal Aviation Administration, </t>
    </r>
    <r>
      <rPr>
        <i/>
        <sz val="9"/>
        <rFont val="Arial"/>
        <family val="2"/>
      </rPr>
      <t xml:space="preserve">FAA Statistical Handbook of Aviation, 1966 Edition. </t>
    </r>
    <r>
      <rPr>
        <sz val="9"/>
        <rFont val="Arial"/>
        <family val="2"/>
      </rPr>
      <t>(Washington, DC: 1966), table 5.1.</t>
    </r>
  </si>
  <si>
    <r>
      <t xml:space="preserve">1970: Ibid., </t>
    </r>
    <r>
      <rPr>
        <i/>
        <sz val="9"/>
        <rFont val="Arial"/>
        <family val="2"/>
      </rPr>
      <t xml:space="preserve">Calendar Year 1971. </t>
    </r>
    <r>
      <rPr>
        <sz val="9"/>
        <rFont val="Arial"/>
        <family val="2"/>
      </rPr>
      <t>(Washington, DC: 1972), table 8.3.</t>
    </r>
  </si>
  <si>
    <r>
      <t xml:space="preserve">1980: Ibid.,  </t>
    </r>
    <r>
      <rPr>
        <i/>
        <sz val="9"/>
        <rFont val="Arial"/>
        <family val="2"/>
      </rPr>
      <t xml:space="preserve">General Aviation Activity and Avionics Survey, Annual Report Calendar Year 1980, </t>
    </r>
    <r>
      <rPr>
        <sz val="9"/>
        <rFont val="Arial"/>
        <family val="2"/>
      </rPr>
      <t>FAA-MS-81-5 (Washington, DC: December 1985), table 2-6.</t>
    </r>
  </si>
  <si>
    <r>
      <t xml:space="preserve">1985: Ibid.,  </t>
    </r>
    <r>
      <rPr>
        <i/>
        <sz val="9"/>
        <rFont val="Arial"/>
        <family val="2"/>
      </rPr>
      <t xml:space="preserve">Annual Summary Report 1994 Data, </t>
    </r>
    <r>
      <rPr>
        <sz val="9"/>
        <rFont val="Arial"/>
        <family val="2"/>
      </rPr>
      <t>FAA-APO-95-10 (Washington, DC: 1996), table 1.2.</t>
    </r>
  </si>
  <si>
    <t>Multiengine</t>
  </si>
  <si>
    <r>
      <t xml:space="preserve">1975: Ibid., </t>
    </r>
    <r>
      <rPr>
        <i/>
        <sz val="9"/>
        <rFont val="Arial"/>
        <family val="2"/>
      </rPr>
      <t xml:space="preserve">Calendar Year 1975. </t>
    </r>
    <r>
      <rPr>
        <sz val="9"/>
        <rFont val="Arial"/>
        <family val="2"/>
      </rPr>
      <t>(Washington, DC: Dec. 31, 1975), table 5.3.</t>
    </r>
  </si>
  <si>
    <r>
      <t xml:space="preserve">1980: Ibid., </t>
    </r>
    <r>
      <rPr>
        <i/>
        <sz val="9"/>
        <rFont val="Arial"/>
        <family val="2"/>
      </rPr>
      <t xml:space="preserve">Calendar Year 1980. </t>
    </r>
    <r>
      <rPr>
        <sz val="9"/>
        <rFont val="Arial"/>
        <family val="2"/>
      </rPr>
      <t>(Washington, DC: Dec. 31, 1980), table 5.2.</t>
    </r>
  </si>
  <si>
    <r>
      <t xml:space="preserve">1975: Ibid., </t>
    </r>
    <r>
      <rPr>
        <i/>
        <sz val="9"/>
        <rFont val="Arial"/>
        <family val="2"/>
      </rPr>
      <t xml:space="preserve">Calendar Year 1975. </t>
    </r>
    <r>
      <rPr>
        <sz val="9"/>
        <rFont val="Arial"/>
        <family val="2"/>
      </rPr>
      <t>(Washington, DC: Dec. 31, 1975), table 8.4.</t>
    </r>
  </si>
  <si>
    <t>SOURCES</t>
  </si>
  <si>
    <t>Turbojet, total</t>
  </si>
  <si>
    <t>Turboprop, total</t>
  </si>
  <si>
    <t>Piston, total</t>
  </si>
  <si>
    <t>Turbine, total</t>
  </si>
  <si>
    <r>
      <t>AIR CARRIER</t>
    </r>
    <r>
      <rPr>
        <b/>
        <vertAlign val="superscript"/>
        <sz val="11"/>
        <rFont val="Arial Narrow"/>
        <family val="2"/>
      </rPr>
      <t>a</t>
    </r>
  </si>
  <si>
    <r>
      <t xml:space="preserve">1990: Ibid., </t>
    </r>
    <r>
      <rPr>
        <i/>
        <sz val="9"/>
        <rFont val="Arial"/>
        <family val="2"/>
      </rPr>
      <t>General Aviation and Air Taxi Activity Survey, Calendar Year 1999</t>
    </r>
    <r>
      <rPr>
        <sz val="9"/>
        <rFont val="Arial"/>
        <family val="2"/>
      </rPr>
      <t xml:space="preserve"> (Washington, DC: 2001), table 1.2.</t>
    </r>
  </si>
  <si>
    <t>Table 1-13:  Active U.S. Air Carrier and General Aviation Fleet by Type of Aircraft (Number of carriers)</t>
  </si>
  <si>
    <r>
      <t xml:space="preserve">1991: Ibid., </t>
    </r>
    <r>
      <rPr>
        <i/>
        <sz val="9"/>
        <rFont val="Arial"/>
        <family val="2"/>
      </rPr>
      <t xml:space="preserve">General Aviation and Air Taxi Activity Survey, Calendar Year 2002 </t>
    </r>
    <r>
      <rPr>
        <sz val="9"/>
        <rFont val="Arial"/>
        <family val="2"/>
      </rPr>
      <t xml:space="preserve">(Washington, DC: 2004), table 1.2. </t>
    </r>
  </si>
  <si>
    <t>Rotorcraft, total</t>
  </si>
  <si>
    <t>Other Aircraft, total</t>
  </si>
  <si>
    <t>Experimental, total</t>
  </si>
  <si>
    <t>Fixed Wing, total</t>
  </si>
  <si>
    <t>U</t>
  </si>
  <si>
    <t>NOTES</t>
  </si>
  <si>
    <r>
      <t>Two engine</t>
    </r>
    <r>
      <rPr>
        <vertAlign val="superscript"/>
        <sz val="11"/>
        <rFont val="Arial Narrow"/>
        <family val="2"/>
      </rPr>
      <t>d</t>
    </r>
  </si>
  <si>
    <r>
      <t>Other</t>
    </r>
    <r>
      <rPr>
        <vertAlign val="superscript"/>
        <sz val="11"/>
        <rFont val="Arial Narrow"/>
        <family val="2"/>
      </rPr>
      <t>e</t>
    </r>
  </si>
  <si>
    <r>
      <t>Fixed Wing, total</t>
    </r>
    <r>
      <rPr>
        <b/>
        <vertAlign val="superscript"/>
        <sz val="11"/>
        <rFont val="Arial Narrow"/>
        <family val="2"/>
      </rPr>
      <t>c</t>
    </r>
  </si>
  <si>
    <r>
      <t xml:space="preserve">1995-2008: Aerospace Industries Association, </t>
    </r>
    <r>
      <rPr>
        <i/>
        <sz val="9"/>
        <rFont val="Arial"/>
        <family val="2"/>
      </rPr>
      <t>Aerospace Facts and Figures</t>
    </r>
    <r>
      <rPr>
        <sz val="9"/>
        <rFont val="Arial"/>
        <family val="2"/>
      </rPr>
      <t xml:space="preserve"> (Washington DC: Annual Issues), "Active U.S. Air Carrier Fleet," and similar tables in earlier editions.</t>
    </r>
  </si>
  <si>
    <r>
      <t xml:space="preserve">a </t>
    </r>
    <r>
      <rPr>
        <i/>
        <sz val="9"/>
        <rFont val="Arial"/>
        <family val="2"/>
      </rPr>
      <t>Air carrier</t>
    </r>
    <r>
      <rPr>
        <sz val="9"/>
        <rFont val="Arial"/>
        <family val="2"/>
      </rPr>
      <t xml:space="preserve"> aircraft are aircraft carrying passengers or cargo for hire under 14 CFR 121 (large aircraft-more than 30 seats) and 14 CFR 135 (small aircraft-30 seats or less). This definition is more encompassing than that in the Federal Aviation Administration (FAA) Aviation Forecast- jet aircraft, 60 seats or more carrying passengers or cargo for hire. Beginning in 1990, the number of aircraft is the monthly average reported in use for the last three months of the year. Prior to 1990, it was the number of aircraft reported in use during December of a given year. </t>
    </r>
  </si>
  <si>
    <r>
      <t xml:space="preserve">b </t>
    </r>
    <r>
      <rPr>
        <sz val="9"/>
        <rFont val="Arial"/>
        <family val="2"/>
      </rPr>
      <t xml:space="preserve">Details may not add to totals due to estimation procedures and rounding. Beginning in 1993, excludes commuters. Prior to 1993, single-engine turboprops were included in </t>
    </r>
    <r>
      <rPr>
        <i/>
        <sz val="9"/>
        <rFont val="Arial"/>
        <family val="2"/>
      </rPr>
      <t>Turboprop, Other</t>
    </r>
    <r>
      <rPr>
        <sz val="9"/>
        <rFont val="Arial"/>
        <family val="2"/>
      </rPr>
      <t xml:space="preserve">; single and multiengine turbine rotorcraft were not shown separately; </t>
    </r>
    <r>
      <rPr>
        <i/>
        <sz val="9"/>
        <rFont val="Arial"/>
        <family val="2"/>
      </rPr>
      <t>Gliders</t>
    </r>
    <r>
      <rPr>
        <sz val="9"/>
        <rFont val="Arial"/>
        <family val="2"/>
      </rPr>
      <t xml:space="preserve"> and </t>
    </r>
    <r>
      <rPr>
        <i/>
        <sz val="9"/>
        <rFont val="Arial"/>
        <family val="2"/>
      </rPr>
      <t>Lighter-than-air</t>
    </r>
    <r>
      <rPr>
        <sz val="9"/>
        <rFont val="Arial"/>
        <family val="2"/>
      </rPr>
      <t xml:space="preserve"> aircraft were combined into the </t>
    </r>
    <r>
      <rPr>
        <i/>
        <sz val="9"/>
        <rFont val="Arial"/>
        <family val="2"/>
      </rPr>
      <t xml:space="preserve">Other </t>
    </r>
    <r>
      <rPr>
        <sz val="9"/>
        <rFont val="Arial"/>
        <family val="2"/>
      </rPr>
      <t xml:space="preserve">category; and </t>
    </r>
    <r>
      <rPr>
        <i/>
        <sz val="9"/>
        <rFont val="Arial"/>
        <family val="2"/>
      </rPr>
      <t>Experimental</t>
    </r>
    <r>
      <rPr>
        <sz val="9"/>
        <rFont val="Arial"/>
        <family val="2"/>
      </rPr>
      <t xml:space="preserve"> aircraft were included in the appropriate aircraft type; for example, prior to 1993, the </t>
    </r>
    <r>
      <rPr>
        <i/>
        <sz val="9"/>
        <rFont val="Arial"/>
        <family val="2"/>
      </rPr>
      <t>Piston, One engine</t>
    </r>
    <r>
      <rPr>
        <sz val="9"/>
        <rFont val="Arial"/>
        <family val="2"/>
      </rPr>
      <t xml:space="preserve"> aircraft type included both experimental and nonexperimental aircraft. Starting in 1993, that aircraft type only includes nonexperimental aircraft. Due to changes in methodology beginning in 1995, estimates may not be comparable to those for 1994 and earlier years. </t>
    </r>
  </si>
  <si>
    <r>
      <t>c</t>
    </r>
    <r>
      <rPr>
        <sz val="9"/>
        <rFont val="Arial"/>
        <family val="2"/>
      </rPr>
      <t xml:space="preserve"> For 1965, total includes 574 turbine aircraft of unspecified subtype.</t>
    </r>
  </si>
  <si>
    <r>
      <t>d</t>
    </r>
    <r>
      <rPr>
        <sz val="9"/>
        <rFont val="Arial"/>
        <family val="2"/>
      </rPr>
      <t xml:space="preserve"> For 1965-1975 this category includes multiengine aircraft.</t>
    </r>
  </si>
  <si>
    <r>
      <t>e</t>
    </r>
    <r>
      <rPr>
        <sz val="9"/>
        <rFont val="Arial"/>
        <family val="2"/>
      </rPr>
      <t xml:space="preserve"> For 1975, this category includes single-engine aircraft.</t>
    </r>
  </si>
  <si>
    <r>
      <t xml:space="preserve">Prior to 1970, aircraft counts included aircraft retained in FAA data systems until the owners requested that they be deregistered.  As a result, thousands of aircraft that had been destroyed over the years remained in the system. Since 1970, annual verification of aircraft registrations is required. Failure to comply with this requirement leads to revocation of the registration certificate and exclusion of the aircraft from the official count of the following year. Listed engine configurations (e.g.,  </t>
    </r>
    <r>
      <rPr>
        <i/>
        <sz val="9"/>
        <rFont val="Arial"/>
        <family val="2"/>
      </rPr>
      <t>Two-, Three-, Multi-</t>
    </r>
    <r>
      <rPr>
        <sz val="9"/>
        <rFont val="Arial"/>
        <family val="2"/>
      </rPr>
      <t>) represent all applicable combinations for each aircraft type. Totals may not agree with those in other tables as revisions to prior year data are reported at the aggregate level only.</t>
    </r>
  </si>
  <si>
    <r>
      <t>GENERAL AVIATION (GENERAL FLEET)</t>
    </r>
    <r>
      <rPr>
        <b/>
        <vertAlign val="superscript"/>
        <sz val="11"/>
        <rFont val="Arial Narrow"/>
        <family val="2"/>
      </rPr>
      <t>b</t>
    </r>
  </si>
  <si>
    <t>Details may not add up to totals due to rounding in the source.</t>
  </si>
  <si>
    <r>
      <t xml:space="preserve">KEY: </t>
    </r>
    <r>
      <rPr>
        <sz val="9"/>
        <rFont val="Arial"/>
        <family val="2"/>
      </rPr>
      <t>R = revised; U = data are unavailable.</t>
    </r>
  </si>
  <si>
    <t xml:space="preserve">Beginning in 2004, commuter activity is excluded from all estimates. </t>
  </si>
  <si>
    <t>Prior to 2012, estimates for experimental light-sport aircraft were not included in the experimental category. In 2009 and 2010, the totals shown for experimental aircraft were manually calculated by summing the figures from amateur, exhibition, experimental light-sport, and other experimental. Due to the manual summation of experimental total, the percent standard error cannot be calculated.</t>
  </si>
  <si>
    <t>Estimates from the 2011 GA Survey are currently not available. The FAA is engaged in re-calibration efforts. 2011 data on the table are from FAA's Aviation Forecast estimates.</t>
  </si>
  <si>
    <r>
      <rPr>
        <b/>
        <i/>
        <sz val="9"/>
        <rFont val="Arial"/>
        <family val="2"/>
      </rPr>
      <t xml:space="preserve">General Aviation: </t>
    </r>
    <r>
      <rPr>
        <sz val="10"/>
        <rFont val="Arial"/>
        <family val="2"/>
      </rPr>
      <t/>
    </r>
  </si>
  <si>
    <r>
      <rPr>
        <b/>
        <i/>
        <sz val="9"/>
        <rFont val="Arial"/>
        <family val="2"/>
      </rPr>
      <t xml:space="preserve">Air Carriers: </t>
    </r>
    <r>
      <rPr>
        <sz val="10"/>
        <rFont val="Arial"/>
        <family val="2"/>
      </rPr>
      <t/>
    </r>
  </si>
  <si>
    <r>
      <rPr>
        <b/>
        <i/>
        <sz val="9"/>
        <rFont val="Arial"/>
        <family val="2"/>
      </rPr>
      <t xml:space="preserve">Fixed Wing, Turbojet, Turboprop, Piston, Helicopter: </t>
    </r>
    <r>
      <rPr>
        <sz val="10"/>
        <rFont val="Arial"/>
        <family val="2"/>
      </rPr>
      <t/>
    </r>
  </si>
  <si>
    <t>Subcategories data under air carrier are no longer provided by the FAA after 2008.</t>
  </si>
  <si>
    <t xml:space="preserve">From 1995 to 2009, numbers for active fleet under air carrier may not add to totals due to different sources. </t>
  </si>
  <si>
    <r>
      <t xml:space="preserve">1990-94: Ibid., </t>
    </r>
    <r>
      <rPr>
        <i/>
        <sz val="9"/>
        <rFont val="Arial"/>
        <family val="2"/>
      </rPr>
      <t xml:space="preserve">Calendar Year 1996, available at </t>
    </r>
    <r>
      <rPr>
        <sz val="9"/>
        <rFont val="Arial"/>
        <family val="2"/>
      </rPr>
      <t>http://www.api.faa.gov/handbook96/toc96.htm as of March 31, 2000, table 5.2.</t>
    </r>
  </si>
  <si>
    <t>1995-2015: Department of Transportation, Federal aviation administration, FAA Aerospace Forecasts, tables  21, 22, and 27, available at https://www.faa.gov/data_research/aviation/aerospace_forecasts/ as of August 08, 2016.</t>
  </si>
  <si>
    <r>
      <t xml:space="preserve">1992-2000:  lbid., </t>
    </r>
    <r>
      <rPr>
        <i/>
        <sz val="9"/>
        <rFont val="Arial"/>
        <family val="2"/>
      </rPr>
      <t>General Aviation and Air Taxi Activity Survey</t>
    </r>
    <r>
      <rPr>
        <sz val="9"/>
        <rFont val="Arial"/>
        <family val="2"/>
      </rPr>
      <t xml:space="preserve"> (Washington, Annual Issue), table 1.2, available at http://www.faa.gov/data_research/aviation_data_statistics/general_aviation/ as of July 11, 2012. </t>
    </r>
  </si>
  <si>
    <r>
      <t xml:space="preserve">2001-15:  lbid., </t>
    </r>
    <r>
      <rPr>
        <i/>
        <sz val="9"/>
        <rFont val="Arial"/>
        <family val="2"/>
      </rPr>
      <t>General Aviation and Air Taxi Activity Survey</t>
    </r>
    <r>
      <rPr>
        <sz val="9"/>
        <rFont val="Arial"/>
        <family val="2"/>
      </rPr>
      <t xml:space="preserve"> (Washington, Annual Issue), table 1.1, available at http://www.faa.gov/data_research/aviation_data_statistics/general_aviation/ as of November 25, 2016.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</si>
</sst>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R\)\ #,##0"/>
  </numFmts>
  <fonts count="19" x14ac:knownFonts="1">
    <font>
      <sz val="10"/>
      <name val="Arial"/>
    </font>
    <font>
      <sz val="11"/>
      <color theme="1"/>
      <name val="Calibri"/>
      <family val="2"/>
      <scheme val="minor"/>
    </font>
    <font>
      <sz val="11"/>
      <color theme="1"/>
      <name val="Calibri"/>
      <family val="2"/>
      <scheme val="minor"/>
    </font>
    <font>
      <b/>
      <sz val="10"/>
      <name val="Arial"/>
      <family val="2"/>
    </font>
    <font>
      <b/>
      <sz val="12"/>
      <name val="Arial"/>
      <family val="2"/>
    </font>
    <font>
      <sz val="8"/>
      <name val="Arial"/>
      <family val="2"/>
    </font>
    <font>
      <b/>
      <sz val="11"/>
      <name val="Arial Narrow"/>
      <family val="2"/>
    </font>
    <font>
      <b/>
      <vertAlign val="superscript"/>
      <sz val="11"/>
      <name val="Arial Narrow"/>
      <family val="2"/>
    </font>
    <font>
      <sz val="11"/>
      <name val="Arial Narrow"/>
      <family val="2"/>
    </font>
    <font>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0"/>
      <name val="Arial"/>
      <family val="2"/>
    </font>
    <font>
      <sz val="12"/>
      <name val="Arial"/>
      <family val="2"/>
    </font>
    <font>
      <sz val="8"/>
      <name val="Helv"/>
    </font>
    <font>
      <b/>
      <sz val="11"/>
      <color theme="1"/>
      <name val="Arial Narrow"/>
      <family val="2"/>
    </font>
    <font>
      <b/>
      <i/>
      <sz val="9"/>
      <name val="Arial"/>
      <family val="2"/>
    </font>
  </fonts>
  <fills count="2">
    <fill>
      <patternFill patternType="none"/>
    </fill>
    <fill>
      <patternFill patternType="gray125"/>
    </fill>
  </fills>
  <borders count="5">
    <border>
      <left/>
      <right/>
      <top/>
      <bottom/>
      <diagonal/>
    </border>
    <border>
      <left/>
      <right/>
      <top/>
      <bottom style="thin">
        <color indexed="64"/>
      </bottom>
      <diagonal/>
    </border>
    <border>
      <left/>
      <right/>
      <top/>
      <bottom style="medium">
        <color indexed="64"/>
      </bottom>
      <diagonal/>
    </border>
    <border>
      <left/>
      <right/>
      <top style="medium">
        <color indexed="64"/>
      </top>
      <bottom/>
      <diagonal/>
    </border>
    <border>
      <left/>
      <right/>
      <top/>
      <bottom style="thin">
        <color indexed="22"/>
      </bottom>
      <diagonal/>
    </border>
  </borders>
  <cellStyleXfs count="11">
    <xf numFmtId="0" fontId="0" fillId="0" borderId="0"/>
    <xf numFmtId="0" fontId="14"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2" fillId="0" borderId="0"/>
    <xf numFmtId="3" fontId="16" fillId="0" borderId="4">
      <alignment horizontal="right" vertical="center"/>
    </xf>
    <xf numFmtId="43" fontId="15" fillId="0" borderId="0" applyFont="0" applyFill="0" applyBorder="0" applyAlignment="0" applyProtection="0"/>
    <xf numFmtId="0" fontId="15" fillId="0" borderId="0"/>
    <xf numFmtId="0" fontId="2" fillId="0" borderId="0"/>
    <xf numFmtId="0" fontId="1" fillId="0" borderId="0"/>
  </cellStyleXfs>
  <cellXfs count="53">
    <xf numFmtId="0" fontId="0" fillId="0" borderId="0" xfId="0"/>
    <xf numFmtId="49" fontId="5" fillId="0" borderId="0" xfId="0" applyNumberFormat="1" applyFont="1" applyFill="1" applyAlignment="1">
      <alignment horizontal="left"/>
    </xf>
    <xf numFmtId="0" fontId="6" fillId="0" borderId="0" xfId="0" applyFont="1" applyFill="1"/>
    <xf numFmtId="0" fontId="5" fillId="0" borderId="0" xfId="0" applyFont="1" applyFill="1" applyAlignment="1">
      <alignment wrapText="1"/>
    </xf>
    <xf numFmtId="0" fontId="5" fillId="0" borderId="0" xfId="0" applyFont="1" applyFill="1" applyAlignment="1"/>
    <xf numFmtId="0" fontId="6" fillId="0" borderId="0" xfId="0" applyFont="1" applyFill="1" applyBorder="1"/>
    <xf numFmtId="3" fontId="6" fillId="0" borderId="0" xfId="0" applyNumberFormat="1" applyFont="1" applyFill="1" applyAlignment="1"/>
    <xf numFmtId="3" fontId="8" fillId="0" borderId="0" xfId="0" applyNumberFormat="1" applyFont="1" applyFill="1" applyAlignment="1"/>
    <xf numFmtId="3" fontId="8" fillId="0" borderId="0" xfId="0" applyNumberFormat="1" applyFont="1" applyFill="1" applyAlignment="1">
      <alignment horizontal="right"/>
    </xf>
    <xf numFmtId="3" fontId="6" fillId="0" borderId="0" xfId="0" applyNumberFormat="1" applyFont="1" applyFill="1" applyBorder="1" applyAlignment="1"/>
    <xf numFmtId="3" fontId="6" fillId="0" borderId="0" xfId="0" applyNumberFormat="1" applyFont="1" applyFill="1" applyAlignment="1">
      <alignment horizontal="right"/>
    </xf>
    <xf numFmtId="3" fontId="8" fillId="0" borderId="0" xfId="0" applyNumberFormat="1" applyFont="1" applyFill="1" applyBorder="1" applyAlignment="1">
      <alignment horizontal="right"/>
    </xf>
    <xf numFmtId="3" fontId="8" fillId="0" borderId="0" xfId="0" applyNumberFormat="1" applyFont="1" applyFill="1" applyBorder="1" applyAlignment="1"/>
    <xf numFmtId="0" fontId="3" fillId="0" borderId="0" xfId="0" applyFont="1" applyFill="1"/>
    <xf numFmtId="0" fontId="6" fillId="0" borderId="0" xfId="0" applyFont="1" applyFill="1" applyAlignment="1">
      <alignment horizontal="left"/>
    </xf>
    <xf numFmtId="3" fontId="6" fillId="0" borderId="0" xfId="0" applyNumberFormat="1" applyFont="1" applyFill="1"/>
    <xf numFmtId="0" fontId="6" fillId="0" borderId="0" xfId="0" applyFont="1" applyFill="1" applyAlignment="1">
      <alignment horizontal="left" wrapText="1"/>
    </xf>
    <xf numFmtId="3" fontId="6" fillId="0" borderId="0" xfId="0" applyNumberFormat="1" applyFont="1" applyFill="1" applyBorder="1" applyAlignment="1">
      <alignment horizontal="right"/>
    </xf>
    <xf numFmtId="0" fontId="8" fillId="0" borderId="0" xfId="0" applyFont="1" applyFill="1" applyAlignment="1">
      <alignment horizontal="left" indent="1"/>
    </xf>
    <xf numFmtId="0" fontId="8" fillId="0" borderId="0" xfId="0" applyFont="1" applyFill="1" applyBorder="1" applyAlignment="1">
      <alignment horizontal="left" indent="1"/>
    </xf>
    <xf numFmtId="0" fontId="8" fillId="0" borderId="0" xfId="0" applyFont="1" applyFill="1" applyAlignment="1">
      <alignment horizontal="left"/>
    </xf>
    <xf numFmtId="0" fontId="14" fillId="0" borderId="0" xfId="0" applyFont="1" applyFill="1"/>
    <xf numFmtId="0" fontId="14" fillId="0" borderId="0" xfId="0" applyFont="1" applyFill="1" applyBorder="1"/>
    <xf numFmtId="0" fontId="14" fillId="0" borderId="0" xfId="0" applyFont="1" applyFill="1" applyBorder="1" applyAlignment="1">
      <alignment horizontal="right"/>
    </xf>
    <xf numFmtId="0" fontId="14" fillId="0" borderId="0" xfId="0" applyFont="1" applyFill="1" applyAlignment="1">
      <alignment horizontal="right"/>
    </xf>
    <xf numFmtId="3" fontId="14" fillId="0" borderId="0" xfId="0" applyNumberFormat="1" applyFont="1" applyFill="1" applyAlignment="1">
      <alignment horizontal="right"/>
    </xf>
    <xf numFmtId="3" fontId="14" fillId="0" borderId="0" xfId="0" applyNumberFormat="1" applyFont="1" applyFill="1"/>
    <xf numFmtId="0" fontId="14" fillId="0" borderId="0" xfId="0" applyFont="1" applyFill="1" applyAlignment="1">
      <alignment horizontal="center" vertical="center"/>
    </xf>
    <xf numFmtId="0" fontId="6" fillId="0" borderId="1" xfId="0" applyFont="1" applyFill="1" applyBorder="1" applyAlignment="1">
      <alignment horizontal="center" vertical="center"/>
    </xf>
    <xf numFmtId="0" fontId="6" fillId="0" borderId="1" xfId="0" applyNumberFormat="1" applyFont="1" applyFill="1" applyBorder="1" applyAlignment="1">
      <alignment horizontal="center"/>
    </xf>
    <xf numFmtId="49" fontId="6" fillId="0" borderId="1" xfId="0" applyNumberFormat="1" applyFont="1" applyFill="1" applyBorder="1" applyAlignment="1">
      <alignment horizontal="center"/>
    </xf>
    <xf numFmtId="0" fontId="8" fillId="0" borderId="2" xfId="0" applyFont="1" applyFill="1" applyBorder="1" applyAlignment="1">
      <alignment horizontal="left" indent="1"/>
    </xf>
    <xf numFmtId="3" fontId="8" fillId="0" borderId="2" xfId="0" applyNumberFormat="1" applyFont="1" applyFill="1" applyBorder="1" applyAlignment="1">
      <alignment horizontal="right"/>
    </xf>
    <xf numFmtId="3" fontId="6" fillId="0" borderId="0" xfId="6" applyNumberFormat="1" applyFont="1" applyFill="1" applyBorder="1" applyAlignment="1">
      <alignment horizontal="right"/>
    </xf>
    <xf numFmtId="3" fontId="17" fillId="0" borderId="0" xfId="10" applyNumberFormat="1" applyFont="1" applyFill="1" applyAlignment="1">
      <alignment horizontal="right"/>
    </xf>
    <xf numFmtId="164" fontId="6" fillId="0" borderId="0" xfId="0" applyNumberFormat="1" applyFont="1" applyFill="1" applyAlignment="1">
      <alignment horizontal="right"/>
    </xf>
    <xf numFmtId="164" fontId="8" fillId="0" borderId="2" xfId="0" applyNumberFormat="1" applyFont="1" applyFill="1" applyBorder="1" applyAlignment="1">
      <alignment horizontal="right"/>
    </xf>
    <xf numFmtId="49" fontId="11" fillId="0" borderId="0" xfId="0" applyNumberFormat="1" applyFont="1" applyFill="1" applyAlignment="1">
      <alignment wrapText="1"/>
    </xf>
    <xf numFmtId="0" fontId="11" fillId="0" borderId="0" xfId="0" applyFont="1" applyFill="1" applyAlignment="1">
      <alignment wrapText="1"/>
    </xf>
    <xf numFmtId="46" fontId="11" fillId="0" borderId="0" xfId="0" applyNumberFormat="1" applyFont="1" applyFill="1" applyAlignment="1">
      <alignment wrapText="1"/>
    </xf>
    <xf numFmtId="0" fontId="10" fillId="0" borderId="0" xfId="0" applyFont="1" applyFill="1" applyAlignment="1">
      <alignment wrapText="1"/>
    </xf>
    <xf numFmtId="0" fontId="11" fillId="0" borderId="0" xfId="0" applyNumberFormat="1" applyFont="1" applyFill="1" applyAlignment="1">
      <alignment wrapText="1"/>
    </xf>
    <xf numFmtId="0" fontId="11" fillId="0" borderId="0" xfId="1" applyFont="1" applyFill="1" applyAlignment="1">
      <alignment horizontal="left" wrapText="1"/>
    </xf>
    <xf numFmtId="0" fontId="11" fillId="0" borderId="0" xfId="0" applyNumberFormat="1" applyFont="1" applyFill="1" applyAlignment="1">
      <alignment vertical="top" wrapText="1"/>
    </xf>
    <xf numFmtId="0" fontId="11" fillId="0" borderId="0" xfId="0" applyNumberFormat="1" applyFont="1" applyFill="1" applyAlignment="1">
      <alignment horizontal="left" vertical="top" wrapText="1"/>
    </xf>
    <xf numFmtId="0" fontId="11" fillId="0" borderId="0" xfId="0" applyNumberFormat="1" applyFont="1" applyFill="1" applyAlignment="1">
      <alignment horizontal="left" vertical="top"/>
    </xf>
    <xf numFmtId="0" fontId="11" fillId="0" borderId="0" xfId="1" applyFont="1" applyFill="1" applyAlignment="1">
      <alignment horizontal="left"/>
    </xf>
    <xf numFmtId="0" fontId="12" fillId="0" borderId="0" xfId="0" applyNumberFormat="1" applyFont="1" applyFill="1" applyAlignment="1">
      <alignment wrapText="1"/>
    </xf>
    <xf numFmtId="0" fontId="12" fillId="0" borderId="0" xfId="0" applyFont="1" applyFill="1" applyAlignment="1">
      <alignment wrapText="1"/>
    </xf>
    <xf numFmtId="0" fontId="11" fillId="0" borderId="0" xfId="0" applyFont="1" applyFill="1" applyAlignment="1">
      <alignment horizontal="left" wrapText="1"/>
    </xf>
    <xf numFmtId="0" fontId="4" fillId="0" borderId="2" xfId="0" applyFont="1" applyFill="1" applyBorder="1" applyAlignment="1">
      <alignment horizontal="left" wrapText="1"/>
    </xf>
    <xf numFmtId="0" fontId="10" fillId="0" borderId="3" xfId="0" applyFont="1" applyFill="1" applyBorder="1" applyAlignment="1">
      <alignment vertical="top"/>
    </xf>
    <xf numFmtId="0" fontId="11" fillId="0" borderId="0" xfId="0" applyFont="1" applyFill="1" applyBorder="1" applyAlignment="1"/>
  </cellXfs>
  <cellStyles count="11">
    <cellStyle name="Comma 11" xfId="2"/>
    <cellStyle name="Comma 11 2" xfId="7"/>
    <cellStyle name="Data_Sheet1 (2)_1" xfId="6"/>
    <cellStyle name="Normal" xfId="0" builtinId="0"/>
    <cellStyle name="Normal 10" xfId="9"/>
    <cellStyle name="Normal 2" xfId="1"/>
    <cellStyle name="Normal 2 2" xfId="8"/>
    <cellStyle name="Normal 3" xfId="5"/>
    <cellStyle name="Normal 3 9" xfId="10"/>
    <cellStyle name="Percent 2" xfId="3"/>
    <cellStyle name="Percent 8"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F119"/>
  <sheetViews>
    <sheetView tabSelected="1" zoomScaleNormal="100" zoomScaleSheetLayoutView="40" workbookViewId="0">
      <selection sqref="A1:AF1"/>
    </sheetView>
  </sheetViews>
  <sheetFormatPr defaultRowHeight="12.75" x14ac:dyDescent="0.2"/>
  <cols>
    <col min="1" max="1" width="36" style="21" customWidth="1"/>
    <col min="2" max="28" width="7.28515625" style="21" customWidth="1"/>
    <col min="29" max="29" width="8.140625" style="21" customWidth="1"/>
    <col min="30" max="31" width="8.28515625" style="21" customWidth="1"/>
    <col min="32" max="32" width="7.28515625" style="21" customWidth="1"/>
    <col min="33" max="16384" width="9.140625" style="21"/>
  </cols>
  <sheetData>
    <row r="1" spans="1:32" ht="16.5" customHeight="1" thickBot="1" x14ac:dyDescent="0.3">
      <c r="A1" s="50" t="s">
        <v>29</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row>
    <row r="2" spans="1:32" s="27" customFormat="1" ht="16.5" customHeight="1" x14ac:dyDescent="0.3">
      <c r="A2" s="28"/>
      <c r="B2" s="29">
        <v>1965</v>
      </c>
      <c r="C2" s="29">
        <v>1970</v>
      </c>
      <c r="D2" s="29">
        <v>1975</v>
      </c>
      <c r="E2" s="29">
        <v>1980</v>
      </c>
      <c r="F2" s="29">
        <v>1985</v>
      </c>
      <c r="G2" s="29">
        <v>1990</v>
      </c>
      <c r="H2" s="29">
        <v>1991</v>
      </c>
      <c r="I2" s="29">
        <v>1992</v>
      </c>
      <c r="J2" s="29">
        <v>1993</v>
      </c>
      <c r="K2" s="29">
        <v>1994</v>
      </c>
      <c r="L2" s="29">
        <v>1995</v>
      </c>
      <c r="M2" s="29">
        <v>1996</v>
      </c>
      <c r="N2" s="30">
        <v>1997</v>
      </c>
      <c r="O2" s="29">
        <v>1998</v>
      </c>
      <c r="P2" s="29">
        <v>1999</v>
      </c>
      <c r="Q2" s="29">
        <v>2000</v>
      </c>
      <c r="R2" s="29">
        <v>2001</v>
      </c>
      <c r="S2" s="29">
        <v>2002</v>
      </c>
      <c r="T2" s="29">
        <v>2003</v>
      </c>
      <c r="U2" s="29">
        <v>2004</v>
      </c>
      <c r="V2" s="29">
        <v>2005</v>
      </c>
      <c r="W2" s="29">
        <v>2006</v>
      </c>
      <c r="X2" s="29">
        <v>2007</v>
      </c>
      <c r="Y2" s="29">
        <v>2008</v>
      </c>
      <c r="Z2" s="29">
        <v>2009</v>
      </c>
      <c r="AA2" s="29">
        <v>2010</v>
      </c>
      <c r="AB2" s="29">
        <v>2011</v>
      </c>
      <c r="AC2" s="29">
        <v>2012</v>
      </c>
      <c r="AD2" s="29">
        <v>2013</v>
      </c>
      <c r="AE2" s="29">
        <v>2014</v>
      </c>
      <c r="AF2" s="29">
        <v>2015</v>
      </c>
    </row>
    <row r="3" spans="1:32" ht="16.5" customHeight="1" x14ac:dyDescent="0.3">
      <c r="A3" s="2" t="s">
        <v>27</v>
      </c>
      <c r="B3" s="6">
        <f t="shared" ref="B3:K3" si="0">+B5+B9+B13+B18</f>
        <v>2125</v>
      </c>
      <c r="C3" s="6">
        <f t="shared" si="0"/>
        <v>2679</v>
      </c>
      <c r="D3" s="6">
        <f t="shared" si="0"/>
        <v>2495</v>
      </c>
      <c r="E3" s="6">
        <f t="shared" si="0"/>
        <v>3805</v>
      </c>
      <c r="F3" s="6">
        <f t="shared" si="0"/>
        <v>4678</v>
      </c>
      <c r="G3" s="6">
        <f t="shared" si="0"/>
        <v>6083</v>
      </c>
      <c r="H3" s="6">
        <f t="shared" si="0"/>
        <v>6054</v>
      </c>
      <c r="I3" s="6">
        <f t="shared" si="0"/>
        <v>7320</v>
      </c>
      <c r="J3" s="6">
        <f t="shared" si="0"/>
        <v>7297</v>
      </c>
      <c r="K3" s="6">
        <f t="shared" si="0"/>
        <v>7370</v>
      </c>
      <c r="L3" s="10">
        <v>6865</v>
      </c>
      <c r="M3" s="10">
        <v>7077</v>
      </c>
      <c r="N3" s="10">
        <v>7043</v>
      </c>
      <c r="O3" s="10">
        <v>7451</v>
      </c>
      <c r="P3" s="10">
        <v>7859</v>
      </c>
      <c r="Q3" s="33">
        <v>7826</v>
      </c>
      <c r="R3" s="33">
        <v>7746</v>
      </c>
      <c r="S3" s="33">
        <v>7673</v>
      </c>
      <c r="T3" s="33">
        <v>7564</v>
      </c>
      <c r="U3" s="33">
        <v>7764</v>
      </c>
      <c r="V3" s="33">
        <v>7686</v>
      </c>
      <c r="W3" s="33">
        <v>7637</v>
      </c>
      <c r="X3" s="10">
        <v>7732</v>
      </c>
      <c r="Y3" s="10">
        <v>7337</v>
      </c>
      <c r="Z3" s="10">
        <v>7169</v>
      </c>
      <c r="AA3" s="10">
        <v>7185</v>
      </c>
      <c r="AB3" s="10">
        <v>7168</v>
      </c>
      <c r="AC3" s="10">
        <v>6914</v>
      </c>
      <c r="AD3" s="35">
        <v>6736</v>
      </c>
      <c r="AE3" s="35">
        <v>6754</v>
      </c>
      <c r="AF3" s="10">
        <v>6871</v>
      </c>
    </row>
    <row r="4" spans="1:32" ht="16.5" customHeight="1" x14ac:dyDescent="0.3">
      <c r="A4" s="2" t="s">
        <v>34</v>
      </c>
      <c r="B4" s="6">
        <f>+B5+B9+B13</f>
        <v>2104</v>
      </c>
      <c r="C4" s="6">
        <f t="shared" ref="C4:X4" si="1">+C5+C9+C13</f>
        <v>2663</v>
      </c>
      <c r="D4" s="6">
        <f t="shared" si="1"/>
        <v>2488</v>
      </c>
      <c r="E4" s="6">
        <f t="shared" si="1"/>
        <v>3803</v>
      </c>
      <c r="F4" s="6">
        <f t="shared" si="1"/>
        <v>4673</v>
      </c>
      <c r="G4" s="6">
        <f t="shared" si="1"/>
        <v>6072</v>
      </c>
      <c r="H4" s="6">
        <f t="shared" si="1"/>
        <v>6048</v>
      </c>
      <c r="I4" s="6">
        <f t="shared" si="1"/>
        <v>7187</v>
      </c>
      <c r="J4" s="6">
        <f t="shared" si="1"/>
        <v>7173</v>
      </c>
      <c r="K4" s="6">
        <f t="shared" si="1"/>
        <v>7242</v>
      </c>
      <c r="L4" s="10">
        <f t="shared" si="1"/>
        <v>7293</v>
      </c>
      <c r="M4" s="10">
        <f t="shared" si="1"/>
        <v>7357</v>
      </c>
      <c r="N4" s="10">
        <f t="shared" si="1"/>
        <v>7482</v>
      </c>
      <c r="O4" s="10">
        <f t="shared" si="1"/>
        <v>7994</v>
      </c>
      <c r="P4" s="10">
        <f t="shared" si="1"/>
        <v>8106</v>
      </c>
      <c r="Q4" s="10">
        <f t="shared" si="1"/>
        <v>8010</v>
      </c>
      <c r="R4" s="10">
        <f t="shared" si="1"/>
        <v>8370</v>
      </c>
      <c r="S4" s="10">
        <f t="shared" si="1"/>
        <v>8161</v>
      </c>
      <c r="T4" s="10">
        <f t="shared" si="1"/>
        <v>8144</v>
      </c>
      <c r="U4" s="10">
        <f t="shared" si="1"/>
        <v>8150</v>
      </c>
      <c r="V4" s="10">
        <f t="shared" si="1"/>
        <v>8182</v>
      </c>
      <c r="W4" s="10">
        <f t="shared" si="1"/>
        <v>8042</v>
      </c>
      <c r="X4" s="10">
        <f t="shared" si="1"/>
        <v>7998</v>
      </c>
      <c r="Y4" s="10">
        <f>+Y5+Y9+Y13</f>
        <v>7808</v>
      </c>
      <c r="Z4" s="10" t="s">
        <v>35</v>
      </c>
      <c r="AA4" s="10" t="s">
        <v>35</v>
      </c>
      <c r="AB4" s="10" t="s">
        <v>35</v>
      </c>
      <c r="AC4" s="10" t="s">
        <v>35</v>
      </c>
      <c r="AD4" s="10" t="s">
        <v>35</v>
      </c>
      <c r="AE4" s="10" t="s">
        <v>35</v>
      </c>
      <c r="AF4" s="10" t="s">
        <v>35</v>
      </c>
    </row>
    <row r="5" spans="1:32" ht="16.5" customHeight="1" x14ac:dyDescent="0.3">
      <c r="A5" s="2" t="s">
        <v>23</v>
      </c>
      <c r="B5" s="10">
        <f t="shared" ref="B5:X5" si="2">B6+B7+B8</f>
        <v>725</v>
      </c>
      <c r="C5" s="10">
        <f t="shared" si="2"/>
        <v>2136</v>
      </c>
      <c r="D5" s="10">
        <f t="shared" si="2"/>
        <v>2114</v>
      </c>
      <c r="E5" s="10">
        <f t="shared" si="2"/>
        <v>2526</v>
      </c>
      <c r="F5" s="10">
        <f t="shared" si="2"/>
        <v>3164</v>
      </c>
      <c r="G5" s="10">
        <f t="shared" si="2"/>
        <v>4148</v>
      </c>
      <c r="H5" s="10">
        <f t="shared" si="2"/>
        <v>4167</v>
      </c>
      <c r="I5" s="10">
        <f t="shared" si="2"/>
        <v>4446</v>
      </c>
      <c r="J5" s="10">
        <f t="shared" si="2"/>
        <v>4584</v>
      </c>
      <c r="K5" s="10">
        <f t="shared" si="2"/>
        <v>4636</v>
      </c>
      <c r="L5" s="10">
        <f t="shared" si="2"/>
        <v>4832</v>
      </c>
      <c r="M5" s="10">
        <f t="shared" si="2"/>
        <v>4922</v>
      </c>
      <c r="N5" s="10">
        <f t="shared" si="2"/>
        <v>5108</v>
      </c>
      <c r="O5" s="10">
        <f t="shared" si="2"/>
        <v>5411</v>
      </c>
      <c r="P5" s="10">
        <f t="shared" si="2"/>
        <v>5630</v>
      </c>
      <c r="Q5" s="10">
        <f t="shared" si="2"/>
        <v>5956</v>
      </c>
      <c r="R5" s="10">
        <f t="shared" si="2"/>
        <v>6296</v>
      </c>
      <c r="S5" s="10">
        <f t="shared" si="2"/>
        <v>6383</v>
      </c>
      <c r="T5" s="10">
        <f t="shared" si="2"/>
        <v>6523</v>
      </c>
      <c r="U5" s="10">
        <f t="shared" si="2"/>
        <v>6691</v>
      </c>
      <c r="V5" s="10">
        <f t="shared" si="2"/>
        <v>6839</v>
      </c>
      <c r="W5" s="10">
        <f t="shared" si="2"/>
        <v>6784</v>
      </c>
      <c r="X5" s="10">
        <f t="shared" si="2"/>
        <v>6784</v>
      </c>
      <c r="Y5" s="10">
        <f>Y6+Y7+Y8</f>
        <v>6670</v>
      </c>
      <c r="Z5" s="10" t="s">
        <v>35</v>
      </c>
      <c r="AA5" s="10" t="s">
        <v>35</v>
      </c>
      <c r="AB5" s="10" t="s">
        <v>35</v>
      </c>
      <c r="AC5" s="10" t="s">
        <v>35</v>
      </c>
      <c r="AD5" s="10" t="s">
        <v>35</v>
      </c>
      <c r="AE5" s="10" t="s">
        <v>35</v>
      </c>
      <c r="AF5" s="10" t="s">
        <v>35</v>
      </c>
    </row>
    <row r="6" spans="1:32" ht="16.5" customHeight="1" x14ac:dyDescent="0.3">
      <c r="A6" s="18" t="s">
        <v>0</v>
      </c>
      <c r="B6" s="7">
        <v>511</v>
      </c>
      <c r="C6" s="7">
        <v>931</v>
      </c>
      <c r="D6" s="7">
        <v>602</v>
      </c>
      <c r="E6" s="7">
        <v>436</v>
      </c>
      <c r="F6" s="7">
        <v>322</v>
      </c>
      <c r="G6" s="7">
        <v>432</v>
      </c>
      <c r="H6" s="7">
        <v>410</v>
      </c>
      <c r="I6" s="7">
        <v>389</v>
      </c>
      <c r="J6" s="7">
        <v>410</v>
      </c>
      <c r="K6" s="7">
        <v>420</v>
      </c>
      <c r="L6" s="8">
        <v>435</v>
      </c>
      <c r="M6" s="8">
        <v>440</v>
      </c>
      <c r="N6" s="8">
        <v>450</v>
      </c>
      <c r="O6" s="8">
        <v>447</v>
      </c>
      <c r="P6" s="8">
        <v>441</v>
      </c>
      <c r="Q6" s="8">
        <v>432</v>
      </c>
      <c r="R6" s="8">
        <v>419</v>
      </c>
      <c r="S6" s="8">
        <v>365</v>
      </c>
      <c r="T6" s="8">
        <v>337</v>
      </c>
      <c r="U6" s="8">
        <v>305</v>
      </c>
      <c r="V6" s="8">
        <v>310</v>
      </c>
      <c r="W6" s="8">
        <v>272</v>
      </c>
      <c r="X6" s="8">
        <v>263</v>
      </c>
      <c r="Y6" s="8">
        <v>237</v>
      </c>
      <c r="Z6" s="8" t="s">
        <v>35</v>
      </c>
      <c r="AA6" s="8" t="s">
        <v>35</v>
      </c>
      <c r="AB6" s="8" t="s">
        <v>35</v>
      </c>
      <c r="AC6" s="8" t="s">
        <v>35</v>
      </c>
      <c r="AD6" s="8" t="s">
        <v>35</v>
      </c>
      <c r="AE6" s="8" t="s">
        <v>35</v>
      </c>
      <c r="AF6" s="8" t="s">
        <v>35</v>
      </c>
    </row>
    <row r="7" spans="1:32" ht="16.5" customHeight="1" x14ac:dyDescent="0.3">
      <c r="A7" s="18" t="s">
        <v>1</v>
      </c>
      <c r="B7" s="7">
        <v>173</v>
      </c>
      <c r="C7" s="7">
        <v>659</v>
      </c>
      <c r="D7" s="7">
        <v>994</v>
      </c>
      <c r="E7" s="7">
        <v>1347</v>
      </c>
      <c r="F7" s="7">
        <v>1488</v>
      </c>
      <c r="G7" s="7">
        <v>1438</v>
      </c>
      <c r="H7" s="7">
        <v>1376</v>
      </c>
      <c r="I7" s="7">
        <v>1381</v>
      </c>
      <c r="J7" s="7">
        <v>1292</v>
      </c>
      <c r="K7" s="7">
        <v>1236</v>
      </c>
      <c r="L7" s="8">
        <v>1210</v>
      </c>
      <c r="M7" s="8">
        <v>1212</v>
      </c>
      <c r="N7" s="8">
        <v>1224</v>
      </c>
      <c r="O7" s="8">
        <v>1238</v>
      </c>
      <c r="P7" s="8">
        <v>1181</v>
      </c>
      <c r="Q7" s="8">
        <v>1061</v>
      </c>
      <c r="R7" s="8">
        <v>996</v>
      </c>
      <c r="S7" s="8">
        <v>790</v>
      </c>
      <c r="T7" s="8">
        <v>602</v>
      </c>
      <c r="U7" s="8">
        <v>519</v>
      </c>
      <c r="V7" s="8">
        <v>540</v>
      </c>
      <c r="W7" s="8">
        <v>523</v>
      </c>
      <c r="X7" s="8">
        <v>416</v>
      </c>
      <c r="Y7" s="8">
        <v>373</v>
      </c>
      <c r="Z7" s="8" t="s">
        <v>35</v>
      </c>
      <c r="AA7" s="8" t="s">
        <v>35</v>
      </c>
      <c r="AB7" s="8" t="s">
        <v>35</v>
      </c>
      <c r="AC7" s="8" t="s">
        <v>35</v>
      </c>
      <c r="AD7" s="8" t="s">
        <v>35</v>
      </c>
      <c r="AE7" s="8" t="s">
        <v>35</v>
      </c>
      <c r="AF7" s="8" t="s">
        <v>35</v>
      </c>
    </row>
    <row r="8" spans="1:32" ht="16.5" customHeight="1" x14ac:dyDescent="0.3">
      <c r="A8" s="19" t="s">
        <v>2</v>
      </c>
      <c r="B8" s="12">
        <v>41</v>
      </c>
      <c r="C8" s="12">
        <v>546</v>
      </c>
      <c r="D8" s="12">
        <v>518</v>
      </c>
      <c r="E8" s="12">
        <v>743</v>
      </c>
      <c r="F8" s="12">
        <v>1354</v>
      </c>
      <c r="G8" s="12">
        <v>2278</v>
      </c>
      <c r="H8" s="12">
        <v>2381</v>
      </c>
      <c r="I8" s="12">
        <v>2676</v>
      </c>
      <c r="J8" s="12">
        <v>2882</v>
      </c>
      <c r="K8" s="12">
        <v>2980</v>
      </c>
      <c r="L8" s="11">
        <v>3187</v>
      </c>
      <c r="M8" s="11">
        <v>3270</v>
      </c>
      <c r="N8" s="11">
        <v>3434</v>
      </c>
      <c r="O8" s="11">
        <v>3726</v>
      </c>
      <c r="P8" s="11">
        <v>4008</v>
      </c>
      <c r="Q8" s="11">
        <v>4463</v>
      </c>
      <c r="R8" s="11">
        <v>4881</v>
      </c>
      <c r="S8" s="11">
        <v>5228</v>
      </c>
      <c r="T8" s="11">
        <v>5584</v>
      </c>
      <c r="U8" s="8">
        <v>5867</v>
      </c>
      <c r="V8" s="8">
        <v>5989</v>
      </c>
      <c r="W8" s="8">
        <v>5989</v>
      </c>
      <c r="X8" s="8">
        <v>6105</v>
      </c>
      <c r="Y8" s="8">
        <v>6060</v>
      </c>
      <c r="Z8" s="8" t="s">
        <v>35</v>
      </c>
      <c r="AA8" s="8" t="s">
        <v>35</v>
      </c>
      <c r="AB8" s="8" t="s">
        <v>35</v>
      </c>
      <c r="AC8" s="8" t="s">
        <v>35</v>
      </c>
      <c r="AD8" s="8" t="s">
        <v>35</v>
      </c>
      <c r="AE8" s="8" t="s">
        <v>35</v>
      </c>
      <c r="AF8" s="8" t="s">
        <v>35</v>
      </c>
    </row>
    <row r="9" spans="1:32" ht="16.5" customHeight="1" x14ac:dyDescent="0.3">
      <c r="A9" s="14" t="s">
        <v>24</v>
      </c>
      <c r="B9" s="10">
        <f t="shared" ref="B9:Y9" si="3">SUM(B10:B12)</f>
        <v>312</v>
      </c>
      <c r="C9" s="10">
        <f t="shared" si="3"/>
        <v>374</v>
      </c>
      <c r="D9" s="10">
        <f t="shared" si="3"/>
        <v>260</v>
      </c>
      <c r="E9" s="10">
        <f t="shared" si="3"/>
        <v>682</v>
      </c>
      <c r="F9" s="10">
        <f t="shared" si="3"/>
        <v>1073</v>
      </c>
      <c r="G9" s="10">
        <f t="shared" si="3"/>
        <v>1595</v>
      </c>
      <c r="H9" s="10">
        <f t="shared" si="3"/>
        <v>1598</v>
      </c>
      <c r="I9" s="10">
        <f t="shared" si="3"/>
        <v>1894</v>
      </c>
      <c r="J9" s="10">
        <f t="shared" si="3"/>
        <v>1868</v>
      </c>
      <c r="K9" s="10">
        <f t="shared" si="3"/>
        <v>1782</v>
      </c>
      <c r="L9" s="10">
        <f t="shared" si="3"/>
        <v>1713</v>
      </c>
      <c r="M9" s="10">
        <f t="shared" si="3"/>
        <v>1696</v>
      </c>
      <c r="N9" s="10">
        <f t="shared" si="3"/>
        <v>1646</v>
      </c>
      <c r="O9" s="10">
        <f t="shared" si="3"/>
        <v>1832</v>
      </c>
      <c r="P9" s="10">
        <f t="shared" si="3"/>
        <v>1788</v>
      </c>
      <c r="Q9" s="10">
        <f t="shared" si="3"/>
        <v>1469</v>
      </c>
      <c r="R9" s="10">
        <f t="shared" si="3"/>
        <v>1494</v>
      </c>
      <c r="S9" s="10">
        <f t="shared" si="3"/>
        <v>1250</v>
      </c>
      <c r="T9" s="10">
        <f t="shared" si="3"/>
        <v>1123</v>
      </c>
      <c r="U9" s="10">
        <f t="shared" si="3"/>
        <v>989</v>
      </c>
      <c r="V9" s="10">
        <f t="shared" si="3"/>
        <v>889</v>
      </c>
      <c r="W9" s="10">
        <f t="shared" si="3"/>
        <v>803</v>
      </c>
      <c r="X9" s="10">
        <f t="shared" si="3"/>
        <v>761</v>
      </c>
      <c r="Y9" s="10">
        <f t="shared" si="3"/>
        <v>701</v>
      </c>
      <c r="Z9" s="10" t="s">
        <v>35</v>
      </c>
      <c r="AA9" s="10" t="s">
        <v>35</v>
      </c>
      <c r="AB9" s="10" t="s">
        <v>35</v>
      </c>
      <c r="AC9" s="10" t="s">
        <v>35</v>
      </c>
      <c r="AD9" s="10" t="s">
        <v>35</v>
      </c>
      <c r="AE9" s="10" t="s">
        <v>35</v>
      </c>
      <c r="AF9" s="10" t="s">
        <v>35</v>
      </c>
    </row>
    <row r="10" spans="1:32" ht="16.5" customHeight="1" x14ac:dyDescent="0.3">
      <c r="A10" s="18" t="s">
        <v>0</v>
      </c>
      <c r="B10" s="7">
        <v>215</v>
      </c>
      <c r="C10" s="7">
        <v>110</v>
      </c>
      <c r="D10" s="7">
        <v>68</v>
      </c>
      <c r="E10" s="7">
        <v>92</v>
      </c>
      <c r="F10" s="7">
        <v>108</v>
      </c>
      <c r="G10" s="7">
        <v>88</v>
      </c>
      <c r="H10" s="7">
        <v>75</v>
      </c>
      <c r="I10" s="7">
        <v>107</v>
      </c>
      <c r="J10" s="7">
        <v>102</v>
      </c>
      <c r="K10" s="7">
        <v>87</v>
      </c>
      <c r="L10" s="8">
        <v>81</v>
      </c>
      <c r="M10" s="8">
        <v>56</v>
      </c>
      <c r="N10" s="8">
        <v>45</v>
      </c>
      <c r="O10" s="8">
        <v>39</v>
      </c>
      <c r="P10" s="8">
        <v>28</v>
      </c>
      <c r="Q10" s="8">
        <v>29</v>
      </c>
      <c r="R10" s="8">
        <v>24</v>
      </c>
      <c r="S10" s="8">
        <v>17</v>
      </c>
      <c r="T10" s="8">
        <v>16</v>
      </c>
      <c r="U10" s="8">
        <v>17</v>
      </c>
      <c r="V10" s="8">
        <v>7</v>
      </c>
      <c r="W10" s="8">
        <v>7</v>
      </c>
      <c r="X10" s="8">
        <v>7</v>
      </c>
      <c r="Y10" s="8">
        <v>7</v>
      </c>
      <c r="Z10" s="8" t="s">
        <v>35</v>
      </c>
      <c r="AA10" s="8" t="s">
        <v>35</v>
      </c>
      <c r="AB10" s="8" t="s">
        <v>35</v>
      </c>
      <c r="AC10" s="8" t="s">
        <v>35</v>
      </c>
      <c r="AD10" s="8" t="s">
        <v>35</v>
      </c>
      <c r="AE10" s="8" t="s">
        <v>35</v>
      </c>
      <c r="AF10" s="8" t="s">
        <v>35</v>
      </c>
    </row>
    <row r="11" spans="1:32" ht="16.5" customHeight="1" x14ac:dyDescent="0.3">
      <c r="A11" s="18" t="s">
        <v>2</v>
      </c>
      <c r="B11" s="7">
        <v>89</v>
      </c>
      <c r="C11" s="7">
        <v>259</v>
      </c>
      <c r="D11" s="7">
        <v>192</v>
      </c>
      <c r="E11" s="7">
        <v>590</v>
      </c>
      <c r="F11" s="7">
        <v>965</v>
      </c>
      <c r="G11" s="7">
        <v>1507</v>
      </c>
      <c r="H11" s="7">
        <v>1523</v>
      </c>
      <c r="I11" s="7">
        <v>1787</v>
      </c>
      <c r="J11" s="7">
        <v>1751</v>
      </c>
      <c r="K11" s="7">
        <v>1695</v>
      </c>
      <c r="L11" s="8">
        <v>1632</v>
      </c>
      <c r="M11" s="8">
        <v>1635</v>
      </c>
      <c r="N11" s="8">
        <v>1596</v>
      </c>
      <c r="O11" s="8">
        <v>1789</v>
      </c>
      <c r="P11" s="8">
        <v>1759</v>
      </c>
      <c r="Q11" s="8">
        <v>1440</v>
      </c>
      <c r="R11" s="8">
        <v>1470</v>
      </c>
      <c r="S11" s="8">
        <v>1233</v>
      </c>
      <c r="T11" s="8">
        <v>1107</v>
      </c>
      <c r="U11" s="8">
        <v>968</v>
      </c>
      <c r="V11" s="8">
        <v>880</v>
      </c>
      <c r="W11" s="8">
        <v>791</v>
      </c>
      <c r="X11" s="8">
        <v>750</v>
      </c>
      <c r="Y11" s="8">
        <v>685</v>
      </c>
      <c r="Z11" s="8" t="s">
        <v>35</v>
      </c>
      <c r="AA11" s="8" t="s">
        <v>35</v>
      </c>
      <c r="AB11" s="8" t="s">
        <v>35</v>
      </c>
      <c r="AC11" s="8" t="s">
        <v>35</v>
      </c>
      <c r="AD11" s="8" t="s">
        <v>35</v>
      </c>
      <c r="AE11" s="8" t="s">
        <v>35</v>
      </c>
      <c r="AF11" s="8" t="s">
        <v>35</v>
      </c>
    </row>
    <row r="12" spans="1:32" s="22" customFormat="1" ht="16.5" customHeight="1" x14ac:dyDescent="0.3">
      <c r="A12" s="19" t="s">
        <v>3</v>
      </c>
      <c r="B12" s="11">
        <v>8</v>
      </c>
      <c r="C12" s="11">
        <v>5</v>
      </c>
      <c r="D12" s="8" t="s">
        <v>35</v>
      </c>
      <c r="E12" s="8" t="s">
        <v>35</v>
      </c>
      <c r="F12" s="8" t="s">
        <v>35</v>
      </c>
      <c r="G12" s="8" t="s">
        <v>35</v>
      </c>
      <c r="H12" s="8" t="s">
        <v>35</v>
      </c>
      <c r="I12" s="8" t="s">
        <v>35</v>
      </c>
      <c r="J12" s="11">
        <v>15</v>
      </c>
      <c r="K12" s="11">
        <v>0</v>
      </c>
      <c r="L12" s="11">
        <v>0</v>
      </c>
      <c r="M12" s="11">
        <v>5</v>
      </c>
      <c r="N12" s="11">
        <v>5</v>
      </c>
      <c r="O12" s="11">
        <v>4</v>
      </c>
      <c r="P12" s="11">
        <v>1</v>
      </c>
      <c r="Q12" s="11">
        <v>0</v>
      </c>
      <c r="R12" s="11">
        <v>0</v>
      </c>
      <c r="S12" s="11">
        <v>0</v>
      </c>
      <c r="T12" s="11">
        <v>0</v>
      </c>
      <c r="U12" s="11">
        <v>4</v>
      </c>
      <c r="V12" s="11">
        <v>2</v>
      </c>
      <c r="W12" s="11">
        <v>5</v>
      </c>
      <c r="X12" s="11">
        <v>4</v>
      </c>
      <c r="Y12" s="11">
        <v>9</v>
      </c>
      <c r="Z12" s="11" t="s">
        <v>35</v>
      </c>
      <c r="AA12" s="11" t="s">
        <v>35</v>
      </c>
      <c r="AB12" s="11" t="s">
        <v>35</v>
      </c>
      <c r="AC12" s="11" t="s">
        <v>35</v>
      </c>
      <c r="AD12" s="11" t="s">
        <v>35</v>
      </c>
      <c r="AE12" s="11" t="s">
        <v>35</v>
      </c>
      <c r="AF12" s="11" t="s">
        <v>35</v>
      </c>
    </row>
    <row r="13" spans="1:32" ht="16.5" customHeight="1" x14ac:dyDescent="0.3">
      <c r="A13" s="14" t="s">
        <v>25</v>
      </c>
      <c r="B13" s="17">
        <f t="shared" ref="B13:X13" si="4">SUM(B14:B17)</f>
        <v>1067</v>
      </c>
      <c r="C13" s="17">
        <f t="shared" si="4"/>
        <v>153</v>
      </c>
      <c r="D13" s="17">
        <f t="shared" si="4"/>
        <v>114</v>
      </c>
      <c r="E13" s="17">
        <f t="shared" si="4"/>
        <v>595</v>
      </c>
      <c r="F13" s="17">
        <f t="shared" si="4"/>
        <v>436</v>
      </c>
      <c r="G13" s="17">
        <f t="shared" si="4"/>
        <v>329</v>
      </c>
      <c r="H13" s="17">
        <f t="shared" si="4"/>
        <v>283</v>
      </c>
      <c r="I13" s="17">
        <f t="shared" si="4"/>
        <v>847</v>
      </c>
      <c r="J13" s="17">
        <f t="shared" si="4"/>
        <v>721</v>
      </c>
      <c r="K13" s="17">
        <f t="shared" si="4"/>
        <v>824</v>
      </c>
      <c r="L13" s="17">
        <f t="shared" si="4"/>
        <v>748</v>
      </c>
      <c r="M13" s="17">
        <f t="shared" si="4"/>
        <v>739</v>
      </c>
      <c r="N13" s="17">
        <f t="shared" si="4"/>
        <v>728</v>
      </c>
      <c r="O13" s="17">
        <f t="shared" si="4"/>
        <v>751</v>
      </c>
      <c r="P13" s="17">
        <f t="shared" si="4"/>
        <v>688</v>
      </c>
      <c r="Q13" s="17">
        <f t="shared" si="4"/>
        <v>585</v>
      </c>
      <c r="R13" s="17">
        <f t="shared" si="4"/>
        <v>580</v>
      </c>
      <c r="S13" s="17">
        <f t="shared" si="4"/>
        <v>528</v>
      </c>
      <c r="T13" s="17">
        <f t="shared" si="4"/>
        <v>498</v>
      </c>
      <c r="U13" s="17">
        <f t="shared" si="4"/>
        <v>470</v>
      </c>
      <c r="V13" s="17">
        <f t="shared" si="4"/>
        <v>454</v>
      </c>
      <c r="W13" s="17">
        <f t="shared" si="4"/>
        <v>455</v>
      </c>
      <c r="X13" s="17">
        <f t="shared" si="4"/>
        <v>453</v>
      </c>
      <c r="Y13" s="17">
        <f>SUM(Y14:Y17)</f>
        <v>437</v>
      </c>
      <c r="Z13" s="17" t="s">
        <v>35</v>
      </c>
      <c r="AA13" s="17" t="s">
        <v>35</v>
      </c>
      <c r="AB13" s="17" t="s">
        <v>35</v>
      </c>
      <c r="AC13" s="17" t="s">
        <v>35</v>
      </c>
      <c r="AD13" s="17" t="s">
        <v>35</v>
      </c>
      <c r="AE13" s="17" t="s">
        <v>35</v>
      </c>
      <c r="AF13" s="17" t="s">
        <v>35</v>
      </c>
    </row>
    <row r="14" spans="1:32" ht="16.5" customHeight="1" x14ac:dyDescent="0.3">
      <c r="A14" s="18" t="s">
        <v>0</v>
      </c>
      <c r="B14" s="7">
        <v>447</v>
      </c>
      <c r="C14" s="7">
        <v>34</v>
      </c>
      <c r="D14" s="7">
        <v>37</v>
      </c>
      <c r="E14" s="7">
        <v>73</v>
      </c>
      <c r="F14" s="7">
        <v>38</v>
      </c>
      <c r="G14" s="7">
        <v>31</v>
      </c>
      <c r="H14" s="7">
        <v>26</v>
      </c>
      <c r="I14" s="7">
        <v>20</v>
      </c>
      <c r="J14" s="7">
        <v>22</v>
      </c>
      <c r="K14" s="7">
        <v>19</v>
      </c>
      <c r="L14" s="8">
        <v>15</v>
      </c>
      <c r="M14" s="8">
        <v>18</v>
      </c>
      <c r="N14" s="8">
        <v>19</v>
      </c>
      <c r="O14" s="8">
        <v>17</v>
      </c>
      <c r="P14" s="8">
        <v>19</v>
      </c>
      <c r="Q14" s="8">
        <v>17</v>
      </c>
      <c r="R14" s="8">
        <v>16</v>
      </c>
      <c r="S14" s="8">
        <v>12</v>
      </c>
      <c r="T14" s="8">
        <v>13</v>
      </c>
      <c r="U14" s="11">
        <v>20</v>
      </c>
      <c r="V14" s="11">
        <v>20</v>
      </c>
      <c r="W14" s="11">
        <v>18</v>
      </c>
      <c r="X14" s="11">
        <v>18</v>
      </c>
      <c r="Y14" s="11">
        <v>18</v>
      </c>
      <c r="Z14" s="11" t="s">
        <v>35</v>
      </c>
      <c r="AA14" s="11" t="s">
        <v>35</v>
      </c>
      <c r="AB14" s="11" t="s">
        <v>35</v>
      </c>
      <c r="AC14" s="11" t="s">
        <v>35</v>
      </c>
      <c r="AD14" s="11" t="s">
        <v>35</v>
      </c>
      <c r="AE14" s="11" t="s">
        <v>35</v>
      </c>
      <c r="AF14" s="11" t="s">
        <v>35</v>
      </c>
    </row>
    <row r="15" spans="1:32" ht="16.5" customHeight="1" x14ac:dyDescent="0.3">
      <c r="A15" s="18" t="s">
        <v>1</v>
      </c>
      <c r="B15" s="8">
        <v>590</v>
      </c>
      <c r="C15" s="8">
        <v>110</v>
      </c>
      <c r="D15" s="8">
        <v>69</v>
      </c>
      <c r="E15" s="8" t="s">
        <v>35</v>
      </c>
      <c r="F15" s="7">
        <v>4</v>
      </c>
      <c r="G15" s="7">
        <v>6</v>
      </c>
      <c r="H15" s="7">
        <v>5</v>
      </c>
      <c r="I15" s="7">
        <v>5</v>
      </c>
      <c r="J15" s="7">
        <v>0</v>
      </c>
      <c r="K15" s="7">
        <v>5</v>
      </c>
      <c r="L15" s="8">
        <v>1</v>
      </c>
      <c r="M15" s="8">
        <v>7</v>
      </c>
      <c r="N15" s="8">
        <v>4</v>
      </c>
      <c r="O15" s="8">
        <v>3</v>
      </c>
      <c r="P15" s="8">
        <v>3</v>
      </c>
      <c r="Q15" s="8">
        <v>3</v>
      </c>
      <c r="R15" s="8">
        <v>3</v>
      </c>
      <c r="S15" s="8">
        <v>3</v>
      </c>
      <c r="T15" s="8">
        <v>3</v>
      </c>
      <c r="U15" s="11">
        <v>2</v>
      </c>
      <c r="V15" s="11">
        <v>2</v>
      </c>
      <c r="W15" s="11">
        <v>14</v>
      </c>
      <c r="X15" s="11">
        <v>15</v>
      </c>
      <c r="Y15" s="11">
        <v>14</v>
      </c>
      <c r="Z15" s="11" t="s">
        <v>35</v>
      </c>
      <c r="AA15" s="11" t="s">
        <v>35</v>
      </c>
      <c r="AB15" s="11" t="s">
        <v>35</v>
      </c>
      <c r="AC15" s="11" t="s">
        <v>35</v>
      </c>
      <c r="AD15" s="11" t="s">
        <v>35</v>
      </c>
      <c r="AE15" s="11" t="s">
        <v>35</v>
      </c>
      <c r="AF15" s="11" t="s">
        <v>35</v>
      </c>
    </row>
    <row r="16" spans="1:32" ht="16.5" customHeight="1" x14ac:dyDescent="0.3">
      <c r="A16" s="18" t="s">
        <v>2</v>
      </c>
      <c r="B16" s="7">
        <v>30</v>
      </c>
      <c r="C16" s="7">
        <v>9</v>
      </c>
      <c r="D16" s="7">
        <v>8</v>
      </c>
      <c r="E16" s="7">
        <v>522</v>
      </c>
      <c r="F16" s="7">
        <v>394</v>
      </c>
      <c r="G16" s="7">
        <v>292</v>
      </c>
      <c r="H16" s="7">
        <v>252</v>
      </c>
      <c r="I16" s="7">
        <v>415</v>
      </c>
      <c r="J16" s="7">
        <v>293</v>
      </c>
      <c r="K16" s="7">
        <v>335</v>
      </c>
      <c r="L16" s="8">
        <v>333</v>
      </c>
      <c r="M16" s="8">
        <v>317</v>
      </c>
      <c r="N16" s="8">
        <v>298</v>
      </c>
      <c r="O16" s="8">
        <v>391</v>
      </c>
      <c r="P16" s="8">
        <v>292</v>
      </c>
      <c r="Q16" s="8">
        <v>255</v>
      </c>
      <c r="R16" s="8">
        <v>173</v>
      </c>
      <c r="S16" s="8">
        <v>154</v>
      </c>
      <c r="T16" s="8">
        <v>143</v>
      </c>
      <c r="U16" s="11">
        <v>125</v>
      </c>
      <c r="V16" s="11">
        <v>126</v>
      </c>
      <c r="W16" s="11">
        <v>184</v>
      </c>
      <c r="X16" s="11">
        <v>181</v>
      </c>
      <c r="Y16" s="11">
        <v>176</v>
      </c>
      <c r="Z16" s="11" t="s">
        <v>35</v>
      </c>
      <c r="AA16" s="11" t="s">
        <v>35</v>
      </c>
      <c r="AB16" s="11" t="s">
        <v>35</v>
      </c>
      <c r="AC16" s="11" t="s">
        <v>35</v>
      </c>
      <c r="AD16" s="11" t="s">
        <v>35</v>
      </c>
      <c r="AE16" s="11" t="s">
        <v>35</v>
      </c>
      <c r="AF16" s="11" t="s">
        <v>35</v>
      </c>
    </row>
    <row r="17" spans="1:32" s="22" customFormat="1" ht="16.5" customHeight="1" x14ac:dyDescent="0.3">
      <c r="A17" s="19" t="s">
        <v>3</v>
      </c>
      <c r="B17" s="8" t="s">
        <v>35</v>
      </c>
      <c r="C17" s="8" t="s">
        <v>35</v>
      </c>
      <c r="D17" s="8" t="s">
        <v>35</v>
      </c>
      <c r="E17" s="8" t="s">
        <v>35</v>
      </c>
      <c r="F17" s="8" t="s">
        <v>35</v>
      </c>
      <c r="G17" s="8" t="s">
        <v>35</v>
      </c>
      <c r="H17" s="8" t="s">
        <v>35</v>
      </c>
      <c r="I17" s="11">
        <v>407</v>
      </c>
      <c r="J17" s="11">
        <v>406</v>
      </c>
      <c r="K17" s="11">
        <v>465</v>
      </c>
      <c r="L17" s="11">
        <v>399</v>
      </c>
      <c r="M17" s="11">
        <v>397</v>
      </c>
      <c r="N17" s="11">
        <v>407</v>
      </c>
      <c r="O17" s="11">
        <v>340</v>
      </c>
      <c r="P17" s="11">
        <v>374</v>
      </c>
      <c r="Q17" s="11">
        <v>310</v>
      </c>
      <c r="R17" s="11">
        <v>388</v>
      </c>
      <c r="S17" s="11">
        <v>359</v>
      </c>
      <c r="T17" s="11">
        <v>339</v>
      </c>
      <c r="U17" s="11">
        <v>323</v>
      </c>
      <c r="V17" s="11">
        <v>306</v>
      </c>
      <c r="W17" s="11">
        <v>239</v>
      </c>
      <c r="X17" s="11">
        <v>239</v>
      </c>
      <c r="Y17" s="11">
        <v>229</v>
      </c>
      <c r="Z17" s="11" t="s">
        <v>35</v>
      </c>
      <c r="AA17" s="11" t="s">
        <v>35</v>
      </c>
      <c r="AB17" s="11" t="s">
        <v>35</v>
      </c>
      <c r="AC17" s="11" t="s">
        <v>35</v>
      </c>
      <c r="AD17" s="11" t="s">
        <v>35</v>
      </c>
      <c r="AE17" s="11" t="s">
        <v>35</v>
      </c>
      <c r="AF17" s="11" t="s">
        <v>35</v>
      </c>
    </row>
    <row r="18" spans="1:32" ht="16.5" customHeight="1" x14ac:dyDescent="0.3">
      <c r="A18" s="5" t="s">
        <v>5</v>
      </c>
      <c r="B18" s="9">
        <v>21</v>
      </c>
      <c r="C18" s="9">
        <v>16</v>
      </c>
      <c r="D18" s="9">
        <v>7</v>
      </c>
      <c r="E18" s="9">
        <v>2</v>
      </c>
      <c r="F18" s="9">
        <v>5</v>
      </c>
      <c r="G18" s="9">
        <v>11</v>
      </c>
      <c r="H18" s="9">
        <v>6</v>
      </c>
      <c r="I18" s="9">
        <v>133</v>
      </c>
      <c r="J18" s="9">
        <v>124</v>
      </c>
      <c r="K18" s="9">
        <v>128</v>
      </c>
      <c r="L18" s="17">
        <v>118</v>
      </c>
      <c r="M18" s="17">
        <v>121</v>
      </c>
      <c r="N18" s="17">
        <v>134</v>
      </c>
      <c r="O18" s="17">
        <v>117</v>
      </c>
      <c r="P18" s="17">
        <v>122</v>
      </c>
      <c r="Q18" s="17">
        <v>39</v>
      </c>
      <c r="R18" s="17">
        <v>127</v>
      </c>
      <c r="S18" s="17">
        <v>33</v>
      </c>
      <c r="T18" s="17">
        <v>32</v>
      </c>
      <c r="U18" s="17">
        <v>36</v>
      </c>
      <c r="V18" s="17">
        <v>43</v>
      </c>
      <c r="W18" s="17">
        <v>47</v>
      </c>
      <c r="X18" s="17">
        <v>46</v>
      </c>
      <c r="Y18" s="17">
        <v>48</v>
      </c>
      <c r="Z18" s="17" t="s">
        <v>35</v>
      </c>
      <c r="AA18" s="17" t="s">
        <v>35</v>
      </c>
      <c r="AB18" s="17" t="s">
        <v>35</v>
      </c>
      <c r="AC18" s="17" t="s">
        <v>35</v>
      </c>
      <c r="AD18" s="17" t="s">
        <v>35</v>
      </c>
      <c r="AE18" s="17" t="s">
        <v>35</v>
      </c>
      <c r="AF18" s="17" t="s">
        <v>35</v>
      </c>
    </row>
    <row r="19" spans="1:32" ht="16.5" customHeight="1" x14ac:dyDescent="0.3">
      <c r="A19" s="16" t="s">
        <v>47</v>
      </c>
      <c r="B19" s="6">
        <v>95442</v>
      </c>
      <c r="C19" s="6">
        <v>161743</v>
      </c>
      <c r="D19" s="6">
        <v>168475</v>
      </c>
      <c r="E19" s="6">
        <v>211043</v>
      </c>
      <c r="F19" s="6">
        <v>196500</v>
      </c>
      <c r="G19" s="6">
        <v>198000</v>
      </c>
      <c r="H19" s="6">
        <v>196874</v>
      </c>
      <c r="I19" s="6">
        <v>185650</v>
      </c>
      <c r="J19" s="6">
        <v>177120</v>
      </c>
      <c r="K19" s="6">
        <v>172935</v>
      </c>
      <c r="L19" s="10">
        <v>188089</v>
      </c>
      <c r="M19" s="10">
        <v>191129</v>
      </c>
      <c r="N19" s="10">
        <v>192414</v>
      </c>
      <c r="O19" s="10">
        <v>204710</v>
      </c>
      <c r="P19" s="10">
        <v>219464</v>
      </c>
      <c r="Q19" s="10">
        <v>217533</v>
      </c>
      <c r="R19" s="10">
        <v>211446</v>
      </c>
      <c r="S19" s="10">
        <v>211244</v>
      </c>
      <c r="T19" s="34">
        <v>209708</v>
      </c>
      <c r="U19" s="34">
        <v>219426</v>
      </c>
      <c r="V19" s="34">
        <v>224352</v>
      </c>
      <c r="W19" s="34">
        <v>221943</v>
      </c>
      <c r="X19" s="34">
        <v>231607</v>
      </c>
      <c r="Y19" s="34">
        <v>228663</v>
      </c>
      <c r="Z19" s="34">
        <v>223877</v>
      </c>
      <c r="AA19" s="34">
        <v>223370</v>
      </c>
      <c r="AB19" s="10">
        <v>220453</v>
      </c>
      <c r="AC19" s="34">
        <v>209034</v>
      </c>
      <c r="AD19" s="34">
        <v>199927</v>
      </c>
      <c r="AE19" s="34">
        <v>204408</v>
      </c>
      <c r="AF19" s="34">
        <v>210030</v>
      </c>
    </row>
    <row r="20" spans="1:32" ht="16.5" customHeight="1" x14ac:dyDescent="0.3">
      <c r="A20" s="2" t="s">
        <v>39</v>
      </c>
      <c r="B20" s="6">
        <v>93130</v>
      </c>
      <c r="C20" s="6">
        <f t="shared" ref="C20:H20" si="5">+C21+C24+C28</f>
        <v>127934</v>
      </c>
      <c r="D20" s="6">
        <f t="shared" si="5"/>
        <v>161570</v>
      </c>
      <c r="E20" s="6">
        <f t="shared" si="5"/>
        <v>200094</v>
      </c>
      <c r="F20" s="6">
        <f t="shared" si="5"/>
        <v>184700</v>
      </c>
      <c r="G20" s="6">
        <v>184500</v>
      </c>
      <c r="H20" s="6">
        <f t="shared" si="5"/>
        <v>182585</v>
      </c>
      <c r="I20" s="6">
        <v>171671</v>
      </c>
      <c r="J20" s="6">
        <v>156936</v>
      </c>
      <c r="K20" s="6">
        <v>150158</v>
      </c>
      <c r="L20" s="10">
        <f t="shared" ref="L20:O20" si="6">+L21+L24+L28</f>
        <v>162342</v>
      </c>
      <c r="M20" s="10">
        <f t="shared" si="6"/>
        <v>163691</v>
      </c>
      <c r="N20" s="10">
        <v>166854</v>
      </c>
      <c r="O20" s="10">
        <f t="shared" si="6"/>
        <v>175203</v>
      </c>
      <c r="P20" s="10">
        <v>184723</v>
      </c>
      <c r="Q20" s="10">
        <v>183276</v>
      </c>
      <c r="R20" s="10">
        <v>177697</v>
      </c>
      <c r="S20" s="10">
        <v>176283</v>
      </c>
      <c r="T20" s="10">
        <v>176624</v>
      </c>
      <c r="U20" s="10">
        <v>182867</v>
      </c>
      <c r="V20" s="10">
        <v>185373</v>
      </c>
      <c r="W20" s="10">
        <v>182186</v>
      </c>
      <c r="X20" s="10">
        <v>186806</v>
      </c>
      <c r="Y20" s="10">
        <v>182961</v>
      </c>
      <c r="Z20" s="10">
        <v>177446</v>
      </c>
      <c r="AA20" s="10">
        <v>176272</v>
      </c>
      <c r="AB20" s="10">
        <v>173755</v>
      </c>
      <c r="AC20" s="10">
        <v>165257</v>
      </c>
      <c r="AD20" s="10">
        <v>158911</v>
      </c>
      <c r="AE20" s="10">
        <v>161321</v>
      </c>
      <c r="AF20" s="10">
        <v>164293</v>
      </c>
    </row>
    <row r="21" spans="1:32" ht="16.5" customHeight="1" x14ac:dyDescent="0.3">
      <c r="A21" s="2" t="s">
        <v>23</v>
      </c>
      <c r="B21" s="10" t="s">
        <v>35</v>
      </c>
      <c r="C21" s="10">
        <v>950</v>
      </c>
      <c r="D21" s="10">
        <v>1776</v>
      </c>
      <c r="E21" s="10">
        <v>2992</v>
      </c>
      <c r="F21" s="10">
        <v>4100</v>
      </c>
      <c r="G21" s="10">
        <v>4100</v>
      </c>
      <c r="H21" s="10">
        <v>4126</v>
      </c>
      <c r="I21" s="10">
        <v>4004</v>
      </c>
      <c r="J21" s="10">
        <v>3663</v>
      </c>
      <c r="K21" s="10">
        <v>3914</v>
      </c>
      <c r="L21" s="10">
        <v>4559</v>
      </c>
      <c r="M21" s="10">
        <v>4424</v>
      </c>
      <c r="N21" s="10">
        <v>5178</v>
      </c>
      <c r="O21" s="10">
        <v>6066</v>
      </c>
      <c r="P21" s="10">
        <v>7120</v>
      </c>
      <c r="Q21" s="10">
        <v>7001</v>
      </c>
      <c r="R21" s="10">
        <v>7787</v>
      </c>
      <c r="S21" s="10">
        <v>8355</v>
      </c>
      <c r="T21" s="10">
        <v>7997</v>
      </c>
      <c r="U21" s="10">
        <v>9298</v>
      </c>
      <c r="V21" s="10">
        <v>9823</v>
      </c>
      <c r="W21" s="10">
        <v>10379</v>
      </c>
      <c r="X21" s="10">
        <v>10385</v>
      </c>
      <c r="Y21" s="10">
        <v>11042</v>
      </c>
      <c r="Z21" s="10">
        <v>11268</v>
      </c>
      <c r="AA21" s="10">
        <v>11484</v>
      </c>
      <c r="AB21" s="10">
        <v>11650</v>
      </c>
      <c r="AC21" s="10">
        <v>11793</v>
      </c>
      <c r="AD21" s="10">
        <v>11637</v>
      </c>
      <c r="AE21" s="10">
        <v>12362</v>
      </c>
      <c r="AF21" s="10">
        <v>13440</v>
      </c>
    </row>
    <row r="22" spans="1:32" ht="16.5" customHeight="1" x14ac:dyDescent="0.3">
      <c r="A22" s="18" t="s">
        <v>37</v>
      </c>
      <c r="B22" s="8" t="s">
        <v>35</v>
      </c>
      <c r="C22" s="8">
        <v>822</v>
      </c>
      <c r="D22" s="8">
        <v>1742</v>
      </c>
      <c r="E22" s="8">
        <v>2551</v>
      </c>
      <c r="F22" s="8">
        <v>3600</v>
      </c>
      <c r="G22" s="8">
        <v>3700</v>
      </c>
      <c r="H22" s="8">
        <v>3863</v>
      </c>
      <c r="I22" s="8">
        <v>3738</v>
      </c>
      <c r="J22" s="8">
        <v>3426</v>
      </c>
      <c r="K22" s="8">
        <v>3652</v>
      </c>
      <c r="L22" s="8">
        <v>4071</v>
      </c>
      <c r="M22" s="8">
        <v>4077</v>
      </c>
      <c r="N22" s="8">
        <v>4638</v>
      </c>
      <c r="O22" s="8">
        <v>5513</v>
      </c>
      <c r="P22" s="8">
        <v>6387</v>
      </c>
      <c r="Q22" s="8">
        <v>6215</v>
      </c>
      <c r="R22" s="8">
        <v>5643</v>
      </c>
      <c r="S22" s="8">
        <v>7655</v>
      </c>
      <c r="T22" s="8">
        <v>7465</v>
      </c>
      <c r="U22" s="8">
        <v>8649</v>
      </c>
      <c r="V22" s="8">
        <v>9097</v>
      </c>
      <c r="W22" s="8">
        <v>10379</v>
      </c>
      <c r="X22" s="11" t="s">
        <v>35</v>
      </c>
      <c r="Y22" s="11" t="s">
        <v>35</v>
      </c>
      <c r="Z22" s="11" t="s">
        <v>35</v>
      </c>
      <c r="AA22" s="11" t="s">
        <v>35</v>
      </c>
      <c r="AB22" s="8" t="s">
        <v>35</v>
      </c>
      <c r="AC22" s="11" t="s">
        <v>35</v>
      </c>
      <c r="AD22" s="11" t="s">
        <v>35</v>
      </c>
      <c r="AE22" s="11" t="s">
        <v>35</v>
      </c>
      <c r="AF22" s="11" t="s">
        <v>35</v>
      </c>
    </row>
    <row r="23" spans="1:32" s="22" customFormat="1" ht="16.5" customHeight="1" x14ac:dyDescent="0.3">
      <c r="A23" s="19" t="s">
        <v>38</v>
      </c>
      <c r="B23" s="8" t="s">
        <v>35</v>
      </c>
      <c r="C23" s="8">
        <v>128</v>
      </c>
      <c r="D23" s="8">
        <v>34</v>
      </c>
      <c r="E23" s="8">
        <v>441</v>
      </c>
      <c r="F23" s="8">
        <v>50</v>
      </c>
      <c r="G23" s="8">
        <v>400</v>
      </c>
      <c r="H23" s="8">
        <v>263</v>
      </c>
      <c r="I23" s="8">
        <v>266</v>
      </c>
      <c r="J23" s="8">
        <v>237</v>
      </c>
      <c r="K23" s="8">
        <v>262</v>
      </c>
      <c r="L23" s="8">
        <v>488</v>
      </c>
      <c r="M23" s="8">
        <v>347</v>
      </c>
      <c r="N23" s="8">
        <v>539</v>
      </c>
      <c r="O23" s="8">
        <v>552</v>
      </c>
      <c r="P23" s="8">
        <v>733</v>
      </c>
      <c r="Q23" s="8">
        <v>786</v>
      </c>
      <c r="R23" s="8">
        <v>831</v>
      </c>
      <c r="S23" s="8">
        <v>701</v>
      </c>
      <c r="T23" s="8">
        <v>532</v>
      </c>
      <c r="U23" s="8">
        <v>650</v>
      </c>
      <c r="V23" s="8">
        <v>727</v>
      </c>
      <c r="W23" s="11" t="s">
        <v>35</v>
      </c>
      <c r="X23" s="11" t="s">
        <v>35</v>
      </c>
      <c r="Y23" s="11" t="s">
        <v>35</v>
      </c>
      <c r="Z23" s="11" t="s">
        <v>35</v>
      </c>
      <c r="AA23" s="11" t="s">
        <v>35</v>
      </c>
      <c r="AB23" s="8" t="s">
        <v>35</v>
      </c>
      <c r="AC23" s="11" t="s">
        <v>35</v>
      </c>
      <c r="AD23" s="11" t="s">
        <v>35</v>
      </c>
      <c r="AE23" s="11" t="s">
        <v>35</v>
      </c>
      <c r="AF23" s="11" t="s">
        <v>35</v>
      </c>
    </row>
    <row r="24" spans="1:32" ht="16.5" customHeight="1" x14ac:dyDescent="0.3">
      <c r="A24" s="14" t="s">
        <v>24</v>
      </c>
      <c r="B24" s="10" t="s">
        <v>35</v>
      </c>
      <c r="C24" s="10">
        <v>1458</v>
      </c>
      <c r="D24" s="10">
        <v>2519</v>
      </c>
      <c r="E24" s="10">
        <v>4089</v>
      </c>
      <c r="F24" s="10">
        <v>5000</v>
      </c>
      <c r="G24" s="10">
        <v>5300</v>
      </c>
      <c r="H24" s="10">
        <v>4941</v>
      </c>
      <c r="I24" s="10">
        <v>4786</v>
      </c>
      <c r="J24" s="10">
        <v>4117</v>
      </c>
      <c r="K24" s="10">
        <v>4093</v>
      </c>
      <c r="L24" s="10">
        <v>4995</v>
      </c>
      <c r="M24" s="10">
        <v>5716</v>
      </c>
      <c r="N24" s="10">
        <v>5618</v>
      </c>
      <c r="O24" s="10">
        <v>6174</v>
      </c>
      <c r="P24" s="10">
        <v>5679</v>
      </c>
      <c r="Q24" s="10">
        <v>5762</v>
      </c>
      <c r="R24" s="10">
        <v>6596</v>
      </c>
      <c r="S24" s="10">
        <v>6841</v>
      </c>
      <c r="T24" s="10">
        <v>7689</v>
      </c>
      <c r="U24" s="10">
        <v>8379</v>
      </c>
      <c r="V24" s="10">
        <v>7942</v>
      </c>
      <c r="W24" s="10">
        <v>8063</v>
      </c>
      <c r="X24" s="10">
        <v>9514</v>
      </c>
      <c r="Y24" s="10">
        <v>8906</v>
      </c>
      <c r="Z24" s="10">
        <v>9055</v>
      </c>
      <c r="AA24" s="10">
        <v>9369</v>
      </c>
      <c r="AB24" s="10">
        <v>9523</v>
      </c>
      <c r="AC24" s="10">
        <v>10304</v>
      </c>
      <c r="AD24" s="10">
        <v>9619</v>
      </c>
      <c r="AE24" s="10">
        <v>9777</v>
      </c>
      <c r="AF24" s="10">
        <v>9712</v>
      </c>
    </row>
    <row r="25" spans="1:32" ht="16.5" customHeight="1" x14ac:dyDescent="0.3">
      <c r="A25" s="18" t="s">
        <v>37</v>
      </c>
      <c r="B25" s="8" t="s">
        <v>35</v>
      </c>
      <c r="C25" s="8">
        <v>1287</v>
      </c>
      <c r="D25" s="8">
        <v>2486</v>
      </c>
      <c r="E25" s="8">
        <v>3966</v>
      </c>
      <c r="F25" s="8">
        <v>4900</v>
      </c>
      <c r="G25" s="8">
        <v>4900</v>
      </c>
      <c r="H25" s="8">
        <v>4415</v>
      </c>
      <c r="I25" s="8">
        <v>4187</v>
      </c>
      <c r="J25" s="8">
        <v>3443</v>
      </c>
      <c r="K25" s="8">
        <v>3605</v>
      </c>
      <c r="L25" s="8">
        <v>4295</v>
      </c>
      <c r="M25" s="8">
        <v>4917</v>
      </c>
      <c r="N25" s="8">
        <v>4939</v>
      </c>
      <c r="O25" s="8">
        <v>5076</v>
      </c>
      <c r="P25" s="8">
        <v>4641</v>
      </c>
      <c r="Q25" s="8">
        <v>5040</v>
      </c>
      <c r="R25" s="8">
        <v>5643</v>
      </c>
      <c r="S25" s="8">
        <v>5703</v>
      </c>
      <c r="T25" s="8">
        <v>5790</v>
      </c>
      <c r="U25" s="8">
        <v>5858</v>
      </c>
      <c r="V25" s="8">
        <v>5307</v>
      </c>
      <c r="W25" s="8">
        <v>5487</v>
      </c>
      <c r="X25" s="8">
        <v>5456</v>
      </c>
      <c r="Y25" s="8">
        <v>5456</v>
      </c>
      <c r="Z25" s="8">
        <v>5096</v>
      </c>
      <c r="AA25" s="8">
        <v>5155</v>
      </c>
      <c r="AB25" s="8" t="s">
        <v>35</v>
      </c>
      <c r="AC25" s="8">
        <v>5215</v>
      </c>
      <c r="AD25" s="8">
        <v>5140</v>
      </c>
      <c r="AE25" s="8">
        <v>5188</v>
      </c>
      <c r="AF25" s="8">
        <v>5321</v>
      </c>
    </row>
    <row r="26" spans="1:32" ht="16.5" customHeight="1" x14ac:dyDescent="0.3">
      <c r="A26" s="18" t="s">
        <v>3</v>
      </c>
      <c r="B26" s="8" t="s">
        <v>35</v>
      </c>
      <c r="C26" s="8">
        <v>138</v>
      </c>
      <c r="D26" s="8">
        <v>33</v>
      </c>
      <c r="E26" s="8" t="s">
        <v>35</v>
      </c>
      <c r="F26" s="8" t="s">
        <v>35</v>
      </c>
      <c r="G26" s="8" t="s">
        <v>35</v>
      </c>
      <c r="H26" s="8" t="s">
        <v>35</v>
      </c>
      <c r="I26" s="8" t="s">
        <v>35</v>
      </c>
      <c r="J26" s="8">
        <v>650</v>
      </c>
      <c r="K26" s="8">
        <v>481</v>
      </c>
      <c r="L26" s="8">
        <v>668</v>
      </c>
      <c r="M26" s="8">
        <v>719</v>
      </c>
      <c r="N26" s="8">
        <v>650</v>
      </c>
      <c r="O26" s="8">
        <v>1033</v>
      </c>
      <c r="P26" s="8">
        <v>1018</v>
      </c>
      <c r="Q26" s="8">
        <v>678</v>
      </c>
      <c r="R26" s="8">
        <v>915</v>
      </c>
      <c r="S26" s="8">
        <v>1108</v>
      </c>
      <c r="T26" s="8">
        <v>1821</v>
      </c>
      <c r="U26" s="8">
        <v>2468</v>
      </c>
      <c r="V26" s="8">
        <v>2595</v>
      </c>
      <c r="W26" s="8">
        <v>2576</v>
      </c>
      <c r="X26" s="8">
        <v>4059</v>
      </c>
      <c r="Y26" s="8">
        <v>3450</v>
      </c>
      <c r="Z26" s="8">
        <v>3958</v>
      </c>
      <c r="AA26" s="8">
        <v>4214</v>
      </c>
      <c r="AB26" s="8" t="s">
        <v>35</v>
      </c>
      <c r="AC26" s="8">
        <v>5090</v>
      </c>
      <c r="AD26" s="8">
        <v>4478</v>
      </c>
      <c r="AE26" s="8">
        <v>4590</v>
      </c>
      <c r="AF26" s="8">
        <v>4391</v>
      </c>
    </row>
    <row r="27" spans="1:32" s="22" customFormat="1" ht="16.5" customHeight="1" x14ac:dyDescent="0.3">
      <c r="A27" s="19" t="s">
        <v>6</v>
      </c>
      <c r="B27" s="8" t="s">
        <v>35</v>
      </c>
      <c r="C27" s="8">
        <v>33</v>
      </c>
      <c r="D27" s="8" t="s">
        <v>35</v>
      </c>
      <c r="E27" s="8">
        <v>123</v>
      </c>
      <c r="F27" s="8">
        <v>100</v>
      </c>
      <c r="G27" s="8">
        <v>400</v>
      </c>
      <c r="H27" s="8">
        <v>526</v>
      </c>
      <c r="I27" s="8">
        <v>599</v>
      </c>
      <c r="J27" s="8">
        <v>24</v>
      </c>
      <c r="K27" s="8">
        <v>7</v>
      </c>
      <c r="L27" s="8">
        <v>32</v>
      </c>
      <c r="M27" s="8">
        <v>80</v>
      </c>
      <c r="N27" s="8">
        <v>29</v>
      </c>
      <c r="O27" s="8">
        <v>65</v>
      </c>
      <c r="P27" s="8">
        <v>21</v>
      </c>
      <c r="Q27" s="8">
        <v>45</v>
      </c>
      <c r="R27" s="8">
        <v>38</v>
      </c>
      <c r="S27" s="8">
        <v>30</v>
      </c>
      <c r="T27" s="8">
        <v>78</v>
      </c>
      <c r="U27" s="8">
        <v>54</v>
      </c>
      <c r="V27" s="8">
        <v>40</v>
      </c>
      <c r="W27" s="11" t="s">
        <v>35</v>
      </c>
      <c r="X27" s="11" t="s">
        <v>35</v>
      </c>
      <c r="Y27" s="11" t="s">
        <v>35</v>
      </c>
      <c r="Z27" s="11" t="s">
        <v>35</v>
      </c>
      <c r="AA27" s="11" t="s">
        <v>35</v>
      </c>
      <c r="AB27" s="8" t="s">
        <v>35</v>
      </c>
      <c r="AC27" s="8" t="s">
        <v>35</v>
      </c>
      <c r="AD27" s="8" t="s">
        <v>35</v>
      </c>
      <c r="AE27" s="8" t="s">
        <v>35</v>
      </c>
      <c r="AF27" s="8" t="s">
        <v>35</v>
      </c>
    </row>
    <row r="28" spans="1:32" ht="16.5" customHeight="1" x14ac:dyDescent="0.3">
      <c r="A28" s="14" t="s">
        <v>25</v>
      </c>
      <c r="B28" s="15">
        <f>11422+81134</f>
        <v>92556</v>
      </c>
      <c r="C28" s="15">
        <f>+C29+C30+C31</f>
        <v>125526</v>
      </c>
      <c r="D28" s="15">
        <f>+D29+D30</f>
        <v>157275</v>
      </c>
      <c r="E28" s="15">
        <f t="shared" ref="E28:O28" si="7">+E29+E30+E31</f>
        <v>193013</v>
      </c>
      <c r="F28" s="15">
        <f t="shared" si="7"/>
        <v>175600</v>
      </c>
      <c r="G28" s="15">
        <f t="shared" si="7"/>
        <v>175200</v>
      </c>
      <c r="H28" s="15">
        <f t="shared" si="7"/>
        <v>173518</v>
      </c>
      <c r="I28" s="15">
        <f t="shared" si="7"/>
        <v>162880</v>
      </c>
      <c r="J28" s="15">
        <f t="shared" si="7"/>
        <v>149156</v>
      </c>
      <c r="K28" s="15">
        <f t="shared" si="7"/>
        <v>142152</v>
      </c>
      <c r="L28" s="10">
        <f t="shared" si="7"/>
        <v>152788</v>
      </c>
      <c r="M28" s="10">
        <f t="shared" si="7"/>
        <v>153551</v>
      </c>
      <c r="N28" s="10">
        <f t="shared" si="7"/>
        <v>156055</v>
      </c>
      <c r="O28" s="10">
        <f t="shared" si="7"/>
        <v>162963</v>
      </c>
      <c r="P28" s="10">
        <v>171923</v>
      </c>
      <c r="Q28" s="10">
        <v>170513</v>
      </c>
      <c r="R28" s="10">
        <v>163314</v>
      </c>
      <c r="S28" s="10">
        <v>161087</v>
      </c>
      <c r="T28" s="10">
        <v>160938</v>
      </c>
      <c r="U28" s="10">
        <v>165189</v>
      </c>
      <c r="V28" s="10">
        <v>167608</v>
      </c>
      <c r="W28" s="10">
        <v>163743</v>
      </c>
      <c r="X28" s="10">
        <v>166907</v>
      </c>
      <c r="Y28" s="10">
        <v>163013</v>
      </c>
      <c r="Z28" s="10">
        <v>157123</v>
      </c>
      <c r="AA28" s="10">
        <v>155419</v>
      </c>
      <c r="AB28" s="10">
        <v>152597</v>
      </c>
      <c r="AC28" s="10">
        <v>143160</v>
      </c>
      <c r="AD28" s="10">
        <v>137655</v>
      </c>
      <c r="AE28" s="10">
        <v>139182</v>
      </c>
      <c r="AF28" s="10">
        <v>141141</v>
      </c>
    </row>
    <row r="29" spans="1:32" ht="16.5" customHeight="1" x14ac:dyDescent="0.3">
      <c r="A29" s="18" t="s">
        <v>37</v>
      </c>
      <c r="B29" s="7">
        <v>11422</v>
      </c>
      <c r="C29" s="7">
        <v>15835</v>
      </c>
      <c r="D29" s="7">
        <v>20331</v>
      </c>
      <c r="E29" s="7">
        <v>24366</v>
      </c>
      <c r="F29" s="7">
        <v>22100</v>
      </c>
      <c r="G29" s="7">
        <v>21100</v>
      </c>
      <c r="H29" s="7">
        <v>20551</v>
      </c>
      <c r="I29" s="7">
        <v>17966</v>
      </c>
      <c r="J29" s="7">
        <v>15626</v>
      </c>
      <c r="K29" s="7">
        <v>14750</v>
      </c>
      <c r="L29" s="8">
        <v>15706</v>
      </c>
      <c r="M29" s="8">
        <v>16082</v>
      </c>
      <c r="N29" s="8">
        <v>15938</v>
      </c>
      <c r="O29" s="8">
        <v>18659</v>
      </c>
      <c r="P29" s="8">
        <v>20930</v>
      </c>
      <c r="Q29" s="8">
        <v>20951</v>
      </c>
      <c r="R29" s="8">
        <v>18192</v>
      </c>
      <c r="S29" s="8">
        <v>17483</v>
      </c>
      <c r="T29" s="8">
        <v>17491</v>
      </c>
      <c r="U29" s="8">
        <v>18469</v>
      </c>
      <c r="V29" s="8">
        <v>19412</v>
      </c>
      <c r="W29" s="8">
        <v>18708</v>
      </c>
      <c r="X29" s="8">
        <v>19337</v>
      </c>
      <c r="Y29" s="8">
        <v>17515</v>
      </c>
      <c r="Z29" s="8">
        <v>16474</v>
      </c>
      <c r="AA29" s="8">
        <v>15900</v>
      </c>
      <c r="AB29" s="8">
        <v>15702</v>
      </c>
      <c r="AC29" s="8">
        <v>14313</v>
      </c>
      <c r="AD29" s="8">
        <v>13257</v>
      </c>
      <c r="AE29" s="8">
        <v>13146</v>
      </c>
      <c r="AF29" s="8">
        <v>13254</v>
      </c>
    </row>
    <row r="30" spans="1:32" ht="16.5" customHeight="1" x14ac:dyDescent="0.3">
      <c r="A30" s="18" t="s">
        <v>3</v>
      </c>
      <c r="B30" s="7">
        <v>81134</v>
      </c>
      <c r="C30" s="7">
        <v>109492</v>
      </c>
      <c r="D30" s="7">
        <v>136944</v>
      </c>
      <c r="E30" s="7">
        <v>168435</v>
      </c>
      <c r="F30" s="7">
        <v>153400</v>
      </c>
      <c r="G30" s="7">
        <v>154000</v>
      </c>
      <c r="H30" s="7">
        <v>152836</v>
      </c>
      <c r="I30" s="7">
        <v>144837</v>
      </c>
      <c r="J30" s="7">
        <v>133516</v>
      </c>
      <c r="K30" s="7">
        <v>127351</v>
      </c>
      <c r="L30" s="8">
        <v>137049</v>
      </c>
      <c r="M30" s="8">
        <v>137401</v>
      </c>
      <c r="N30" s="8">
        <v>140038</v>
      </c>
      <c r="O30" s="8">
        <v>144234</v>
      </c>
      <c r="P30" s="8">
        <v>150886</v>
      </c>
      <c r="Q30" s="8">
        <v>149422</v>
      </c>
      <c r="R30" s="8">
        <v>145034</v>
      </c>
      <c r="S30" s="8">
        <v>143503</v>
      </c>
      <c r="T30" s="8">
        <v>143265</v>
      </c>
      <c r="U30" s="8">
        <v>146613</v>
      </c>
      <c r="V30" s="8">
        <v>148101</v>
      </c>
      <c r="W30" s="8">
        <v>145036</v>
      </c>
      <c r="X30" s="8">
        <v>147569</v>
      </c>
      <c r="Y30" s="8">
        <v>145497</v>
      </c>
      <c r="Z30" s="8">
        <v>140649</v>
      </c>
      <c r="AA30" s="8">
        <v>139519</v>
      </c>
      <c r="AB30" s="8">
        <v>136895</v>
      </c>
      <c r="AC30" s="8">
        <v>128847</v>
      </c>
      <c r="AD30" s="8">
        <v>124398</v>
      </c>
      <c r="AE30" s="8">
        <v>126036</v>
      </c>
      <c r="AF30" s="8">
        <v>127887</v>
      </c>
    </row>
    <row r="31" spans="1:32" s="22" customFormat="1" ht="16.5" customHeight="1" x14ac:dyDescent="0.3">
      <c r="A31" s="19" t="s">
        <v>6</v>
      </c>
      <c r="B31" s="8" t="s">
        <v>35</v>
      </c>
      <c r="C31" s="8">
        <v>199</v>
      </c>
      <c r="D31" s="8" t="s">
        <v>35</v>
      </c>
      <c r="E31" s="8">
        <v>212</v>
      </c>
      <c r="F31" s="8">
        <v>100</v>
      </c>
      <c r="G31" s="8">
        <v>100</v>
      </c>
      <c r="H31" s="8">
        <v>131</v>
      </c>
      <c r="I31" s="8">
        <v>77</v>
      </c>
      <c r="J31" s="8">
        <v>14</v>
      </c>
      <c r="K31" s="8">
        <v>51</v>
      </c>
      <c r="L31" s="8">
        <v>33</v>
      </c>
      <c r="M31" s="8">
        <v>68</v>
      </c>
      <c r="N31" s="8">
        <v>79</v>
      </c>
      <c r="O31" s="8">
        <v>70</v>
      </c>
      <c r="P31" s="8">
        <v>108</v>
      </c>
      <c r="Q31" s="8">
        <v>140</v>
      </c>
      <c r="R31" s="8">
        <v>89</v>
      </c>
      <c r="S31" s="8">
        <v>101</v>
      </c>
      <c r="T31" s="8" t="s">
        <v>35</v>
      </c>
      <c r="U31" s="8" t="s">
        <v>35</v>
      </c>
      <c r="V31" s="8" t="s">
        <v>35</v>
      </c>
      <c r="W31" s="8" t="s">
        <v>35</v>
      </c>
      <c r="X31" s="8" t="s">
        <v>35</v>
      </c>
      <c r="Y31" s="8" t="s">
        <v>35</v>
      </c>
      <c r="Z31" s="8" t="s">
        <v>35</v>
      </c>
      <c r="AA31" s="8" t="s">
        <v>35</v>
      </c>
      <c r="AB31" s="8" t="s">
        <v>35</v>
      </c>
      <c r="AC31" s="8" t="s">
        <v>35</v>
      </c>
      <c r="AD31" s="8" t="s">
        <v>35</v>
      </c>
      <c r="AE31" s="8" t="s">
        <v>35</v>
      </c>
      <c r="AF31" s="8" t="s">
        <v>35</v>
      </c>
    </row>
    <row r="32" spans="1:32" ht="16.5" customHeight="1" x14ac:dyDescent="0.3">
      <c r="A32" s="14" t="s">
        <v>31</v>
      </c>
      <c r="B32" s="6">
        <v>1503</v>
      </c>
      <c r="C32" s="6">
        <v>2255</v>
      </c>
      <c r="D32" s="6">
        <v>4073</v>
      </c>
      <c r="E32" s="6">
        <v>6001</v>
      </c>
      <c r="F32" s="6">
        <v>6000</v>
      </c>
      <c r="G32" s="6">
        <v>6900</v>
      </c>
      <c r="H32" s="6">
        <v>6238</v>
      </c>
      <c r="I32" s="6">
        <v>5979</v>
      </c>
      <c r="J32" s="6">
        <v>4721</v>
      </c>
      <c r="K32" s="6">
        <v>4728</v>
      </c>
      <c r="L32" s="10">
        <v>5830</v>
      </c>
      <c r="M32" s="10">
        <v>6570</v>
      </c>
      <c r="N32" s="10">
        <v>6786</v>
      </c>
      <c r="O32" s="10">
        <v>7425</v>
      </c>
      <c r="P32" s="10">
        <v>7448</v>
      </c>
      <c r="Q32" s="10">
        <v>7150</v>
      </c>
      <c r="R32" s="10">
        <v>6783</v>
      </c>
      <c r="S32" s="10">
        <v>6648</v>
      </c>
      <c r="T32" s="10">
        <v>6525</v>
      </c>
      <c r="U32" s="10">
        <v>7821</v>
      </c>
      <c r="V32" s="10">
        <v>8728</v>
      </c>
      <c r="W32" s="10">
        <v>9159</v>
      </c>
      <c r="X32" s="10">
        <v>9567</v>
      </c>
      <c r="Y32" s="10">
        <v>9876</v>
      </c>
      <c r="Z32" s="10">
        <v>9984</v>
      </c>
      <c r="AA32" s="10">
        <v>10102</v>
      </c>
      <c r="AB32" s="10">
        <v>10082</v>
      </c>
      <c r="AC32" s="10">
        <v>10055</v>
      </c>
      <c r="AD32" s="10">
        <v>9765</v>
      </c>
      <c r="AE32" s="10">
        <v>9966</v>
      </c>
      <c r="AF32" s="10">
        <v>10506</v>
      </c>
    </row>
    <row r="33" spans="1:32" s="13" customFormat="1" ht="16.5" customHeight="1" x14ac:dyDescent="0.3">
      <c r="A33" s="20" t="s">
        <v>4</v>
      </c>
      <c r="B33" s="8" t="s">
        <v>35</v>
      </c>
      <c r="C33" s="8">
        <v>1666</v>
      </c>
      <c r="D33" s="8">
        <v>2499</v>
      </c>
      <c r="E33" s="8">
        <v>2794</v>
      </c>
      <c r="F33" s="8">
        <v>2700</v>
      </c>
      <c r="G33" s="8">
        <v>3200</v>
      </c>
      <c r="H33" s="8">
        <v>2390</v>
      </c>
      <c r="I33" s="8">
        <v>2348</v>
      </c>
      <c r="J33" s="8">
        <v>1846</v>
      </c>
      <c r="K33" s="8">
        <v>1627</v>
      </c>
      <c r="L33" s="8">
        <v>1863</v>
      </c>
      <c r="M33" s="8">
        <v>2507</v>
      </c>
      <c r="N33" s="8">
        <v>2259</v>
      </c>
      <c r="O33" s="8">
        <v>2545</v>
      </c>
      <c r="P33" s="8">
        <v>2564</v>
      </c>
      <c r="Q33" s="8">
        <v>2680</v>
      </c>
      <c r="R33" s="8">
        <v>2292</v>
      </c>
      <c r="S33" s="8">
        <v>2351</v>
      </c>
      <c r="T33" s="8">
        <v>2123</v>
      </c>
      <c r="U33" s="8">
        <v>2315</v>
      </c>
      <c r="V33" s="8">
        <v>3039</v>
      </c>
      <c r="W33" s="8">
        <v>3264</v>
      </c>
      <c r="X33" s="8">
        <v>2769</v>
      </c>
      <c r="Y33" s="8">
        <v>3498</v>
      </c>
      <c r="Z33" s="8">
        <v>3499</v>
      </c>
      <c r="AA33" s="8">
        <v>3588</v>
      </c>
      <c r="AB33" s="8">
        <v>3411</v>
      </c>
      <c r="AC33" s="8">
        <v>3292</v>
      </c>
      <c r="AD33" s="8">
        <v>3137</v>
      </c>
      <c r="AE33" s="8">
        <v>3154</v>
      </c>
      <c r="AF33" s="8">
        <v>3286</v>
      </c>
    </row>
    <row r="34" spans="1:32" ht="16.5" customHeight="1" x14ac:dyDescent="0.3">
      <c r="A34" s="20" t="s">
        <v>26</v>
      </c>
      <c r="B34" s="8" t="s">
        <v>35</v>
      </c>
      <c r="C34" s="8">
        <f>+C36</f>
        <v>589</v>
      </c>
      <c r="D34" s="8">
        <v>1574</v>
      </c>
      <c r="E34" s="8">
        <v>3207</v>
      </c>
      <c r="F34" s="8">
        <v>3300</v>
      </c>
      <c r="G34" s="8">
        <v>3700</v>
      </c>
      <c r="H34" s="8">
        <v>3848</v>
      </c>
      <c r="I34" s="8">
        <v>3631</v>
      </c>
      <c r="J34" s="8">
        <f t="shared" ref="J34:Q34" si="8">+J35+J36</f>
        <v>2875</v>
      </c>
      <c r="K34" s="8">
        <f t="shared" si="8"/>
        <v>3101</v>
      </c>
      <c r="L34" s="8">
        <f t="shared" si="8"/>
        <v>3967</v>
      </c>
      <c r="M34" s="8">
        <f t="shared" si="8"/>
        <v>4063</v>
      </c>
      <c r="N34" s="8">
        <f t="shared" si="8"/>
        <v>4526</v>
      </c>
      <c r="O34" s="8">
        <f t="shared" si="8"/>
        <v>4881</v>
      </c>
      <c r="P34" s="8">
        <f t="shared" si="8"/>
        <v>4884</v>
      </c>
      <c r="Q34" s="8">
        <f t="shared" si="8"/>
        <v>4470</v>
      </c>
      <c r="R34" s="8">
        <v>4491</v>
      </c>
      <c r="S34" s="8">
        <v>4297</v>
      </c>
      <c r="T34" s="8">
        <v>4403</v>
      </c>
      <c r="U34" s="8">
        <v>5506</v>
      </c>
      <c r="V34" s="8">
        <v>5689</v>
      </c>
      <c r="W34" s="8">
        <v>5895</v>
      </c>
      <c r="X34" s="8">
        <v>6798</v>
      </c>
      <c r="Y34" s="8">
        <v>6378</v>
      </c>
      <c r="Z34" s="8">
        <v>6485</v>
      </c>
      <c r="AA34" s="8">
        <v>6514</v>
      </c>
      <c r="AB34" s="8">
        <v>6671</v>
      </c>
      <c r="AC34" s="8">
        <v>6763</v>
      </c>
      <c r="AD34" s="8">
        <v>6628</v>
      </c>
      <c r="AE34" s="8">
        <v>6812</v>
      </c>
      <c r="AF34" s="8">
        <v>7220</v>
      </c>
    </row>
    <row r="35" spans="1:32" ht="16.5" customHeight="1" x14ac:dyDescent="0.3">
      <c r="A35" s="18" t="s">
        <v>18</v>
      </c>
      <c r="B35" s="8" t="s">
        <v>35</v>
      </c>
      <c r="C35" s="8" t="s">
        <v>35</v>
      </c>
      <c r="D35" s="8" t="s">
        <v>35</v>
      </c>
      <c r="E35" s="8" t="s">
        <v>35</v>
      </c>
      <c r="F35" s="8" t="s">
        <v>35</v>
      </c>
      <c r="G35" s="8" t="s">
        <v>35</v>
      </c>
      <c r="H35" s="8" t="s">
        <v>35</v>
      </c>
      <c r="I35" s="8" t="s">
        <v>35</v>
      </c>
      <c r="J35" s="8">
        <v>629</v>
      </c>
      <c r="K35" s="8">
        <v>616</v>
      </c>
      <c r="L35" s="8">
        <v>733</v>
      </c>
      <c r="M35" s="8">
        <v>643</v>
      </c>
      <c r="N35" s="8">
        <v>764</v>
      </c>
      <c r="O35" s="8">
        <v>843</v>
      </c>
      <c r="P35" s="8">
        <v>839</v>
      </c>
      <c r="Q35" s="8">
        <v>694</v>
      </c>
      <c r="R35" s="8">
        <v>884</v>
      </c>
      <c r="S35" s="8">
        <v>686</v>
      </c>
      <c r="T35" s="8">
        <v>853</v>
      </c>
      <c r="U35" s="8">
        <v>1130</v>
      </c>
      <c r="V35" s="8">
        <v>1151</v>
      </c>
      <c r="W35" s="8">
        <v>1268</v>
      </c>
      <c r="X35" s="8">
        <v>1367</v>
      </c>
      <c r="Y35" s="8">
        <v>1371</v>
      </c>
      <c r="Z35" s="8">
        <v>1520</v>
      </c>
      <c r="AA35" s="8">
        <v>1502</v>
      </c>
      <c r="AB35" s="8" t="s">
        <v>35</v>
      </c>
      <c r="AC35" s="8">
        <v>1663</v>
      </c>
      <c r="AD35" s="8">
        <v>1596</v>
      </c>
      <c r="AE35" s="8">
        <v>1685</v>
      </c>
      <c r="AF35" s="8">
        <v>1762</v>
      </c>
    </row>
    <row r="36" spans="1:32" s="22" customFormat="1" ht="16.5" customHeight="1" x14ac:dyDescent="0.3">
      <c r="A36" s="19" t="s">
        <v>3</v>
      </c>
      <c r="B36" s="8" t="s">
        <v>35</v>
      </c>
      <c r="C36" s="8">
        <v>589</v>
      </c>
      <c r="D36" s="8" t="s">
        <v>35</v>
      </c>
      <c r="E36" s="8" t="s">
        <v>35</v>
      </c>
      <c r="F36" s="8" t="s">
        <v>35</v>
      </c>
      <c r="G36" s="8" t="s">
        <v>35</v>
      </c>
      <c r="H36" s="8" t="s">
        <v>35</v>
      </c>
      <c r="I36" s="8" t="s">
        <v>35</v>
      </c>
      <c r="J36" s="8">
        <v>2246</v>
      </c>
      <c r="K36" s="8">
        <v>2485</v>
      </c>
      <c r="L36" s="8">
        <v>3234</v>
      </c>
      <c r="M36" s="8">
        <v>3420</v>
      </c>
      <c r="N36" s="8">
        <v>3762</v>
      </c>
      <c r="O36" s="8">
        <v>4038</v>
      </c>
      <c r="P36" s="8">
        <v>4045</v>
      </c>
      <c r="Q36" s="8">
        <v>3776</v>
      </c>
      <c r="R36" s="8">
        <v>3607</v>
      </c>
      <c r="S36" s="8">
        <v>3611</v>
      </c>
      <c r="T36" s="11">
        <v>3550</v>
      </c>
      <c r="U36" s="11">
        <v>4376</v>
      </c>
      <c r="V36" s="11">
        <v>4537</v>
      </c>
      <c r="W36" s="11">
        <v>4627</v>
      </c>
      <c r="X36" s="11">
        <v>5431</v>
      </c>
      <c r="Y36" s="11">
        <v>5007</v>
      </c>
      <c r="Z36" s="11">
        <v>4965</v>
      </c>
      <c r="AA36" s="11">
        <v>5012</v>
      </c>
      <c r="AB36" s="8" t="s">
        <v>35</v>
      </c>
      <c r="AC36" s="11">
        <v>5100</v>
      </c>
      <c r="AD36" s="11">
        <v>5032</v>
      </c>
      <c r="AE36" s="11">
        <v>5127</v>
      </c>
      <c r="AF36" s="11">
        <v>5458</v>
      </c>
    </row>
    <row r="37" spans="1:32" ht="16.5" customHeight="1" x14ac:dyDescent="0.3">
      <c r="A37" s="14" t="s">
        <v>32</v>
      </c>
      <c r="B37" s="6">
        <v>809</v>
      </c>
      <c r="C37" s="6">
        <v>1554</v>
      </c>
      <c r="D37" s="6">
        <v>2832</v>
      </c>
      <c r="E37" s="6">
        <v>4945</v>
      </c>
      <c r="F37" s="6">
        <v>5800</v>
      </c>
      <c r="G37" s="6">
        <v>6600</v>
      </c>
      <c r="H37" s="6">
        <v>8051</v>
      </c>
      <c r="I37" s="6">
        <v>8000</v>
      </c>
      <c r="J37" s="6">
        <f t="shared" ref="J37:O37" si="9">+J38+J39</f>
        <v>5037</v>
      </c>
      <c r="K37" s="6">
        <f t="shared" si="9"/>
        <v>5907</v>
      </c>
      <c r="L37" s="10">
        <f t="shared" si="9"/>
        <v>4741</v>
      </c>
      <c r="M37" s="10">
        <f t="shared" si="9"/>
        <v>4244</v>
      </c>
      <c r="N37" s="10">
        <f t="shared" si="9"/>
        <v>4091</v>
      </c>
      <c r="O37" s="10">
        <f t="shared" si="9"/>
        <v>5580</v>
      </c>
      <c r="P37" s="10">
        <v>6765</v>
      </c>
      <c r="Q37" s="10">
        <v>6700</v>
      </c>
      <c r="R37" s="10">
        <v>6545</v>
      </c>
      <c r="S37" s="10">
        <v>6377</v>
      </c>
      <c r="T37" s="10">
        <v>6008</v>
      </c>
      <c r="U37" s="10">
        <v>5939</v>
      </c>
      <c r="V37" s="10">
        <v>6454</v>
      </c>
      <c r="W37" s="10">
        <v>6277</v>
      </c>
      <c r="X37" s="10">
        <v>5940</v>
      </c>
      <c r="Y37" s="10">
        <v>5652</v>
      </c>
      <c r="Z37" s="10">
        <v>5480</v>
      </c>
      <c r="AA37" s="10">
        <v>5684</v>
      </c>
      <c r="AB37" s="10">
        <v>5681</v>
      </c>
      <c r="AC37" s="10">
        <v>5006</v>
      </c>
      <c r="AD37" s="10">
        <v>4277</v>
      </c>
      <c r="AE37" s="10">
        <v>4699</v>
      </c>
      <c r="AF37" s="10">
        <v>4941</v>
      </c>
    </row>
    <row r="38" spans="1:32" ht="16.5" customHeight="1" x14ac:dyDescent="0.3">
      <c r="A38" s="18" t="s">
        <v>7</v>
      </c>
      <c r="B38" s="8" t="s">
        <v>35</v>
      </c>
      <c r="C38" s="8" t="s">
        <v>35</v>
      </c>
      <c r="D38" s="8" t="s">
        <v>35</v>
      </c>
      <c r="E38" s="8" t="s">
        <v>35</v>
      </c>
      <c r="F38" s="8" t="s">
        <v>35</v>
      </c>
      <c r="G38" s="8" t="s">
        <v>35</v>
      </c>
      <c r="H38" s="8" t="s">
        <v>35</v>
      </c>
      <c r="I38" s="8" t="s">
        <v>35</v>
      </c>
      <c r="J38" s="8">
        <v>1814</v>
      </c>
      <c r="K38" s="8">
        <v>2976</v>
      </c>
      <c r="L38" s="8">
        <v>2182</v>
      </c>
      <c r="M38" s="8">
        <v>1934</v>
      </c>
      <c r="N38" s="8">
        <v>2016</v>
      </c>
      <c r="O38" s="8">
        <v>2105</v>
      </c>
      <c r="P38" s="8">
        <v>2041</v>
      </c>
      <c r="Q38" s="8">
        <v>2041</v>
      </c>
      <c r="R38" s="8">
        <v>1904</v>
      </c>
      <c r="S38" s="8">
        <v>1951</v>
      </c>
      <c r="T38" s="11">
        <v>2002</v>
      </c>
      <c r="U38" s="11">
        <v>2116</v>
      </c>
      <c r="V38" s="11">
        <v>2074</v>
      </c>
      <c r="W38" s="11">
        <v>1975</v>
      </c>
      <c r="X38" s="11">
        <v>1947</v>
      </c>
      <c r="Y38" s="11">
        <v>1914</v>
      </c>
      <c r="Z38" s="11">
        <v>1808</v>
      </c>
      <c r="AA38" s="11">
        <v>1899</v>
      </c>
      <c r="AB38" s="8" t="s">
        <v>35</v>
      </c>
      <c r="AC38" s="11">
        <v>1820</v>
      </c>
      <c r="AD38" s="11">
        <v>1594</v>
      </c>
      <c r="AE38" s="11">
        <v>1791</v>
      </c>
      <c r="AF38" s="11">
        <v>1870</v>
      </c>
    </row>
    <row r="39" spans="1:32" ht="16.5" customHeight="1" x14ac:dyDescent="0.3">
      <c r="A39" s="19" t="s">
        <v>8</v>
      </c>
      <c r="B39" s="8" t="s">
        <v>35</v>
      </c>
      <c r="C39" s="8" t="s">
        <v>35</v>
      </c>
      <c r="D39" s="8" t="s">
        <v>35</v>
      </c>
      <c r="E39" s="8" t="s">
        <v>35</v>
      </c>
      <c r="F39" s="8" t="s">
        <v>35</v>
      </c>
      <c r="G39" s="8" t="s">
        <v>35</v>
      </c>
      <c r="H39" s="8" t="s">
        <v>35</v>
      </c>
      <c r="I39" s="8" t="s">
        <v>35</v>
      </c>
      <c r="J39" s="8">
        <v>3223</v>
      </c>
      <c r="K39" s="8">
        <v>2931</v>
      </c>
      <c r="L39" s="8">
        <v>2559</v>
      </c>
      <c r="M39" s="8">
        <v>2310</v>
      </c>
      <c r="N39" s="8">
        <v>2075</v>
      </c>
      <c r="O39" s="8">
        <v>3475</v>
      </c>
      <c r="P39" s="8">
        <v>4725</v>
      </c>
      <c r="Q39" s="8">
        <v>4660</v>
      </c>
      <c r="R39" s="8">
        <v>4641</v>
      </c>
      <c r="S39" s="8">
        <v>4426</v>
      </c>
      <c r="T39" s="11">
        <v>4006</v>
      </c>
      <c r="U39" s="11">
        <v>3823</v>
      </c>
      <c r="V39" s="11">
        <v>4380</v>
      </c>
      <c r="W39" s="11">
        <v>4303</v>
      </c>
      <c r="X39" s="11">
        <v>3993</v>
      </c>
      <c r="Y39" s="11">
        <v>3738</v>
      </c>
      <c r="Z39" s="11">
        <v>3672</v>
      </c>
      <c r="AA39" s="11">
        <v>3785</v>
      </c>
      <c r="AB39" s="8" t="s">
        <v>35</v>
      </c>
      <c r="AC39" s="11">
        <v>3186</v>
      </c>
      <c r="AD39" s="11">
        <v>2684</v>
      </c>
      <c r="AE39" s="11">
        <v>2908</v>
      </c>
      <c r="AF39" s="11">
        <v>3071</v>
      </c>
    </row>
    <row r="40" spans="1:32" ht="16.5" customHeight="1" x14ac:dyDescent="0.3">
      <c r="A40" s="14" t="s">
        <v>33</v>
      </c>
      <c r="B40" s="10" t="s">
        <v>35</v>
      </c>
      <c r="C40" s="10" t="s">
        <v>35</v>
      </c>
      <c r="D40" s="10" t="s">
        <v>35</v>
      </c>
      <c r="E40" s="10" t="s">
        <v>35</v>
      </c>
      <c r="F40" s="10" t="s">
        <v>35</v>
      </c>
      <c r="G40" s="10" t="s">
        <v>35</v>
      </c>
      <c r="H40" s="10" t="s">
        <v>35</v>
      </c>
      <c r="I40" s="10" t="s">
        <v>35</v>
      </c>
      <c r="J40" s="10">
        <f t="shared" ref="J40:M40" si="10">+J41+J42+J43</f>
        <v>10426</v>
      </c>
      <c r="K40" s="10">
        <f t="shared" si="10"/>
        <v>12144</v>
      </c>
      <c r="L40" s="10">
        <f t="shared" si="10"/>
        <v>15176</v>
      </c>
      <c r="M40" s="10">
        <f t="shared" si="10"/>
        <v>16625</v>
      </c>
      <c r="N40" s="10">
        <v>14680</v>
      </c>
      <c r="O40" s="10">
        <v>16502</v>
      </c>
      <c r="P40" s="10">
        <v>20528</v>
      </c>
      <c r="Q40" s="10">
        <v>20407</v>
      </c>
      <c r="R40" s="10">
        <v>20421</v>
      </c>
      <c r="S40" s="10">
        <v>21936</v>
      </c>
      <c r="T40" s="17">
        <v>20550</v>
      </c>
      <c r="U40" s="17">
        <v>22800</v>
      </c>
      <c r="V40" s="17">
        <v>23627</v>
      </c>
      <c r="W40" s="17">
        <v>23047</v>
      </c>
      <c r="X40" s="17">
        <v>23228</v>
      </c>
      <c r="Y40" s="17">
        <v>23364</v>
      </c>
      <c r="Z40" s="17">
        <v>29497</v>
      </c>
      <c r="AA40" s="17">
        <v>29662</v>
      </c>
      <c r="AB40" s="10">
        <v>24275</v>
      </c>
      <c r="AC40" s="17">
        <v>26715</v>
      </c>
      <c r="AD40" s="17">
        <v>24918</v>
      </c>
      <c r="AE40" s="17">
        <v>26191</v>
      </c>
      <c r="AF40" s="17">
        <v>27922</v>
      </c>
    </row>
    <row r="41" spans="1:32" ht="16.5" customHeight="1" x14ac:dyDescent="0.3">
      <c r="A41" s="18" t="s">
        <v>9</v>
      </c>
      <c r="B41" s="8" t="s">
        <v>35</v>
      </c>
      <c r="C41" s="8" t="s">
        <v>35</v>
      </c>
      <c r="D41" s="8" t="s">
        <v>35</v>
      </c>
      <c r="E41" s="8" t="s">
        <v>35</v>
      </c>
      <c r="F41" s="8" t="s">
        <v>35</v>
      </c>
      <c r="G41" s="8" t="s">
        <v>35</v>
      </c>
      <c r="H41" s="8" t="s">
        <v>35</v>
      </c>
      <c r="I41" s="8" t="s">
        <v>35</v>
      </c>
      <c r="J41" s="8">
        <v>6171</v>
      </c>
      <c r="K41" s="8">
        <v>8833</v>
      </c>
      <c r="L41" s="8">
        <v>9328</v>
      </c>
      <c r="M41" s="8">
        <v>11566</v>
      </c>
      <c r="N41" s="8">
        <v>10261</v>
      </c>
      <c r="O41" s="8">
        <v>13189</v>
      </c>
      <c r="P41" s="8">
        <v>16858</v>
      </c>
      <c r="Q41" s="8">
        <v>16739</v>
      </c>
      <c r="R41" s="8">
        <v>16736</v>
      </c>
      <c r="S41" s="8">
        <v>18168</v>
      </c>
      <c r="T41" s="11">
        <v>17028</v>
      </c>
      <c r="U41" s="11">
        <v>19165</v>
      </c>
      <c r="V41" s="11">
        <v>19817</v>
      </c>
      <c r="W41" s="11">
        <v>19316</v>
      </c>
      <c r="X41" s="11">
        <v>19538</v>
      </c>
      <c r="Y41" s="11">
        <v>19767</v>
      </c>
      <c r="Z41" s="11">
        <v>20794</v>
      </c>
      <c r="AA41" s="11">
        <v>21270</v>
      </c>
      <c r="AB41" s="8" t="s">
        <v>35</v>
      </c>
      <c r="AC41" s="11">
        <v>18843</v>
      </c>
      <c r="AD41" s="11">
        <v>17503</v>
      </c>
      <c r="AE41" s="11">
        <v>18873</v>
      </c>
      <c r="AF41" s="11">
        <v>21195</v>
      </c>
    </row>
    <row r="42" spans="1:32" ht="16.5" customHeight="1" x14ac:dyDescent="0.3">
      <c r="A42" s="18" t="s">
        <v>10</v>
      </c>
      <c r="B42" s="8" t="s">
        <v>35</v>
      </c>
      <c r="C42" s="8" t="s">
        <v>35</v>
      </c>
      <c r="D42" s="8" t="s">
        <v>35</v>
      </c>
      <c r="E42" s="8" t="s">
        <v>35</v>
      </c>
      <c r="F42" s="8" t="s">
        <v>35</v>
      </c>
      <c r="G42" s="8" t="s">
        <v>35</v>
      </c>
      <c r="H42" s="8" t="s">
        <v>35</v>
      </c>
      <c r="I42" s="8" t="s">
        <v>35</v>
      </c>
      <c r="J42" s="8">
        <v>1868</v>
      </c>
      <c r="K42" s="8">
        <v>637</v>
      </c>
      <c r="L42" s="8">
        <v>2245</v>
      </c>
      <c r="M42" s="8">
        <v>2094</v>
      </c>
      <c r="N42" s="8">
        <v>1798</v>
      </c>
      <c r="O42" s="8">
        <v>1630</v>
      </c>
      <c r="P42" s="8">
        <v>1999</v>
      </c>
      <c r="Q42" s="8">
        <v>1973</v>
      </c>
      <c r="R42" s="8">
        <v>2052</v>
      </c>
      <c r="S42" s="8">
        <v>2190</v>
      </c>
      <c r="T42" s="11">
        <v>2031</v>
      </c>
      <c r="U42" s="11">
        <v>2070</v>
      </c>
      <c r="V42" s="11">
        <v>2120</v>
      </c>
      <c r="W42" s="11">
        <v>2103</v>
      </c>
      <c r="X42" s="11">
        <v>2101</v>
      </c>
      <c r="Y42" s="11">
        <v>2096</v>
      </c>
      <c r="Z42" s="11">
        <v>2063</v>
      </c>
      <c r="AA42" s="11">
        <v>2029</v>
      </c>
      <c r="AB42" s="8" t="s">
        <v>35</v>
      </c>
      <c r="AC42" s="11">
        <v>1923</v>
      </c>
      <c r="AD42" s="11">
        <v>1908</v>
      </c>
      <c r="AE42" s="11">
        <v>1893</v>
      </c>
      <c r="AF42" s="11">
        <v>1966</v>
      </c>
    </row>
    <row r="43" spans="1:32" ht="16.5" customHeight="1" thickBot="1" x14ac:dyDescent="0.35">
      <c r="A43" s="31" t="s">
        <v>6</v>
      </c>
      <c r="B43" s="32" t="s">
        <v>35</v>
      </c>
      <c r="C43" s="32" t="s">
        <v>35</v>
      </c>
      <c r="D43" s="32" t="s">
        <v>35</v>
      </c>
      <c r="E43" s="32" t="s">
        <v>35</v>
      </c>
      <c r="F43" s="32" t="s">
        <v>35</v>
      </c>
      <c r="G43" s="32" t="s">
        <v>35</v>
      </c>
      <c r="H43" s="32" t="s">
        <v>35</v>
      </c>
      <c r="I43" s="32" t="s">
        <v>35</v>
      </c>
      <c r="J43" s="32">
        <v>2387</v>
      </c>
      <c r="K43" s="32">
        <v>2674</v>
      </c>
      <c r="L43" s="32">
        <v>3603</v>
      </c>
      <c r="M43" s="32">
        <v>2965</v>
      </c>
      <c r="N43" s="32">
        <v>2620</v>
      </c>
      <c r="O43" s="32">
        <v>1684</v>
      </c>
      <c r="P43" s="32">
        <v>1671</v>
      </c>
      <c r="Q43" s="32">
        <v>1694</v>
      </c>
      <c r="R43" s="32">
        <v>1633</v>
      </c>
      <c r="S43" s="32">
        <v>1578</v>
      </c>
      <c r="T43" s="32">
        <v>1491</v>
      </c>
      <c r="U43" s="32">
        <v>1565</v>
      </c>
      <c r="V43" s="32">
        <v>1691</v>
      </c>
      <c r="W43" s="32">
        <v>1629</v>
      </c>
      <c r="X43" s="32">
        <v>1589</v>
      </c>
      <c r="Y43" s="32">
        <v>1501</v>
      </c>
      <c r="Z43" s="32">
        <v>6640</v>
      </c>
      <c r="AA43" s="32">
        <v>6363</v>
      </c>
      <c r="AB43" s="32" t="s">
        <v>35</v>
      </c>
      <c r="AC43" s="36">
        <v>5948</v>
      </c>
      <c r="AD43" s="32">
        <v>5507</v>
      </c>
      <c r="AE43" s="32">
        <v>5425</v>
      </c>
      <c r="AF43" s="32">
        <v>4762</v>
      </c>
    </row>
    <row r="44" spans="1:32" ht="12.75" customHeight="1" x14ac:dyDescent="0.2">
      <c r="A44" s="51" t="s">
        <v>49</v>
      </c>
      <c r="B44" s="51"/>
      <c r="C44" s="51"/>
      <c r="D44" s="51"/>
      <c r="E44" s="51"/>
      <c r="F44" s="51"/>
      <c r="G44" s="51"/>
      <c r="H44" s="51"/>
      <c r="I44" s="51"/>
      <c r="J44" s="51"/>
      <c r="K44" s="51"/>
      <c r="L44" s="51"/>
      <c r="M44" s="51"/>
      <c r="N44" s="51"/>
      <c r="O44" s="51"/>
      <c r="P44" s="51"/>
      <c r="Q44" s="51"/>
      <c r="R44" s="51"/>
      <c r="S44" s="51"/>
      <c r="T44" s="51"/>
      <c r="U44" s="51"/>
      <c r="V44" s="51"/>
      <c r="W44" s="51"/>
      <c r="X44" s="51"/>
    </row>
    <row r="45" spans="1:32" ht="12.75" customHeight="1" x14ac:dyDescent="0.2">
      <c r="A45" s="52"/>
      <c r="B45" s="52"/>
      <c r="C45" s="52"/>
      <c r="D45" s="52"/>
      <c r="E45" s="52"/>
      <c r="F45" s="52"/>
      <c r="G45" s="52"/>
      <c r="H45" s="52"/>
      <c r="I45" s="52"/>
      <c r="J45" s="52"/>
      <c r="K45" s="52"/>
      <c r="L45" s="52"/>
      <c r="M45" s="52"/>
      <c r="N45" s="52"/>
      <c r="O45" s="52"/>
      <c r="P45" s="52"/>
      <c r="Q45" s="52"/>
      <c r="R45" s="52"/>
      <c r="S45" s="52"/>
      <c r="T45" s="52"/>
      <c r="U45" s="52"/>
      <c r="V45" s="52"/>
      <c r="W45" s="52"/>
      <c r="X45" s="52"/>
    </row>
    <row r="46" spans="1:32" ht="38.25" customHeight="1" x14ac:dyDescent="0.2">
      <c r="A46" s="47" t="s">
        <v>41</v>
      </c>
      <c r="B46" s="47"/>
      <c r="C46" s="47"/>
      <c r="D46" s="47"/>
      <c r="E46" s="47"/>
      <c r="F46" s="47"/>
      <c r="G46" s="47"/>
      <c r="H46" s="47"/>
      <c r="I46" s="47"/>
      <c r="J46" s="47"/>
      <c r="K46" s="47"/>
      <c r="L46" s="47"/>
      <c r="M46" s="47"/>
      <c r="N46" s="47"/>
      <c r="O46" s="47"/>
      <c r="P46" s="47"/>
      <c r="Q46" s="47"/>
      <c r="R46" s="47"/>
      <c r="S46" s="47"/>
      <c r="T46" s="47"/>
      <c r="U46" s="47"/>
      <c r="V46" s="47"/>
      <c r="W46" s="47"/>
      <c r="X46" s="47"/>
    </row>
    <row r="47" spans="1:32" ht="37.5" customHeight="1" x14ac:dyDescent="0.2">
      <c r="A47" s="47" t="s">
        <v>42</v>
      </c>
      <c r="B47" s="47"/>
      <c r="C47" s="47"/>
      <c r="D47" s="47"/>
      <c r="E47" s="47"/>
      <c r="F47" s="47"/>
      <c r="G47" s="47"/>
      <c r="H47" s="47"/>
      <c r="I47" s="47"/>
      <c r="J47" s="47"/>
      <c r="K47" s="47"/>
      <c r="L47" s="47"/>
      <c r="M47" s="47"/>
      <c r="N47" s="47"/>
      <c r="O47" s="47"/>
      <c r="P47" s="47"/>
      <c r="Q47" s="47"/>
      <c r="R47" s="47"/>
      <c r="S47" s="47"/>
      <c r="T47" s="47"/>
      <c r="U47" s="47"/>
      <c r="V47" s="47"/>
      <c r="W47" s="47"/>
      <c r="X47" s="47"/>
    </row>
    <row r="48" spans="1:32" ht="12.75" customHeight="1" x14ac:dyDescent="0.2">
      <c r="A48" s="48" t="s">
        <v>43</v>
      </c>
      <c r="B48" s="48"/>
      <c r="C48" s="48"/>
      <c r="D48" s="48"/>
      <c r="E48" s="48"/>
      <c r="F48" s="48"/>
      <c r="G48" s="48"/>
      <c r="H48" s="48"/>
      <c r="I48" s="48"/>
      <c r="J48" s="48"/>
      <c r="K48" s="48"/>
      <c r="L48" s="48"/>
      <c r="M48" s="48"/>
      <c r="N48" s="48"/>
      <c r="O48" s="48"/>
      <c r="P48" s="48"/>
      <c r="Q48" s="48"/>
      <c r="R48" s="48"/>
      <c r="S48" s="48"/>
      <c r="T48" s="48"/>
      <c r="U48" s="48"/>
      <c r="V48" s="48"/>
      <c r="W48" s="48"/>
      <c r="X48" s="48"/>
    </row>
    <row r="49" spans="1:24" ht="12.75" customHeight="1" x14ac:dyDescent="0.2">
      <c r="A49" s="48" t="s">
        <v>44</v>
      </c>
      <c r="B49" s="48"/>
      <c r="C49" s="48"/>
      <c r="D49" s="48"/>
      <c r="E49" s="48"/>
      <c r="F49" s="48"/>
      <c r="G49" s="48"/>
      <c r="H49" s="48"/>
      <c r="I49" s="48"/>
      <c r="J49" s="48"/>
      <c r="K49" s="48"/>
      <c r="L49" s="48"/>
      <c r="M49" s="48"/>
      <c r="N49" s="48"/>
      <c r="O49" s="48"/>
      <c r="P49" s="48"/>
      <c r="Q49" s="48"/>
      <c r="R49" s="48"/>
      <c r="S49" s="48"/>
      <c r="T49" s="48"/>
      <c r="U49" s="48"/>
      <c r="V49" s="48"/>
      <c r="W49" s="48"/>
      <c r="X49" s="48"/>
    </row>
    <row r="50" spans="1:24" ht="12.75" customHeight="1" x14ac:dyDescent="0.2">
      <c r="A50" s="48" t="s">
        <v>45</v>
      </c>
      <c r="B50" s="48"/>
      <c r="C50" s="48"/>
      <c r="D50" s="48"/>
      <c r="E50" s="48"/>
      <c r="F50" s="48"/>
      <c r="G50" s="48"/>
      <c r="H50" s="48"/>
      <c r="I50" s="48"/>
      <c r="J50" s="48"/>
      <c r="K50" s="48"/>
      <c r="L50" s="48"/>
      <c r="M50" s="48"/>
      <c r="N50" s="48"/>
      <c r="O50" s="48"/>
      <c r="P50" s="48"/>
      <c r="Q50" s="48"/>
      <c r="R50" s="48"/>
      <c r="S50" s="48"/>
      <c r="T50" s="48"/>
      <c r="U50" s="48"/>
      <c r="V50" s="48"/>
      <c r="W50" s="48"/>
      <c r="X50" s="48"/>
    </row>
    <row r="51" spans="1:24" ht="12.75" customHeight="1" x14ac:dyDescent="0.2">
      <c r="A51" s="49"/>
      <c r="B51" s="49"/>
      <c r="C51" s="49"/>
      <c r="D51" s="49"/>
      <c r="E51" s="49"/>
      <c r="F51" s="49"/>
      <c r="G51" s="49"/>
      <c r="H51" s="49"/>
      <c r="I51" s="49"/>
      <c r="J51" s="49"/>
      <c r="K51" s="49"/>
      <c r="L51" s="49"/>
      <c r="M51" s="49"/>
      <c r="N51" s="49"/>
      <c r="O51" s="49"/>
      <c r="P51" s="49"/>
      <c r="Q51" s="49"/>
      <c r="R51" s="49"/>
      <c r="S51" s="49"/>
      <c r="T51" s="49"/>
      <c r="U51" s="49"/>
      <c r="V51" s="49"/>
      <c r="W51" s="49"/>
      <c r="X51" s="49"/>
    </row>
    <row r="52" spans="1:24" ht="12.75" customHeight="1" x14ac:dyDescent="0.2">
      <c r="A52" s="40" t="s">
        <v>36</v>
      </c>
      <c r="B52" s="40"/>
      <c r="C52" s="40"/>
      <c r="D52" s="40"/>
      <c r="E52" s="40"/>
      <c r="F52" s="40"/>
      <c r="G52" s="40"/>
      <c r="H52" s="40"/>
      <c r="I52" s="40"/>
      <c r="J52" s="40"/>
      <c r="K52" s="40"/>
      <c r="L52" s="40"/>
      <c r="M52" s="40"/>
      <c r="N52" s="40"/>
      <c r="O52" s="40"/>
      <c r="P52" s="40"/>
      <c r="Q52" s="40"/>
      <c r="R52" s="40"/>
      <c r="S52" s="40"/>
      <c r="T52" s="40"/>
      <c r="U52" s="40"/>
      <c r="V52" s="40"/>
      <c r="W52" s="40"/>
      <c r="X52" s="40"/>
    </row>
    <row r="53" spans="1:24" ht="37.5" customHeight="1" x14ac:dyDescent="0.2">
      <c r="A53" s="43" t="s">
        <v>46</v>
      </c>
      <c r="B53" s="43"/>
      <c r="C53" s="43"/>
      <c r="D53" s="43"/>
      <c r="E53" s="43"/>
      <c r="F53" s="43"/>
      <c r="G53" s="43"/>
      <c r="H53" s="43"/>
      <c r="I53" s="43"/>
      <c r="J53" s="43"/>
      <c r="K53" s="43"/>
      <c r="L53" s="43"/>
      <c r="M53" s="43"/>
      <c r="N53" s="43"/>
      <c r="O53" s="43"/>
      <c r="P53" s="43"/>
      <c r="Q53" s="43"/>
      <c r="R53" s="43"/>
      <c r="S53" s="43"/>
      <c r="T53" s="43"/>
      <c r="U53" s="43"/>
      <c r="V53" s="43"/>
      <c r="W53" s="43"/>
      <c r="X53" s="43"/>
    </row>
    <row r="54" spans="1:24" ht="12.75" customHeight="1" x14ac:dyDescent="0.2">
      <c r="A54" s="44" t="s">
        <v>48</v>
      </c>
      <c r="B54" s="44"/>
      <c r="C54" s="44"/>
      <c r="D54" s="44"/>
      <c r="E54" s="44"/>
      <c r="F54" s="44"/>
      <c r="G54" s="44"/>
      <c r="H54" s="44"/>
      <c r="I54" s="44"/>
      <c r="J54" s="44"/>
      <c r="K54" s="44"/>
      <c r="L54" s="44"/>
      <c r="M54" s="44"/>
      <c r="N54" s="44"/>
      <c r="O54" s="44"/>
      <c r="P54" s="44"/>
      <c r="Q54" s="44"/>
      <c r="R54" s="44"/>
      <c r="S54" s="44"/>
      <c r="T54" s="44"/>
      <c r="U54" s="44"/>
      <c r="V54" s="44"/>
      <c r="W54" s="44"/>
      <c r="X54" s="44"/>
    </row>
    <row r="55" spans="1:24" ht="12.75" customHeight="1" x14ac:dyDescent="0.2">
      <c r="A55" s="45" t="s">
        <v>52</v>
      </c>
      <c r="B55" s="45"/>
      <c r="C55" s="45"/>
      <c r="D55" s="45"/>
      <c r="E55" s="45"/>
      <c r="F55" s="45"/>
      <c r="G55" s="45"/>
      <c r="H55" s="45"/>
      <c r="I55" s="45"/>
      <c r="J55" s="45"/>
      <c r="K55" s="45"/>
      <c r="L55" s="45"/>
      <c r="M55" s="45"/>
      <c r="N55" s="45"/>
      <c r="O55" s="45"/>
      <c r="P55" s="45"/>
      <c r="Q55" s="45"/>
      <c r="R55" s="45"/>
      <c r="S55" s="45"/>
      <c r="T55" s="45"/>
      <c r="U55" s="45"/>
      <c r="V55" s="45"/>
      <c r="W55" s="45"/>
      <c r="X55" s="45"/>
    </row>
    <row r="56" spans="1:24" ht="12.75" customHeight="1" x14ac:dyDescent="0.2">
      <c r="A56" s="46" t="s">
        <v>50</v>
      </c>
      <c r="B56" s="46"/>
      <c r="C56" s="46"/>
      <c r="D56" s="46"/>
      <c r="E56" s="46"/>
      <c r="F56" s="46"/>
      <c r="G56" s="46"/>
      <c r="H56" s="46"/>
      <c r="I56" s="46"/>
      <c r="J56" s="46"/>
      <c r="K56" s="46"/>
      <c r="L56" s="46"/>
      <c r="M56" s="46"/>
      <c r="N56" s="46"/>
      <c r="O56" s="46"/>
      <c r="P56" s="46"/>
      <c r="Q56" s="46"/>
      <c r="R56" s="46"/>
      <c r="S56" s="46"/>
      <c r="T56" s="46"/>
      <c r="U56" s="46"/>
      <c r="V56" s="46"/>
      <c r="W56" s="46"/>
      <c r="X56" s="46"/>
    </row>
    <row r="57" spans="1:24" ht="26.25" customHeight="1" x14ac:dyDescent="0.2">
      <c r="A57" s="42" t="s">
        <v>51</v>
      </c>
      <c r="B57" s="42"/>
      <c r="C57" s="42"/>
      <c r="D57" s="42"/>
      <c r="E57" s="42"/>
      <c r="F57" s="42"/>
      <c r="G57" s="42"/>
      <c r="H57" s="42"/>
      <c r="I57" s="42"/>
      <c r="J57" s="42"/>
      <c r="K57" s="42"/>
      <c r="L57" s="42"/>
      <c r="M57" s="42"/>
      <c r="N57" s="42"/>
      <c r="O57" s="42"/>
      <c r="P57" s="42"/>
      <c r="Q57" s="42"/>
      <c r="R57" s="42"/>
      <c r="S57" s="42"/>
      <c r="T57" s="42"/>
      <c r="U57" s="42"/>
      <c r="V57" s="42"/>
      <c r="W57" s="42"/>
      <c r="X57" s="42"/>
    </row>
    <row r="58" spans="1:24" ht="12.75" customHeight="1" x14ac:dyDescent="0.2">
      <c r="A58" s="42" t="s">
        <v>57</v>
      </c>
      <c r="B58" s="42"/>
      <c r="C58" s="42"/>
      <c r="D58" s="42"/>
      <c r="E58" s="42"/>
      <c r="F58" s="42"/>
      <c r="G58" s="42"/>
      <c r="H58" s="42"/>
      <c r="I58" s="42"/>
      <c r="J58" s="42"/>
      <c r="K58" s="42"/>
      <c r="L58" s="42"/>
      <c r="M58" s="42"/>
      <c r="N58" s="42"/>
      <c r="O58" s="42"/>
      <c r="P58" s="42"/>
      <c r="Q58" s="42"/>
      <c r="R58" s="42"/>
      <c r="S58" s="42"/>
      <c r="T58" s="42"/>
      <c r="U58" s="42"/>
      <c r="V58" s="42"/>
      <c r="W58" s="42"/>
      <c r="X58" s="42"/>
    </row>
    <row r="59" spans="1:24" ht="12.75" customHeight="1" x14ac:dyDescent="0.2">
      <c r="A59" s="42" t="s">
        <v>56</v>
      </c>
      <c r="B59" s="42"/>
      <c r="C59" s="42"/>
      <c r="D59" s="42"/>
      <c r="E59" s="42"/>
      <c r="F59" s="42"/>
      <c r="G59" s="42"/>
      <c r="H59" s="42"/>
      <c r="I59" s="42"/>
      <c r="J59" s="42"/>
      <c r="K59" s="42"/>
      <c r="L59" s="42"/>
      <c r="M59" s="42"/>
      <c r="N59" s="42"/>
      <c r="O59" s="42"/>
      <c r="P59" s="42"/>
      <c r="Q59" s="42"/>
      <c r="R59" s="42"/>
      <c r="S59" s="42"/>
      <c r="T59" s="42"/>
      <c r="U59" s="42"/>
      <c r="V59" s="42"/>
      <c r="W59" s="42"/>
      <c r="X59" s="42"/>
    </row>
    <row r="60" spans="1:24" ht="12.75" customHeight="1" x14ac:dyDescent="0.2">
      <c r="A60" s="38"/>
      <c r="B60" s="38"/>
      <c r="C60" s="38"/>
      <c r="D60" s="38"/>
      <c r="E60" s="38"/>
      <c r="F60" s="38"/>
      <c r="G60" s="38"/>
      <c r="H60" s="38"/>
      <c r="I60" s="38"/>
      <c r="J60" s="38"/>
      <c r="K60" s="38"/>
      <c r="L60" s="38"/>
      <c r="M60" s="38"/>
      <c r="N60" s="38"/>
      <c r="O60" s="38"/>
      <c r="P60" s="38"/>
      <c r="Q60" s="38"/>
      <c r="R60" s="38"/>
      <c r="S60" s="38"/>
      <c r="T60" s="38"/>
      <c r="U60" s="38"/>
      <c r="V60" s="38"/>
      <c r="W60" s="38"/>
      <c r="X60" s="38"/>
    </row>
    <row r="61" spans="1:24" ht="12.75" customHeight="1" x14ac:dyDescent="0.2">
      <c r="A61" s="40" t="s">
        <v>22</v>
      </c>
      <c r="B61" s="40"/>
      <c r="C61" s="40"/>
      <c r="D61" s="40"/>
      <c r="E61" s="40"/>
      <c r="F61" s="40"/>
      <c r="G61" s="40"/>
      <c r="H61" s="40"/>
      <c r="I61" s="40"/>
      <c r="J61" s="40"/>
      <c r="K61" s="40"/>
      <c r="L61" s="40"/>
      <c r="M61" s="40"/>
      <c r="N61" s="40"/>
      <c r="O61" s="40"/>
      <c r="P61" s="40"/>
      <c r="Q61" s="40"/>
      <c r="R61" s="40"/>
      <c r="S61" s="40"/>
      <c r="T61" s="40"/>
      <c r="U61" s="40"/>
      <c r="V61" s="40"/>
      <c r="W61" s="40"/>
      <c r="X61" s="40"/>
    </row>
    <row r="62" spans="1:24" ht="12.75" customHeight="1" x14ac:dyDescent="0.2">
      <c r="A62" s="40" t="s">
        <v>54</v>
      </c>
      <c r="B62" s="40"/>
      <c r="C62" s="40"/>
      <c r="D62" s="40"/>
      <c r="E62" s="40"/>
      <c r="F62" s="40"/>
      <c r="G62" s="40"/>
      <c r="H62" s="40"/>
      <c r="I62" s="40"/>
      <c r="J62" s="40"/>
      <c r="K62" s="40"/>
      <c r="L62" s="40"/>
      <c r="M62" s="40"/>
      <c r="N62" s="40"/>
      <c r="O62" s="40"/>
      <c r="P62" s="40"/>
      <c r="Q62" s="40"/>
      <c r="R62" s="40"/>
      <c r="S62" s="40"/>
      <c r="T62" s="40"/>
      <c r="U62" s="40"/>
      <c r="V62" s="40"/>
      <c r="W62" s="40"/>
      <c r="X62" s="40"/>
    </row>
    <row r="63" spans="1:24" ht="12.75" customHeight="1" x14ac:dyDescent="0.2">
      <c r="A63" s="38" t="s">
        <v>11</v>
      </c>
      <c r="B63" s="38"/>
      <c r="C63" s="38"/>
      <c r="D63" s="38"/>
      <c r="E63" s="38"/>
      <c r="F63" s="38"/>
      <c r="G63" s="38"/>
      <c r="H63" s="38"/>
      <c r="I63" s="38"/>
      <c r="J63" s="38"/>
      <c r="K63" s="38"/>
      <c r="L63" s="38"/>
      <c r="M63" s="38"/>
      <c r="N63" s="38"/>
      <c r="O63" s="38"/>
      <c r="P63" s="38"/>
      <c r="Q63" s="38"/>
      <c r="R63" s="38"/>
      <c r="S63" s="38"/>
      <c r="T63" s="38"/>
      <c r="U63" s="38"/>
      <c r="V63" s="38"/>
      <c r="W63" s="38"/>
      <c r="X63" s="38"/>
    </row>
    <row r="64" spans="1:24" ht="12.75" customHeight="1" x14ac:dyDescent="0.2">
      <c r="A64" s="38" t="s">
        <v>12</v>
      </c>
      <c r="B64" s="38"/>
      <c r="C64" s="38"/>
      <c r="D64" s="38"/>
      <c r="E64" s="38"/>
      <c r="F64" s="38"/>
      <c r="G64" s="38"/>
      <c r="H64" s="38"/>
      <c r="I64" s="38"/>
      <c r="J64" s="38"/>
      <c r="K64" s="38"/>
      <c r="L64" s="38"/>
      <c r="M64" s="38"/>
      <c r="N64" s="38"/>
      <c r="O64" s="38"/>
      <c r="P64" s="38"/>
      <c r="Q64" s="38"/>
      <c r="R64" s="38"/>
      <c r="S64" s="38"/>
      <c r="T64" s="38"/>
      <c r="U64" s="38"/>
      <c r="V64" s="38"/>
      <c r="W64" s="38"/>
      <c r="X64" s="38"/>
    </row>
    <row r="65" spans="1:24" ht="12.75" customHeight="1" x14ac:dyDescent="0.2">
      <c r="A65" s="38" t="s">
        <v>19</v>
      </c>
      <c r="B65" s="38"/>
      <c r="C65" s="38"/>
      <c r="D65" s="38"/>
      <c r="E65" s="38"/>
      <c r="F65" s="38"/>
      <c r="G65" s="38"/>
      <c r="H65" s="38"/>
      <c r="I65" s="38"/>
      <c r="J65" s="38"/>
      <c r="K65" s="38"/>
      <c r="L65" s="38"/>
      <c r="M65" s="38"/>
      <c r="N65" s="38"/>
      <c r="O65" s="38"/>
      <c r="P65" s="38"/>
      <c r="Q65" s="38"/>
      <c r="R65" s="38"/>
      <c r="S65" s="38"/>
      <c r="T65" s="38"/>
      <c r="U65" s="38"/>
      <c r="V65" s="38"/>
      <c r="W65" s="38"/>
      <c r="X65" s="38"/>
    </row>
    <row r="66" spans="1:24" ht="12.75" customHeight="1" x14ac:dyDescent="0.2">
      <c r="A66" s="38" t="s">
        <v>20</v>
      </c>
      <c r="B66" s="38"/>
      <c r="C66" s="38"/>
      <c r="D66" s="38"/>
      <c r="E66" s="38"/>
      <c r="F66" s="38"/>
      <c r="G66" s="38"/>
      <c r="H66" s="38"/>
      <c r="I66" s="38"/>
      <c r="J66" s="38"/>
      <c r="K66" s="38"/>
      <c r="L66" s="38"/>
      <c r="M66" s="38"/>
      <c r="N66" s="38"/>
      <c r="O66" s="38"/>
      <c r="P66" s="38"/>
      <c r="Q66" s="38"/>
      <c r="R66" s="38"/>
      <c r="S66" s="38"/>
      <c r="T66" s="38"/>
      <c r="U66" s="38"/>
      <c r="V66" s="38"/>
      <c r="W66" s="38"/>
      <c r="X66" s="38"/>
    </row>
    <row r="67" spans="1:24" ht="12.75" customHeight="1" x14ac:dyDescent="0.2">
      <c r="A67" s="38" t="s">
        <v>13</v>
      </c>
      <c r="B67" s="38"/>
      <c r="C67" s="38"/>
      <c r="D67" s="38"/>
      <c r="E67" s="38"/>
      <c r="F67" s="38"/>
      <c r="G67" s="38"/>
      <c r="H67" s="38"/>
      <c r="I67" s="38"/>
      <c r="J67" s="38"/>
      <c r="K67" s="38"/>
      <c r="L67" s="38"/>
      <c r="M67" s="38"/>
      <c r="N67" s="38"/>
      <c r="O67" s="38"/>
      <c r="P67" s="38"/>
      <c r="Q67" s="38"/>
      <c r="R67" s="38"/>
      <c r="S67" s="38"/>
      <c r="T67" s="38"/>
      <c r="U67" s="38"/>
      <c r="V67" s="38"/>
      <c r="W67" s="38"/>
      <c r="X67" s="38"/>
    </row>
    <row r="68" spans="1:24" ht="12.75" customHeight="1" x14ac:dyDescent="0.2">
      <c r="A68" s="41" t="s">
        <v>58</v>
      </c>
      <c r="B68" s="41"/>
      <c r="C68" s="41"/>
      <c r="D68" s="41"/>
      <c r="E68" s="41"/>
      <c r="F68" s="41"/>
      <c r="G68" s="41"/>
      <c r="H68" s="41"/>
      <c r="I68" s="41"/>
      <c r="J68" s="41"/>
      <c r="K68" s="41"/>
      <c r="L68" s="41"/>
      <c r="M68" s="41"/>
      <c r="N68" s="41"/>
      <c r="O68" s="41"/>
      <c r="P68" s="41"/>
      <c r="Q68" s="41"/>
      <c r="R68" s="41"/>
      <c r="S68" s="41"/>
      <c r="T68" s="41"/>
      <c r="U68" s="41"/>
      <c r="V68" s="41"/>
      <c r="W68" s="41"/>
      <c r="X68" s="41"/>
    </row>
    <row r="69" spans="1:24" ht="14.25" customHeight="1" x14ac:dyDescent="0.2">
      <c r="A69" s="39" t="s">
        <v>59</v>
      </c>
      <c r="B69" s="39"/>
      <c r="C69" s="39"/>
      <c r="D69" s="39"/>
      <c r="E69" s="39"/>
      <c r="F69" s="39"/>
      <c r="G69" s="39"/>
      <c r="H69" s="39"/>
      <c r="I69" s="39"/>
      <c r="J69" s="39"/>
      <c r="K69" s="39"/>
      <c r="L69" s="39"/>
      <c r="M69" s="39"/>
      <c r="N69" s="39"/>
      <c r="O69" s="39"/>
      <c r="P69" s="39"/>
      <c r="Q69" s="39"/>
      <c r="R69" s="39"/>
      <c r="S69" s="39"/>
      <c r="T69" s="39"/>
      <c r="U69" s="39"/>
      <c r="V69" s="39"/>
      <c r="W69" s="39"/>
      <c r="X69" s="39"/>
    </row>
    <row r="70" spans="1:24" ht="12.75" customHeight="1" x14ac:dyDescent="0.2">
      <c r="A70" s="40" t="s">
        <v>55</v>
      </c>
      <c r="B70" s="40"/>
      <c r="C70" s="40"/>
      <c r="D70" s="40"/>
      <c r="E70" s="40"/>
      <c r="F70" s="40"/>
      <c r="G70" s="40"/>
      <c r="H70" s="40"/>
      <c r="I70" s="40"/>
      <c r="J70" s="40"/>
      <c r="K70" s="40"/>
      <c r="L70" s="40"/>
      <c r="M70" s="40"/>
      <c r="N70" s="40"/>
      <c r="O70" s="40"/>
      <c r="P70" s="40"/>
      <c r="Q70" s="40"/>
      <c r="R70" s="40"/>
      <c r="S70" s="40"/>
      <c r="T70" s="40"/>
      <c r="U70" s="40"/>
      <c r="V70" s="40"/>
      <c r="W70" s="40"/>
      <c r="X70" s="40"/>
    </row>
    <row r="71" spans="1:24" ht="12.75" customHeight="1" x14ac:dyDescent="0.2">
      <c r="A71" s="38" t="s">
        <v>11</v>
      </c>
      <c r="B71" s="38"/>
      <c r="C71" s="38"/>
      <c r="D71" s="38"/>
      <c r="E71" s="38"/>
      <c r="F71" s="38"/>
      <c r="G71" s="38"/>
      <c r="H71" s="38"/>
      <c r="I71" s="38"/>
      <c r="J71" s="38"/>
      <c r="K71" s="38"/>
      <c r="L71" s="38"/>
      <c r="M71" s="38"/>
      <c r="N71" s="38"/>
      <c r="O71" s="38"/>
      <c r="P71" s="38"/>
      <c r="Q71" s="38"/>
      <c r="R71" s="38"/>
      <c r="S71" s="38"/>
      <c r="T71" s="38"/>
      <c r="U71" s="38"/>
      <c r="V71" s="38"/>
      <c r="W71" s="38"/>
      <c r="X71" s="38"/>
    </row>
    <row r="72" spans="1:24" ht="12.75" customHeight="1" x14ac:dyDescent="0.2">
      <c r="A72" s="38" t="s">
        <v>12</v>
      </c>
      <c r="B72" s="38"/>
      <c r="C72" s="38"/>
      <c r="D72" s="38"/>
      <c r="E72" s="38"/>
      <c r="F72" s="38"/>
      <c r="G72" s="38"/>
      <c r="H72" s="38"/>
      <c r="I72" s="38"/>
      <c r="J72" s="38"/>
      <c r="K72" s="38"/>
      <c r="L72" s="38"/>
      <c r="M72" s="38"/>
      <c r="N72" s="38"/>
      <c r="O72" s="38"/>
      <c r="P72" s="38"/>
      <c r="Q72" s="38"/>
      <c r="R72" s="38"/>
      <c r="S72" s="38"/>
      <c r="T72" s="38"/>
      <c r="U72" s="38"/>
      <c r="V72" s="38"/>
      <c r="W72" s="38"/>
      <c r="X72" s="38"/>
    </row>
    <row r="73" spans="1:24" ht="12.75" customHeight="1" x14ac:dyDescent="0.2">
      <c r="A73" s="38" t="s">
        <v>19</v>
      </c>
      <c r="B73" s="38"/>
      <c r="C73" s="38"/>
      <c r="D73" s="38"/>
      <c r="E73" s="38"/>
      <c r="F73" s="38"/>
      <c r="G73" s="38"/>
      <c r="H73" s="38"/>
      <c r="I73" s="38"/>
      <c r="J73" s="38"/>
      <c r="K73" s="38"/>
      <c r="L73" s="38"/>
      <c r="M73" s="38"/>
      <c r="N73" s="38"/>
      <c r="O73" s="38"/>
      <c r="P73" s="38"/>
      <c r="Q73" s="38"/>
      <c r="R73" s="38"/>
      <c r="S73" s="38"/>
      <c r="T73" s="38"/>
      <c r="U73" s="38"/>
      <c r="V73" s="38"/>
      <c r="W73" s="38"/>
      <c r="X73" s="38"/>
    </row>
    <row r="74" spans="1:24" ht="12.75" customHeight="1" x14ac:dyDescent="0.2">
      <c r="A74" s="38" t="s">
        <v>20</v>
      </c>
      <c r="B74" s="38"/>
      <c r="C74" s="38"/>
      <c r="D74" s="38"/>
      <c r="E74" s="38"/>
      <c r="F74" s="38"/>
      <c r="G74" s="38"/>
      <c r="H74" s="38"/>
      <c r="I74" s="38"/>
      <c r="J74" s="38"/>
      <c r="K74" s="38"/>
      <c r="L74" s="38"/>
      <c r="M74" s="38"/>
      <c r="N74" s="38"/>
      <c r="O74" s="38"/>
      <c r="P74" s="38"/>
      <c r="Q74" s="38"/>
      <c r="R74" s="38"/>
      <c r="S74" s="38"/>
      <c r="T74" s="38"/>
      <c r="U74" s="38"/>
      <c r="V74" s="38"/>
      <c r="W74" s="38"/>
      <c r="X74" s="38"/>
    </row>
    <row r="75" spans="1:24" ht="12.75" customHeight="1" x14ac:dyDescent="0.2">
      <c r="A75" s="38" t="s">
        <v>13</v>
      </c>
      <c r="B75" s="38"/>
      <c r="C75" s="38"/>
      <c r="D75" s="38"/>
      <c r="E75" s="38"/>
      <c r="F75" s="38"/>
      <c r="G75" s="38"/>
      <c r="H75" s="38"/>
      <c r="I75" s="38"/>
      <c r="J75" s="38"/>
      <c r="K75" s="38"/>
      <c r="L75" s="38"/>
      <c r="M75" s="38"/>
      <c r="N75" s="38"/>
      <c r="O75" s="38"/>
      <c r="P75" s="38"/>
      <c r="Q75" s="38"/>
      <c r="R75" s="38"/>
      <c r="S75" s="38"/>
      <c r="T75" s="38"/>
      <c r="U75" s="38"/>
      <c r="V75" s="38"/>
      <c r="W75" s="38"/>
      <c r="X75" s="38"/>
    </row>
    <row r="76" spans="1:24" ht="12.75" customHeight="1" x14ac:dyDescent="0.2">
      <c r="A76" s="41" t="s">
        <v>58</v>
      </c>
      <c r="B76" s="41"/>
      <c r="C76" s="41"/>
      <c r="D76" s="41"/>
      <c r="E76" s="41"/>
      <c r="F76" s="41"/>
      <c r="G76" s="41"/>
      <c r="H76" s="41"/>
      <c r="I76" s="41"/>
      <c r="J76" s="41"/>
      <c r="K76" s="41"/>
      <c r="L76" s="41"/>
      <c r="M76" s="41"/>
      <c r="N76" s="41"/>
      <c r="O76" s="41"/>
      <c r="P76" s="41"/>
      <c r="Q76" s="41"/>
      <c r="R76" s="41"/>
      <c r="S76" s="41"/>
      <c r="T76" s="41"/>
      <c r="U76" s="41"/>
      <c r="V76" s="41"/>
      <c r="W76" s="41"/>
      <c r="X76" s="41"/>
    </row>
    <row r="77" spans="1:24" ht="12.75" customHeight="1" x14ac:dyDescent="0.2">
      <c r="A77" s="39" t="s">
        <v>40</v>
      </c>
      <c r="B77" s="39"/>
      <c r="C77" s="39"/>
      <c r="D77" s="39"/>
      <c r="E77" s="39"/>
      <c r="F77" s="39"/>
      <c r="G77" s="39"/>
      <c r="H77" s="39"/>
      <c r="I77" s="39"/>
      <c r="J77" s="39"/>
      <c r="K77" s="39"/>
      <c r="L77" s="39"/>
      <c r="M77" s="39"/>
      <c r="N77" s="39"/>
      <c r="O77" s="39"/>
      <c r="P77" s="39"/>
      <c r="Q77" s="39"/>
      <c r="R77" s="39"/>
      <c r="S77" s="39"/>
      <c r="T77" s="39"/>
      <c r="U77" s="39"/>
      <c r="V77" s="39"/>
      <c r="W77" s="39"/>
      <c r="X77" s="39"/>
    </row>
    <row r="78" spans="1:24" ht="12.75" customHeight="1" x14ac:dyDescent="0.2">
      <c r="A78" s="40" t="s">
        <v>53</v>
      </c>
      <c r="B78" s="40"/>
      <c r="C78" s="40"/>
      <c r="D78" s="40"/>
      <c r="E78" s="40"/>
      <c r="F78" s="40"/>
      <c r="G78" s="40"/>
      <c r="H78" s="40"/>
      <c r="I78" s="40"/>
      <c r="J78" s="40"/>
      <c r="K78" s="40"/>
      <c r="L78" s="40"/>
      <c r="M78" s="40"/>
      <c r="N78" s="40"/>
      <c r="O78" s="40"/>
      <c r="P78" s="40"/>
      <c r="Q78" s="40"/>
      <c r="R78" s="40"/>
      <c r="S78" s="40"/>
      <c r="T78" s="40"/>
      <c r="U78" s="40"/>
      <c r="V78" s="40"/>
      <c r="W78" s="40"/>
      <c r="X78" s="40"/>
    </row>
    <row r="79" spans="1:24" ht="12.75" customHeight="1" x14ac:dyDescent="0.2">
      <c r="A79" s="38" t="s">
        <v>14</v>
      </c>
      <c r="B79" s="38"/>
      <c r="C79" s="38"/>
      <c r="D79" s="38"/>
      <c r="E79" s="38"/>
      <c r="F79" s="38"/>
      <c r="G79" s="38"/>
      <c r="H79" s="38"/>
      <c r="I79" s="38"/>
      <c r="J79" s="38"/>
      <c r="K79" s="38"/>
      <c r="L79" s="38"/>
      <c r="M79" s="38"/>
      <c r="N79" s="38"/>
      <c r="O79" s="38"/>
      <c r="P79" s="38"/>
      <c r="Q79" s="38"/>
      <c r="R79" s="38"/>
      <c r="S79" s="38"/>
      <c r="T79" s="38"/>
      <c r="U79" s="38"/>
      <c r="V79" s="38"/>
      <c r="W79" s="38"/>
      <c r="X79" s="38"/>
    </row>
    <row r="80" spans="1:24" ht="12.75" customHeight="1" x14ac:dyDescent="0.2">
      <c r="A80" s="38" t="s">
        <v>15</v>
      </c>
      <c r="B80" s="38"/>
      <c r="C80" s="38"/>
      <c r="D80" s="38"/>
      <c r="E80" s="38"/>
      <c r="F80" s="38"/>
      <c r="G80" s="38"/>
      <c r="H80" s="38"/>
      <c r="I80" s="38"/>
      <c r="J80" s="38"/>
      <c r="K80" s="38"/>
      <c r="L80" s="38"/>
      <c r="M80" s="38"/>
      <c r="N80" s="38"/>
      <c r="O80" s="38"/>
      <c r="P80" s="38"/>
      <c r="Q80" s="38"/>
      <c r="R80" s="38"/>
      <c r="S80" s="38"/>
      <c r="T80" s="38"/>
      <c r="U80" s="38"/>
      <c r="V80" s="38"/>
      <c r="W80" s="38"/>
      <c r="X80" s="38"/>
    </row>
    <row r="81" spans="1:24" ht="12.75" customHeight="1" x14ac:dyDescent="0.2">
      <c r="A81" s="38" t="s">
        <v>21</v>
      </c>
      <c r="B81" s="38"/>
      <c r="C81" s="38"/>
      <c r="D81" s="38"/>
      <c r="E81" s="38"/>
      <c r="F81" s="38"/>
      <c r="G81" s="38"/>
      <c r="H81" s="38"/>
      <c r="I81" s="38"/>
      <c r="J81" s="38"/>
      <c r="K81" s="38"/>
      <c r="L81" s="38"/>
      <c r="M81" s="38"/>
      <c r="N81" s="38"/>
      <c r="O81" s="38"/>
      <c r="P81" s="38"/>
      <c r="Q81" s="38"/>
      <c r="R81" s="38"/>
      <c r="S81" s="38"/>
      <c r="T81" s="38"/>
      <c r="U81" s="38"/>
      <c r="V81" s="38"/>
      <c r="W81" s="38"/>
      <c r="X81" s="38"/>
    </row>
    <row r="82" spans="1:24" ht="12.75" customHeight="1" x14ac:dyDescent="0.2">
      <c r="A82" s="38" t="s">
        <v>16</v>
      </c>
      <c r="B82" s="38"/>
      <c r="C82" s="38"/>
      <c r="D82" s="38"/>
      <c r="E82" s="38"/>
      <c r="F82" s="38"/>
      <c r="G82" s="38"/>
      <c r="H82" s="38"/>
      <c r="I82" s="38"/>
      <c r="J82" s="38"/>
      <c r="K82" s="38"/>
      <c r="L82" s="38"/>
      <c r="M82" s="38"/>
      <c r="N82" s="38"/>
      <c r="O82" s="38"/>
      <c r="P82" s="38"/>
      <c r="Q82" s="38"/>
      <c r="R82" s="38"/>
      <c r="S82" s="38"/>
      <c r="T82" s="38"/>
      <c r="U82" s="38"/>
      <c r="V82" s="38"/>
      <c r="W82" s="38"/>
      <c r="X82" s="38"/>
    </row>
    <row r="83" spans="1:24" ht="12.75" customHeight="1" x14ac:dyDescent="0.2">
      <c r="A83" s="38" t="s">
        <v>17</v>
      </c>
      <c r="B83" s="38"/>
      <c r="C83" s="38"/>
      <c r="D83" s="38"/>
      <c r="E83" s="38"/>
      <c r="F83" s="38"/>
      <c r="G83" s="38"/>
      <c r="H83" s="38"/>
      <c r="I83" s="38"/>
      <c r="J83" s="38"/>
      <c r="K83" s="38"/>
      <c r="L83" s="38"/>
      <c r="M83" s="38"/>
      <c r="N83" s="38"/>
      <c r="O83" s="38"/>
      <c r="P83" s="38"/>
      <c r="Q83" s="38"/>
      <c r="R83" s="38"/>
      <c r="S83" s="38"/>
      <c r="T83" s="38"/>
      <c r="U83" s="38"/>
      <c r="V83" s="38"/>
      <c r="W83" s="38"/>
      <c r="X83" s="38"/>
    </row>
    <row r="84" spans="1:24" ht="12.75" customHeight="1" x14ac:dyDescent="0.2">
      <c r="A84" s="38" t="s">
        <v>28</v>
      </c>
      <c r="B84" s="38"/>
      <c r="C84" s="38"/>
      <c r="D84" s="38"/>
      <c r="E84" s="38"/>
      <c r="F84" s="38"/>
      <c r="G84" s="38"/>
      <c r="H84" s="38"/>
      <c r="I84" s="38"/>
      <c r="J84" s="38"/>
      <c r="K84" s="38"/>
      <c r="L84" s="38"/>
      <c r="M84" s="38"/>
      <c r="N84" s="38"/>
      <c r="O84" s="38"/>
      <c r="P84" s="38"/>
      <c r="Q84" s="38"/>
      <c r="R84" s="38"/>
      <c r="S84" s="38"/>
      <c r="T84" s="38"/>
      <c r="U84" s="38"/>
      <c r="V84" s="38"/>
      <c r="W84" s="38"/>
      <c r="X84" s="38"/>
    </row>
    <row r="85" spans="1:24" ht="12.75" customHeight="1" x14ac:dyDescent="0.2">
      <c r="A85" s="38" t="s">
        <v>30</v>
      </c>
      <c r="B85" s="38"/>
      <c r="C85" s="38"/>
      <c r="D85" s="38"/>
      <c r="E85" s="38"/>
      <c r="F85" s="38"/>
      <c r="G85" s="38"/>
      <c r="H85" s="38"/>
      <c r="I85" s="38"/>
      <c r="J85" s="38"/>
      <c r="K85" s="38"/>
      <c r="L85" s="38"/>
      <c r="M85" s="38"/>
      <c r="N85" s="38"/>
      <c r="O85" s="38"/>
      <c r="P85" s="38"/>
      <c r="Q85" s="38"/>
      <c r="R85" s="38"/>
      <c r="S85" s="38"/>
      <c r="T85" s="38"/>
      <c r="U85" s="38"/>
      <c r="V85" s="38"/>
      <c r="W85" s="38"/>
      <c r="X85" s="38"/>
    </row>
    <row r="86" spans="1:24" ht="13.5" customHeight="1" x14ac:dyDescent="0.2">
      <c r="A86" s="37" t="s">
        <v>60</v>
      </c>
      <c r="B86" s="37"/>
      <c r="C86" s="37"/>
      <c r="D86" s="37"/>
      <c r="E86" s="37"/>
      <c r="F86" s="37"/>
      <c r="G86" s="37"/>
      <c r="H86" s="37"/>
      <c r="I86" s="37"/>
      <c r="J86" s="37"/>
      <c r="K86" s="37"/>
      <c r="L86" s="37"/>
      <c r="M86" s="37"/>
      <c r="N86" s="37"/>
      <c r="O86" s="37"/>
      <c r="P86" s="37"/>
      <c r="Q86" s="37"/>
      <c r="R86" s="37"/>
      <c r="S86" s="37"/>
      <c r="T86" s="37"/>
      <c r="U86" s="37"/>
      <c r="V86" s="37"/>
      <c r="W86" s="37"/>
      <c r="X86" s="37"/>
    </row>
    <row r="87" spans="1:24" ht="13.5" customHeight="1" x14ac:dyDescent="0.2">
      <c r="A87" s="37" t="s">
        <v>61</v>
      </c>
      <c r="B87" s="37"/>
      <c r="C87" s="37"/>
      <c r="D87" s="37"/>
      <c r="E87" s="37"/>
      <c r="F87" s="37"/>
      <c r="G87" s="37"/>
      <c r="H87" s="37"/>
      <c r="I87" s="37"/>
      <c r="J87" s="37"/>
      <c r="K87" s="37"/>
      <c r="L87" s="37"/>
      <c r="M87" s="37"/>
      <c r="N87" s="37"/>
      <c r="O87" s="37"/>
      <c r="P87" s="37"/>
      <c r="Q87" s="37"/>
      <c r="R87" s="37"/>
      <c r="S87" s="37"/>
      <c r="T87" s="37"/>
      <c r="U87" s="37"/>
      <c r="V87" s="37"/>
      <c r="W87" s="37"/>
      <c r="X87" s="37"/>
    </row>
    <row r="88" spans="1:24" ht="12.75" customHeight="1" x14ac:dyDescent="0.2">
      <c r="B88" s="3"/>
      <c r="E88" s="3"/>
      <c r="F88" s="3"/>
      <c r="G88" s="3"/>
      <c r="H88" s="3"/>
      <c r="I88" s="4"/>
      <c r="J88" s="4"/>
      <c r="K88" s="4"/>
      <c r="L88" s="3"/>
      <c r="M88" s="4"/>
      <c r="N88" s="4"/>
      <c r="O88" s="4"/>
      <c r="P88" s="4"/>
      <c r="Q88" s="4"/>
      <c r="R88" s="4"/>
      <c r="S88" s="4"/>
      <c r="T88" s="4"/>
      <c r="U88" s="4"/>
      <c r="V88" s="4"/>
      <c r="W88" s="4"/>
      <c r="X88" s="4"/>
    </row>
    <row r="89" spans="1:24" x14ac:dyDescent="0.2">
      <c r="B89" s="1"/>
      <c r="E89" s="1"/>
      <c r="F89" s="1"/>
      <c r="G89" s="1"/>
      <c r="H89" s="1"/>
      <c r="I89" s="1"/>
      <c r="J89" s="1"/>
      <c r="K89" s="1"/>
      <c r="L89" s="1"/>
      <c r="M89" s="1"/>
      <c r="N89" s="1"/>
      <c r="O89" s="1"/>
      <c r="P89" s="1"/>
      <c r="Q89" s="1"/>
      <c r="R89" s="1"/>
      <c r="S89" s="1"/>
      <c r="T89" s="1"/>
      <c r="U89" s="1"/>
      <c r="V89" s="1"/>
    </row>
    <row r="100" spans="7:23" x14ac:dyDescent="0.2">
      <c r="G100" s="25"/>
      <c r="I100" s="26"/>
      <c r="J100" s="26"/>
      <c r="K100" s="26"/>
      <c r="L100" s="26"/>
      <c r="M100" s="26"/>
      <c r="N100" s="26"/>
      <c r="O100" s="26"/>
      <c r="P100" s="26"/>
      <c r="Q100" s="26"/>
      <c r="R100" s="26"/>
      <c r="S100" s="26"/>
      <c r="T100" s="26"/>
      <c r="U100" s="26"/>
      <c r="V100" s="26"/>
      <c r="W100" s="26"/>
    </row>
    <row r="105" spans="7:23" x14ac:dyDescent="0.2">
      <c r="G105" s="22"/>
      <c r="H105" s="25"/>
    </row>
    <row r="106" spans="7:23" x14ac:dyDescent="0.2">
      <c r="H106" s="26"/>
    </row>
    <row r="107" spans="7:23" x14ac:dyDescent="0.2">
      <c r="G107" s="22"/>
      <c r="H107" s="26"/>
    </row>
    <row r="108" spans="7:23" x14ac:dyDescent="0.2">
      <c r="G108" s="23"/>
      <c r="H108" s="26"/>
    </row>
    <row r="109" spans="7:23" x14ac:dyDescent="0.2">
      <c r="G109" s="23"/>
      <c r="H109" s="26"/>
    </row>
    <row r="110" spans="7:23" x14ac:dyDescent="0.2">
      <c r="G110" s="23"/>
      <c r="H110" s="26"/>
    </row>
    <row r="111" spans="7:23" x14ac:dyDescent="0.2">
      <c r="G111" s="23"/>
      <c r="H111" s="26"/>
    </row>
    <row r="112" spans="7:23" x14ac:dyDescent="0.2">
      <c r="G112" s="23"/>
      <c r="H112" s="26"/>
    </row>
    <row r="113" spans="7:8" x14ac:dyDescent="0.2">
      <c r="G113" s="23"/>
      <c r="H113" s="26"/>
    </row>
    <row r="114" spans="7:8" x14ac:dyDescent="0.2">
      <c r="G114" s="23"/>
      <c r="H114" s="26"/>
    </row>
    <row r="115" spans="7:8" x14ac:dyDescent="0.2">
      <c r="G115" s="23"/>
      <c r="H115" s="26"/>
    </row>
    <row r="116" spans="7:8" x14ac:dyDescent="0.2">
      <c r="G116" s="23"/>
      <c r="H116" s="26"/>
    </row>
    <row r="117" spans="7:8" x14ac:dyDescent="0.2">
      <c r="G117" s="23"/>
      <c r="H117" s="26"/>
    </row>
    <row r="118" spans="7:8" x14ac:dyDescent="0.2">
      <c r="G118" s="24"/>
      <c r="H118" s="26"/>
    </row>
    <row r="119" spans="7:8" x14ac:dyDescent="0.2">
      <c r="H119" s="26"/>
    </row>
  </sheetData>
  <mergeCells count="45">
    <mergeCell ref="A1:AF1"/>
    <mergeCell ref="A44:X44"/>
    <mergeCell ref="A45:X45"/>
    <mergeCell ref="A46:X46"/>
    <mergeCell ref="A47:X47"/>
    <mergeCell ref="A48:X48"/>
    <mergeCell ref="A49:X49"/>
    <mergeCell ref="A50:X50"/>
    <mergeCell ref="A51:X51"/>
    <mergeCell ref="A52:X52"/>
    <mergeCell ref="A53:X53"/>
    <mergeCell ref="A54:X54"/>
    <mergeCell ref="A55:X55"/>
    <mergeCell ref="A56:X56"/>
    <mergeCell ref="A57:X57"/>
    <mergeCell ref="A58:X58"/>
    <mergeCell ref="A59:X59"/>
    <mergeCell ref="A60:X60"/>
    <mergeCell ref="A61:X61"/>
    <mergeCell ref="A62:X62"/>
    <mergeCell ref="A63:X63"/>
    <mergeCell ref="A64:X64"/>
    <mergeCell ref="A65:X65"/>
    <mergeCell ref="A66:X66"/>
    <mergeCell ref="A67:X67"/>
    <mergeCell ref="A68:X68"/>
    <mergeCell ref="A69:X69"/>
    <mergeCell ref="A70:X70"/>
    <mergeCell ref="A71:X71"/>
    <mergeCell ref="A72:X72"/>
    <mergeCell ref="A73:X73"/>
    <mergeCell ref="A74:X74"/>
    <mergeCell ref="A75:X75"/>
    <mergeCell ref="A76:X76"/>
    <mergeCell ref="A77:X77"/>
    <mergeCell ref="A78:X78"/>
    <mergeCell ref="A79:X79"/>
    <mergeCell ref="A80:X80"/>
    <mergeCell ref="A81:X81"/>
    <mergeCell ref="A87:X87"/>
    <mergeCell ref="A82:X82"/>
    <mergeCell ref="A83:X83"/>
    <mergeCell ref="A84:X84"/>
    <mergeCell ref="A85:X85"/>
    <mergeCell ref="A86:X86"/>
  </mergeCells>
  <phoneticPr fontId="0" type="noConversion"/>
  <pageMargins left="0.25" right="0.25" top="0.75" bottom="0.75" header="0.3" footer="0.3"/>
  <pageSetup scale="53" fitToHeight="0" orientation="landscape" r:id="rId1"/>
  <headerFooter alignWithMargins="0"/>
  <ignoredErrors>
    <ignoredError sqref="I13:K13 L13:Y13" formulaRange="1"/>
  </ignoredErrors>
  <webPublishItems count="1">
    <webPublishItem id="6963" divId="table_01_13_6963" sourceType="sheet" destinationFile="C:\Users\dominique.megret\Desktop\current tasks\BTS\nts_2011\table_01_13.html"/>
  </webPublishItem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1-13</vt:lpstr>
      <vt:lpstr>'1-13'!Print_Area</vt:lpstr>
    </vt:vector>
  </TitlesOfParts>
  <LinksUpToDate>false</LinksUpToDate>
  <CharactersWithSpaces>0</CharactersWithSpaces>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Megret, Dominique CTR (RITA)</dc:creator>
  <cp:lastModifiedBy>L. Nguyen</cp:lastModifiedBy>
  <cp:revision>0</cp:revision>
  <cp:lastPrinted>2017-01-13T19:05:35Z</cp:lastPrinted>
  <dcterms:created xsi:type="dcterms:W3CDTF">1980-01-01T04:00:00Z</dcterms:created>
  <dcterms:modified xsi:type="dcterms:W3CDTF">2017-01-13T19:05:56Z</dcterms:modified>
</cp:coreProperties>
</file>