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245" windowWidth="15480" windowHeight="11580"/>
  </bookViews>
  <sheets>
    <sheet name="1-59" sheetId="1" r:id="rId1"/>
  </sheets>
  <definedNames>
    <definedName name="_xlnm.Print_Area" localSheetId="0">'1-59'!$A$1:$J$60</definedName>
  </definedNames>
  <calcPr calcId="145621"/>
</workbook>
</file>

<file path=xl/calcChain.xml><?xml version="1.0" encoding="utf-8"?>
<calcChain xmlns="http://schemas.openxmlformats.org/spreadsheetml/2006/main">
  <c r="I45" i="1" l="1"/>
  <c r="H44" i="1"/>
  <c r="F44" i="1"/>
  <c r="H43" i="1"/>
  <c r="F43" i="1"/>
  <c r="H42" i="1"/>
  <c r="F42" i="1"/>
  <c r="H41" i="1"/>
  <c r="F41" i="1"/>
  <c r="D41" i="1"/>
  <c r="H40" i="1"/>
  <c r="F40" i="1"/>
  <c r="D40" i="1"/>
  <c r="H39" i="1"/>
  <c r="F39" i="1"/>
  <c r="D39" i="1"/>
  <c r="H38" i="1"/>
  <c r="F38" i="1"/>
  <c r="D38" i="1"/>
  <c r="H37" i="1"/>
  <c r="F37" i="1"/>
  <c r="D37" i="1"/>
  <c r="H36" i="1"/>
  <c r="F36" i="1"/>
  <c r="D36" i="1"/>
  <c r="H35" i="1"/>
  <c r="F35" i="1"/>
  <c r="D35" i="1"/>
  <c r="H34" i="1"/>
  <c r="F34" i="1"/>
  <c r="D34" i="1"/>
  <c r="H33" i="1"/>
  <c r="F33" i="1"/>
  <c r="D33" i="1"/>
  <c r="H32" i="1"/>
  <c r="F32" i="1"/>
  <c r="D32" i="1"/>
  <c r="H31" i="1"/>
  <c r="F31" i="1"/>
  <c r="D31" i="1"/>
  <c r="H30" i="1"/>
  <c r="F30" i="1"/>
  <c r="D30" i="1"/>
  <c r="H29" i="1"/>
  <c r="F29" i="1"/>
  <c r="D29" i="1"/>
  <c r="H28" i="1"/>
  <c r="F28" i="1"/>
  <c r="D28" i="1"/>
  <c r="H27" i="1"/>
  <c r="F27" i="1"/>
  <c r="D27" i="1"/>
  <c r="H26" i="1"/>
  <c r="F26" i="1"/>
  <c r="D26" i="1"/>
  <c r="H25" i="1"/>
  <c r="F25" i="1"/>
  <c r="D25" i="1"/>
  <c r="H24" i="1"/>
  <c r="F24" i="1"/>
  <c r="D24" i="1"/>
  <c r="H23" i="1"/>
  <c r="F23" i="1"/>
  <c r="D23" i="1"/>
  <c r="H22" i="1"/>
  <c r="F22" i="1"/>
  <c r="D22" i="1"/>
  <c r="H21" i="1"/>
  <c r="F21" i="1"/>
  <c r="D21" i="1"/>
  <c r="H20" i="1"/>
  <c r="F20" i="1"/>
  <c r="D20" i="1"/>
  <c r="H19" i="1"/>
  <c r="F19" i="1"/>
  <c r="D19" i="1"/>
  <c r="H18" i="1"/>
  <c r="F18" i="1"/>
  <c r="D18" i="1"/>
  <c r="H17" i="1"/>
  <c r="F17" i="1"/>
  <c r="D17" i="1"/>
  <c r="H16" i="1"/>
  <c r="F16" i="1"/>
  <c r="D16" i="1"/>
  <c r="H15" i="1"/>
  <c r="F15" i="1"/>
  <c r="D15" i="1"/>
  <c r="H14" i="1"/>
  <c r="F14" i="1"/>
  <c r="D14" i="1"/>
  <c r="H13" i="1"/>
  <c r="F13" i="1"/>
  <c r="D13" i="1"/>
  <c r="H12" i="1"/>
  <c r="F12" i="1"/>
  <c r="D12" i="1"/>
  <c r="H11" i="1"/>
  <c r="F11" i="1"/>
  <c r="D11" i="1"/>
  <c r="H10" i="1"/>
  <c r="F10" i="1"/>
  <c r="D10" i="1"/>
  <c r="H9" i="1"/>
  <c r="F9" i="1"/>
  <c r="D9" i="1"/>
  <c r="H8" i="1"/>
  <c r="F8" i="1"/>
  <c r="D8" i="1"/>
  <c r="H7" i="1"/>
  <c r="F7" i="1"/>
  <c r="D7" i="1"/>
  <c r="H6" i="1"/>
  <c r="F6" i="1"/>
  <c r="D6" i="1"/>
  <c r="H5" i="1"/>
  <c r="F5" i="1"/>
  <c r="D5" i="1"/>
  <c r="H4" i="1"/>
  <c r="F4" i="1"/>
  <c r="D4" i="1"/>
  <c r="H3" i="1"/>
  <c r="F3" i="1"/>
  <c r="I3" i="1"/>
  <c r="I4" i="1"/>
  <c r="I6" i="1"/>
  <c r="I8" i="1"/>
  <c r="I12" i="1"/>
  <c r="I16" i="1"/>
  <c r="I26" i="1"/>
  <c r="I32" i="1"/>
  <c r="I36" i="1"/>
  <c r="I38" i="1"/>
  <c r="I40" i="1"/>
  <c r="I42" i="1"/>
  <c r="D42" i="1"/>
  <c r="I43" i="1"/>
  <c r="D43" i="1"/>
  <c r="D3" i="1"/>
  <c r="I5" i="1"/>
  <c r="I7" i="1"/>
  <c r="I9" i="1"/>
  <c r="I11" i="1"/>
  <c r="I13" i="1"/>
  <c r="I15" i="1"/>
  <c r="I17" i="1"/>
  <c r="I19" i="1"/>
  <c r="I21" i="1"/>
  <c r="I23" i="1"/>
  <c r="I25" i="1"/>
  <c r="I27" i="1"/>
  <c r="I29" i="1"/>
  <c r="I31" i="1"/>
  <c r="I33" i="1"/>
  <c r="I35" i="1"/>
  <c r="I37" i="1"/>
  <c r="I39" i="1"/>
  <c r="I41" i="1"/>
  <c r="I44" i="1"/>
  <c r="D44" i="1"/>
  <c r="I10" i="1"/>
  <c r="I14" i="1"/>
  <c r="I18" i="1"/>
  <c r="I20" i="1"/>
  <c r="I22" i="1"/>
  <c r="I24" i="1"/>
  <c r="I28" i="1"/>
  <c r="I30" i="1"/>
  <c r="I34" i="1"/>
  <c r="D45" i="1"/>
  <c r="F45" i="1"/>
  <c r="H45" i="1"/>
</calcChain>
</file>

<file path=xl/sharedStrings.xml><?xml version="1.0" encoding="utf-8"?>
<sst xmlns="http://schemas.openxmlformats.org/spreadsheetml/2006/main" count="109" uniqueCount="107">
  <si>
    <t>SCTG</t>
  </si>
  <si>
    <t>Live animals and live fish</t>
  </si>
  <si>
    <t>Cereal grains</t>
  </si>
  <si>
    <t>Other agricultural products</t>
  </si>
  <si>
    <t>Meat, fish, seafood, and their preparations</t>
  </si>
  <si>
    <t>Tobacco products</t>
  </si>
  <si>
    <t>Monumental or building stone</t>
  </si>
  <si>
    <t>Natural sands</t>
  </si>
  <si>
    <t>Gravel and crushed stone</t>
  </si>
  <si>
    <t>Metallic ores and concentrates</t>
  </si>
  <si>
    <t>Coal</t>
  </si>
  <si>
    <t>Basic chemicals</t>
  </si>
  <si>
    <t>Pharmaceutical products</t>
  </si>
  <si>
    <t>Plastics and rubber</t>
  </si>
  <si>
    <t>Logs and other wood in the rough</t>
  </si>
  <si>
    <t>Wood products</t>
  </si>
  <si>
    <t>Pulp, newsprint, paper, and paperboard</t>
  </si>
  <si>
    <t>Paper or paperboard articles</t>
  </si>
  <si>
    <t>Printed products</t>
  </si>
  <si>
    <t>Textiles, leather, and articles of textiles or leather</t>
  </si>
  <si>
    <t>Nonmetallic mineral products</t>
  </si>
  <si>
    <t>Articles of base metal</t>
  </si>
  <si>
    <t>Machinery</t>
  </si>
  <si>
    <t>Motorized and other vehicles (including parts)</t>
  </si>
  <si>
    <t>Precision instruments and apparatus</t>
  </si>
  <si>
    <t>Miscellaneous manufactured products</t>
  </si>
  <si>
    <t>Waste and scrap</t>
  </si>
  <si>
    <t>Mixed freight</t>
  </si>
  <si>
    <t>Commodity unknown</t>
  </si>
  <si>
    <t>Animal feed and products of animal origin (NEC)</t>
  </si>
  <si>
    <t>Nonmetallic minerals (NEC)</t>
  </si>
  <si>
    <t>Coal and petroleum products (NEC)</t>
  </si>
  <si>
    <t>Chemical products and preparations (NEC)</t>
  </si>
  <si>
    <t>Transportation equipment (NEC)</t>
  </si>
  <si>
    <t>Electronic and other electrical equipment and components and office equipment</t>
  </si>
  <si>
    <t>Base metal in primary or semifinished forms and in finished basic shapes</t>
  </si>
  <si>
    <t>Furniture, mattresses and mattress supports, lamps, lighting fittings, and illuminated signs</t>
  </si>
  <si>
    <t>Average miles per shipment</t>
  </si>
  <si>
    <t>Value per ton ($)</t>
  </si>
  <si>
    <t>Percent</t>
  </si>
  <si>
    <t>SOURCE</t>
  </si>
  <si>
    <t xml:space="preserve">                                                                                                                                                                                                                                                              </t>
  </si>
  <si>
    <t>Value ($billions)</t>
  </si>
  <si>
    <t>Tons (millions)</t>
  </si>
  <si>
    <t>Fertilizers</t>
  </si>
  <si>
    <t>Grain, alcohol and tobacco products</t>
  </si>
  <si>
    <r>
      <t xml:space="preserve">All commodities </t>
    </r>
    <r>
      <rPr>
        <b/>
        <vertAlign val="superscript"/>
        <sz val="11"/>
        <rFont val="Arial Narrow"/>
        <family val="2"/>
      </rPr>
      <t>b</t>
    </r>
  </si>
  <si>
    <r>
      <t>Ton-miles</t>
    </r>
    <r>
      <rPr>
        <b/>
        <vertAlign val="superscript"/>
        <sz val="11"/>
        <rFont val="Arial Narrow"/>
        <family val="2"/>
      </rPr>
      <t xml:space="preserve">c </t>
    </r>
    <r>
      <rPr>
        <b/>
        <sz val="11"/>
        <rFont val="Arial Narrow"/>
        <family val="2"/>
      </rPr>
      <t>(billions)</t>
    </r>
  </si>
  <si>
    <r>
      <t xml:space="preserve">b </t>
    </r>
    <r>
      <rPr>
        <sz val="9"/>
        <rFont val="Arial"/>
        <family val="2"/>
      </rPr>
      <t>Estimates exclude shipments of crude petroleum (SCTG 16).</t>
    </r>
  </si>
  <si>
    <r>
      <t xml:space="preserve">c </t>
    </r>
    <r>
      <rPr>
        <sz val="9"/>
        <rFont val="Arial"/>
        <family val="2"/>
      </rPr>
      <t xml:space="preserve">Ton-miles estimates are based on estimated distances traveled along a modeled transportation network.  </t>
    </r>
  </si>
  <si>
    <t xml:space="preserve">Details may not add to totals due to rounding or missing numbers that do not meet publication standards because of high sampling variability or poor response quality. </t>
  </si>
  <si>
    <r>
      <t>Table 1-59:  Value, Tons, and Ton-Miles of Freight Shipments within the United States by Domestic Establishments, 2012</t>
    </r>
    <r>
      <rPr>
        <b/>
        <vertAlign val="superscript"/>
        <sz val="12"/>
        <rFont val="Arial"/>
        <family val="2"/>
      </rPr>
      <t>a</t>
    </r>
  </si>
  <si>
    <r>
      <t xml:space="preserve">a </t>
    </r>
    <r>
      <rPr>
        <sz val="9"/>
        <rFont val="Arial"/>
        <family val="2"/>
      </rPr>
      <t xml:space="preserve">All data have been revised using data from the final release of the </t>
    </r>
    <r>
      <rPr>
        <i/>
        <sz val="9"/>
        <rFont val="Arial"/>
        <family val="2"/>
      </rPr>
      <t>2012 Commodity Flow Survey</t>
    </r>
    <r>
      <rPr>
        <sz val="9"/>
        <rFont val="Arial"/>
        <family val="2"/>
      </rPr>
      <t>.</t>
    </r>
  </si>
  <si>
    <t>630</t>
  </si>
  <si>
    <t>565</t>
  </si>
  <si>
    <t>202</t>
  </si>
  <si>
    <t>505</t>
  </si>
  <si>
    <t>142</t>
  </si>
  <si>
    <t>506</t>
  </si>
  <si>
    <t>450</t>
  </si>
  <si>
    <t>706</t>
  </si>
  <si>
    <t>223</t>
  </si>
  <si>
    <t>413</t>
  </si>
  <si>
    <t>184</t>
  </si>
  <si>
    <t>247</t>
  </si>
  <si>
    <t>299</t>
  </si>
  <si>
    <t>403</t>
  </si>
  <si>
    <t>530</t>
  </si>
  <si>
    <t>81</t>
  </si>
  <si>
    <t>830</t>
  </si>
  <si>
    <t>135</t>
  </si>
  <si>
    <t>662</t>
  </si>
  <si>
    <t>51</t>
  </si>
  <si>
    <t>30</t>
  </si>
  <si>
    <t>397</t>
  </si>
  <si>
    <t>87</t>
  </si>
  <si>
    <t>261</t>
  </si>
  <si>
    <t>46</t>
  </si>
  <si>
    <t>31</t>
  </si>
  <si>
    <t>98</t>
  </si>
  <si>
    <t>183</t>
  </si>
  <si>
    <t>656</t>
  </si>
  <si>
    <t>667</t>
  </si>
  <si>
    <t>438</t>
  </si>
  <si>
    <t>696</t>
  </si>
  <si>
    <t>634</t>
  </si>
  <si>
    <t>1,064</t>
  </si>
  <si>
    <t>414</t>
  </si>
  <si>
    <t>320</t>
  </si>
  <si>
    <t>838</t>
  </si>
  <si>
    <t>844</t>
  </si>
  <si>
    <t>479</t>
  </si>
  <si>
    <t>954</t>
  </si>
  <si>
    <t>766</t>
  </si>
  <si>
    <t>1,042</t>
  </si>
  <si>
    <t>112</t>
  </si>
  <si>
    <r>
      <t xml:space="preserve">Fuel oils </t>
    </r>
    <r>
      <rPr>
        <vertAlign val="superscript"/>
        <sz val="11"/>
        <rFont val="Arial Narrow"/>
        <family val="2"/>
      </rPr>
      <t>g</t>
    </r>
  </si>
  <si>
    <r>
      <t xml:space="preserve">Gasoline and aviation turbine fuel </t>
    </r>
    <r>
      <rPr>
        <vertAlign val="superscript"/>
        <sz val="11"/>
        <rFont val="Arial Narrow"/>
        <family val="2"/>
      </rPr>
      <t>f</t>
    </r>
  </si>
  <si>
    <r>
      <t xml:space="preserve">Other prepared foodstuffs and fats and oils </t>
    </r>
    <r>
      <rPr>
        <vertAlign val="superscript"/>
        <sz val="11"/>
        <rFont val="Arial Narrow"/>
        <family val="2"/>
      </rPr>
      <t>d</t>
    </r>
  </si>
  <si>
    <r>
      <t xml:space="preserve">Alcoholic beverages </t>
    </r>
    <r>
      <rPr>
        <vertAlign val="superscript"/>
        <sz val="11"/>
        <rFont val="Arial Narrow"/>
        <family val="2"/>
      </rPr>
      <t>e</t>
    </r>
  </si>
  <si>
    <t>NOTE</t>
  </si>
  <si>
    <r>
      <t xml:space="preserve">KEY: </t>
    </r>
    <r>
      <rPr>
        <sz val="9"/>
        <rFont val="Arial"/>
        <family val="2"/>
      </rPr>
      <t xml:space="preserve"> NEC = not elsewhere classified; SCTG = Standard Classification of Transportation Goods; S = data are not published because of high sampling variability or other reasons; U = data are not available.</t>
    </r>
  </si>
  <si>
    <r>
      <t xml:space="preserve">d </t>
    </r>
    <r>
      <rPr>
        <sz val="9"/>
        <rFont val="Arial"/>
        <family val="2"/>
      </rPr>
      <t>Prior to the 2012 CFS, oils and fats treated for use as biodiesel were included in Commodity Code 07. In the 2012 CFS, oils and fats treated for use as biodiesel moved to Commodity Code 18.</t>
    </r>
  </si>
  <si>
    <r>
      <t xml:space="preserve">e </t>
    </r>
    <r>
      <rPr>
        <sz val="9"/>
        <rFont val="Arial"/>
        <family val="2"/>
      </rPr>
      <t>Prior to the 2012 CFS, alcohols intended for use as fuel such as ethanol, although not specifically identified, were included in Commodity Code 08. In the 2012 CFS, ethanol moved to Commodity Code 17.</t>
    </r>
  </si>
  <si>
    <r>
      <t xml:space="preserve">f  </t>
    </r>
    <r>
      <rPr>
        <sz val="9"/>
        <rFont val="Arial"/>
        <family val="2"/>
      </rPr>
      <t>Prior to the 2012 CFS, fuel alcohols such as ethanol were included in Commodity Code 08, although not specifically identified. Also, kerosene was included in Commodity Code 19. In the 2012 CFS, ethanol, fuel alcohols and kerosene moved to Commodity Code 17.</t>
    </r>
  </si>
  <si>
    <r>
      <t xml:space="preserve">g </t>
    </r>
    <r>
      <rPr>
        <sz val="9"/>
        <rFont val="Arial"/>
        <family val="2"/>
      </rPr>
      <t>Prior to the 2012 CFS, biodiesel, although not specifically identified, was included in Commodity Code 07. In the 2012 CFS, biodiesel moved to Commodity Code 18.</t>
    </r>
  </si>
  <si>
    <r>
      <t xml:space="preserve">U.S. Department of Transportation, Bureau of Transportation Statistics and U.S. Department of Commerce, Census Bureau, </t>
    </r>
    <r>
      <rPr>
        <i/>
        <sz val="9"/>
        <rFont val="Arial"/>
        <family val="2"/>
      </rPr>
      <t>2012 Commodity Flow Survey</t>
    </r>
    <r>
      <rPr>
        <sz val="9"/>
        <rFont val="Arial"/>
        <family val="2"/>
      </rPr>
      <t xml:space="preserve">: </t>
    </r>
    <r>
      <rPr>
        <i/>
        <sz val="9"/>
        <rFont val="Arial"/>
        <family val="2"/>
      </rPr>
      <t>United States</t>
    </r>
    <r>
      <rPr>
        <sz val="9"/>
        <rFont val="Arial"/>
        <family val="2"/>
      </rPr>
      <t xml:space="preserve">, </t>
    </r>
    <r>
      <rPr>
        <i/>
        <sz val="9"/>
        <rFont val="Arial"/>
        <family val="2"/>
      </rPr>
      <t>Final Release (</t>
    </r>
    <r>
      <rPr>
        <sz val="9"/>
        <rFont val="Arial"/>
        <family val="2"/>
      </rPr>
      <t>Washington, DC: December 2014), CF1200A06, available at  http://www.bts.gov/publications/commodity_flow_survey/ as of Dec. 9, 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</si>
</sst>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
    <numFmt numFmtId="165" formatCode="#,##0.0"/>
    <numFmt numFmtId="166" formatCode="&quot;(R)&quot;\ #,##0;&quot;(R) -&quot;#,##0;&quot;(R) &quot;\ 0"/>
  </numFmts>
  <fonts count="14" x14ac:knownFonts="1">
    <font>
      <sz val="10"/>
      <name val="Arial"/>
    </font>
    <font>
      <sz val="10"/>
      <name val="Arial"/>
      <family val="2"/>
    </font>
    <font>
      <b/>
      <sz val="12"/>
      <name val="Arial"/>
      <family val="2"/>
    </font>
    <font>
      <sz val="12"/>
      <name val="Arial"/>
      <family val="2"/>
    </font>
    <font>
      <b/>
      <sz val="10"/>
      <name val="Arial"/>
      <family val="2"/>
    </font>
    <font>
      <sz val="9"/>
      <name val="Arial"/>
      <family val="2"/>
    </font>
    <font>
      <b/>
      <sz val="11"/>
      <name val="Arial Narrow"/>
      <family val="2"/>
    </font>
    <font>
      <b/>
      <vertAlign val="superscript"/>
      <sz val="11"/>
      <name val="Arial Narrow"/>
      <family val="2"/>
    </font>
    <font>
      <sz val="11"/>
      <name val="Arial Narrow"/>
      <family val="2"/>
    </font>
    <font>
      <i/>
      <sz val="9"/>
      <name val="Arial"/>
      <family val="2"/>
    </font>
    <font>
      <b/>
      <sz val="9"/>
      <name val="Arial"/>
      <family val="2"/>
    </font>
    <font>
      <vertAlign val="superscript"/>
      <sz val="9"/>
      <name val="Arial"/>
      <family val="2"/>
    </font>
    <font>
      <b/>
      <vertAlign val="superscript"/>
      <sz val="12"/>
      <name val="Arial"/>
      <family val="2"/>
    </font>
    <font>
      <vertAlign val="superscript"/>
      <sz val="11"/>
      <name val="Arial Narrow"/>
      <family val="2"/>
    </font>
  </fonts>
  <fills count="2">
    <fill>
      <patternFill patternType="none"/>
    </fill>
    <fill>
      <patternFill patternType="gray125"/>
    </fill>
  </fills>
  <borders count="11">
    <border>
      <left/>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46">
    <xf numFmtId="0" fontId="0" fillId="0" borderId="0" xfId="0"/>
    <xf numFmtId="0" fontId="3" fillId="0" borderId="0" xfId="0" applyFont="1" applyFill="1" applyBorder="1"/>
    <xf numFmtId="0" fontId="4" fillId="0" borderId="0" xfId="0" applyFont="1" applyFill="1"/>
    <xf numFmtId="0" fontId="6" fillId="0" borderId="1" xfId="0" applyFont="1" applyFill="1" applyBorder="1" applyAlignment="1">
      <alignment horizontal="center"/>
    </xf>
    <xf numFmtId="0" fontId="6" fillId="0" borderId="1" xfId="0" applyFont="1" applyFill="1" applyBorder="1" applyAlignment="1">
      <alignment horizontal="center" wrapText="1"/>
    </xf>
    <xf numFmtId="166" fontId="6" fillId="0" borderId="1" xfId="0" applyNumberFormat="1" applyFont="1" applyFill="1" applyBorder="1" applyAlignment="1">
      <alignment horizontal="center" wrapText="1"/>
    </xf>
    <xf numFmtId="0" fontId="6" fillId="0" borderId="2" xfId="0" applyFont="1" applyFill="1" applyBorder="1" applyAlignment="1">
      <alignment horizontal="center" wrapText="1"/>
    </xf>
    <xf numFmtId="0" fontId="6" fillId="0" borderId="3" xfId="0" applyFont="1" applyFill="1" applyBorder="1" applyAlignment="1">
      <alignment horizontal="center" wrapText="1"/>
    </xf>
    <xf numFmtId="0" fontId="8" fillId="0" borderId="0" xfId="0" applyFont="1" applyFill="1" applyBorder="1" applyAlignment="1">
      <alignment horizontal="center"/>
    </xf>
    <xf numFmtId="164" fontId="8" fillId="0" borderId="0" xfId="0" applyNumberFormat="1" applyFont="1" applyFill="1" applyBorder="1" applyAlignment="1">
      <alignment horizontal="center"/>
    </xf>
    <xf numFmtId="0" fontId="8" fillId="0" borderId="0" xfId="0" applyFont="1" applyFill="1" applyBorder="1"/>
    <xf numFmtId="3" fontId="8" fillId="0" borderId="0" xfId="0" applyNumberFormat="1" applyFont="1" applyFill="1" applyBorder="1" applyAlignment="1">
      <alignment horizontal="center"/>
    </xf>
    <xf numFmtId="164" fontId="6" fillId="0" borderId="4" xfId="0" applyNumberFormat="1" applyFont="1" applyFill="1" applyBorder="1" applyAlignment="1">
      <alignment horizontal="center"/>
    </xf>
    <xf numFmtId="0" fontId="6" fillId="0" borderId="0" xfId="0" applyFont="1" applyFill="1" applyBorder="1"/>
    <xf numFmtId="0" fontId="8" fillId="0" borderId="6" xfId="0" applyFont="1" applyFill="1" applyBorder="1" applyAlignment="1">
      <alignment wrapText="1"/>
    </xf>
    <xf numFmtId="0" fontId="8" fillId="0" borderId="6" xfId="0" applyFont="1" applyFill="1" applyBorder="1" applyAlignment="1"/>
    <xf numFmtId="0" fontId="6" fillId="0" borderId="7" xfId="0" applyFont="1" applyFill="1" applyBorder="1" applyAlignment="1">
      <alignment wrapText="1"/>
    </xf>
    <xf numFmtId="165" fontId="8" fillId="0" borderId="0" xfId="1" applyNumberFormat="1" applyFont="1" applyFill="1" applyBorder="1" applyAlignment="1">
      <alignment horizontal="right"/>
    </xf>
    <xf numFmtId="2" fontId="8" fillId="0" borderId="0" xfId="1" applyNumberFormat="1" applyFont="1" applyFill="1" applyBorder="1" applyAlignment="1">
      <alignment horizontal="right"/>
    </xf>
    <xf numFmtId="165" fontId="8" fillId="0" borderId="8" xfId="1" applyNumberFormat="1" applyFont="1" applyFill="1" applyBorder="1" applyAlignment="1">
      <alignment horizontal="right"/>
    </xf>
    <xf numFmtId="2" fontId="8" fillId="0" borderId="6" xfId="1" applyNumberFormat="1" applyFont="1" applyFill="1" applyBorder="1" applyAlignment="1">
      <alignment horizontal="right"/>
    </xf>
    <xf numFmtId="165" fontId="6" fillId="0" borderId="4" xfId="1" applyNumberFormat="1" applyFont="1" applyFill="1" applyBorder="1" applyAlignment="1">
      <alignment horizontal="right"/>
    </xf>
    <xf numFmtId="2" fontId="6" fillId="0" borderId="6" xfId="1" applyNumberFormat="1" applyFont="1" applyFill="1" applyBorder="1" applyAlignment="1">
      <alignment horizontal="right"/>
    </xf>
    <xf numFmtId="165" fontId="6" fillId="0" borderId="9" xfId="1" applyNumberFormat="1" applyFont="1" applyFill="1" applyBorder="1" applyAlignment="1">
      <alignment horizontal="right"/>
    </xf>
    <xf numFmtId="2" fontId="6" fillId="0" borderId="7" xfId="1" applyNumberFormat="1" applyFont="1" applyFill="1" applyBorder="1" applyAlignment="1">
      <alignment horizontal="right"/>
    </xf>
    <xf numFmtId="2" fontId="8" fillId="0" borderId="10" xfId="1" applyNumberFormat="1" applyFont="1" applyFill="1" applyBorder="1" applyAlignment="1">
      <alignment horizontal="right"/>
    </xf>
    <xf numFmtId="165" fontId="8" fillId="0" borderId="6" xfId="1" applyNumberFormat="1" applyFont="1" applyFill="1" applyBorder="1" applyAlignment="1">
      <alignment horizontal="right"/>
    </xf>
    <xf numFmtId="3" fontId="6" fillId="0" borderId="7" xfId="1" applyNumberFormat="1" applyFont="1" applyFill="1" applyBorder="1" applyAlignment="1">
      <alignment horizontal="right"/>
    </xf>
    <xf numFmtId="0" fontId="5" fillId="0" borderId="0" xfId="0" applyNumberFormat="1" applyFont="1" applyFill="1" applyAlignment="1">
      <alignment wrapText="1"/>
    </xf>
    <xf numFmtId="0" fontId="1" fillId="0" borderId="0" xfId="0" applyFont="1" applyFill="1" applyBorder="1" applyAlignment="1">
      <alignment horizontal="center"/>
    </xf>
    <xf numFmtId="0" fontId="1" fillId="0" borderId="0" xfId="0" applyFont="1" applyFill="1"/>
    <xf numFmtId="0" fontId="1" fillId="0" borderId="0" xfId="0" applyFont="1"/>
    <xf numFmtId="0" fontId="1" fillId="0" borderId="0" xfId="0" applyFont="1" applyFill="1" applyAlignment="1">
      <alignment horizontal="center"/>
    </xf>
    <xf numFmtId="0" fontId="1" fillId="0" borderId="0" xfId="0" applyFont="1" applyFill="1" applyAlignment="1">
      <alignment wrapText="1"/>
    </xf>
    <xf numFmtId="0" fontId="1" fillId="0" borderId="0" xfId="0" applyFont="1" applyFill="1" applyAlignment="1">
      <alignment horizontal="right"/>
    </xf>
    <xf numFmtId="0" fontId="5" fillId="0" borderId="0" xfId="0" applyFont="1" applyFill="1" applyAlignment="1">
      <alignment horizontal="left" wrapText="1"/>
    </xf>
    <xf numFmtId="0" fontId="5" fillId="0" borderId="0" xfId="0" applyFont="1" applyFill="1" applyAlignment="1">
      <alignment wrapText="1"/>
    </xf>
    <xf numFmtId="0" fontId="10" fillId="0" borderId="0" xfId="0" applyFont="1" applyFill="1" applyAlignment="1">
      <alignment horizontal="left" vertical="top" wrapText="1"/>
    </xf>
    <xf numFmtId="0" fontId="5" fillId="0" borderId="0" xfId="0" applyNumberFormat="1" applyFont="1" applyFill="1" applyAlignment="1">
      <alignment horizontal="left" wrapText="1"/>
    </xf>
    <xf numFmtId="0" fontId="10" fillId="0" borderId="5" xfId="0" applyFont="1" applyFill="1" applyBorder="1" applyAlignment="1">
      <alignment horizontal="left" wrapText="1"/>
    </xf>
    <xf numFmtId="0" fontId="10" fillId="0" borderId="0" xfId="0" applyFont="1" applyFill="1" applyAlignment="1">
      <alignment wrapText="1"/>
    </xf>
    <xf numFmtId="0" fontId="11" fillId="0" borderId="0" xfId="0" applyFont="1" applyFill="1" applyAlignment="1">
      <alignment wrapText="1"/>
    </xf>
    <xf numFmtId="164" fontId="11" fillId="0" borderId="0" xfId="0" applyNumberFormat="1" applyFont="1" applyFill="1" applyBorder="1" applyAlignment="1">
      <alignment horizontal="left" wrapText="1"/>
    </xf>
    <xf numFmtId="164" fontId="10" fillId="0" borderId="0" xfId="0" applyNumberFormat="1" applyFont="1" applyFill="1" applyBorder="1" applyAlignment="1">
      <alignment horizontal="left" vertical="top" wrapText="1"/>
    </xf>
    <xf numFmtId="0" fontId="2" fillId="0" borderId="4" xfId="0" applyNumberFormat="1" applyFont="1" applyFill="1" applyBorder="1" applyAlignment="1">
      <alignment wrapText="1"/>
    </xf>
    <xf numFmtId="0" fontId="1" fillId="0" borderId="4" xfId="0" applyFont="1" applyFill="1" applyBorder="1" applyAlignment="1">
      <alignmen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2"/>
  <sheetViews>
    <sheetView tabSelected="1" zoomScaleNormal="100" zoomScaleSheetLayoutView="75" workbookViewId="0">
      <selection sqref="A1:J1"/>
    </sheetView>
  </sheetViews>
  <sheetFormatPr defaultRowHeight="12.75" x14ac:dyDescent="0.2"/>
  <cols>
    <col min="1" max="1" width="7.140625" style="32" customWidth="1"/>
    <col min="2" max="2" width="73.85546875" style="33" customWidth="1"/>
    <col min="3" max="3" width="10.5703125" style="34" customWidth="1"/>
    <col min="4" max="10" width="10.5703125" style="30" customWidth="1"/>
    <col min="11" max="11" width="8.85546875" style="30" customWidth="1"/>
    <col min="12" max="16384" width="9.140625" style="30"/>
  </cols>
  <sheetData>
    <row r="1" spans="1:17" s="1" customFormat="1" ht="17.25" customHeight="1" thickBot="1" x14ac:dyDescent="0.3">
      <c r="A1" s="44" t="s">
        <v>51</v>
      </c>
      <c r="B1" s="44"/>
      <c r="C1" s="44"/>
      <c r="D1" s="44"/>
      <c r="E1" s="44"/>
      <c r="F1" s="44"/>
      <c r="G1" s="45"/>
      <c r="H1" s="45"/>
      <c r="I1" s="45"/>
      <c r="J1" s="45"/>
    </row>
    <row r="2" spans="1:17" s="29" customFormat="1" ht="47.25" customHeight="1" x14ac:dyDescent="0.3">
      <c r="A2" s="3" t="s">
        <v>0</v>
      </c>
      <c r="B2" s="7" t="s">
        <v>41</v>
      </c>
      <c r="C2" s="4" t="s">
        <v>42</v>
      </c>
      <c r="D2" s="5" t="s">
        <v>39</v>
      </c>
      <c r="E2" s="6" t="s">
        <v>43</v>
      </c>
      <c r="F2" s="7" t="s">
        <v>39</v>
      </c>
      <c r="G2" s="4" t="s">
        <v>47</v>
      </c>
      <c r="H2" s="4" t="s">
        <v>39</v>
      </c>
      <c r="I2" s="6" t="s">
        <v>38</v>
      </c>
      <c r="J2" s="7" t="s">
        <v>37</v>
      </c>
      <c r="K2" s="8"/>
    </row>
    <row r="3" spans="1:17" ht="14.25" customHeight="1" x14ac:dyDescent="0.3">
      <c r="A3" s="9">
        <v>1</v>
      </c>
      <c r="B3" s="14" t="s">
        <v>1</v>
      </c>
      <c r="C3" s="17">
        <v>6.39</v>
      </c>
      <c r="D3" s="25">
        <f>C3/C$45*100</f>
        <v>4.6130046448408735E-2</v>
      </c>
      <c r="E3" s="17">
        <v>2.2370000000000001</v>
      </c>
      <c r="F3" s="20">
        <f>+E3/E$45*100</f>
        <v>1.9797495603531123E-2</v>
      </c>
      <c r="G3" s="17">
        <v>1.4750000000000001</v>
      </c>
      <c r="H3" s="18">
        <f t="shared" ref="H3:H44" si="0">+G3/G$45*100</f>
        <v>4.9671561532456922E-2</v>
      </c>
      <c r="I3" s="19">
        <f t="shared" ref="I3:I44" si="1">(C3*1000)/E3</f>
        <v>2856.504246759052</v>
      </c>
      <c r="J3" s="26" t="s">
        <v>54</v>
      </c>
      <c r="K3" s="10"/>
      <c r="M3" s="31"/>
      <c r="N3" s="31"/>
      <c r="O3" s="31"/>
      <c r="P3" s="31"/>
      <c r="Q3" s="31"/>
    </row>
    <row r="4" spans="1:17" ht="14.25" customHeight="1" x14ac:dyDescent="0.3">
      <c r="A4" s="9">
        <v>2</v>
      </c>
      <c r="B4" s="14" t="s">
        <v>2</v>
      </c>
      <c r="C4" s="17">
        <v>130.13999999999999</v>
      </c>
      <c r="D4" s="20">
        <f t="shared" ref="D4:D44" si="2">+C4/C$45*100</f>
        <v>0.93949362203378917</v>
      </c>
      <c r="E4" s="17">
        <v>479.06400000000002</v>
      </c>
      <c r="F4" s="20">
        <f t="shared" ref="F4:F44" si="3">+E4/E$45*100</f>
        <v>4.2397261662092243</v>
      </c>
      <c r="G4" s="17">
        <v>184.88800000000001</v>
      </c>
      <c r="H4" s="18">
        <f t="shared" si="0"/>
        <v>6.2262207922799284</v>
      </c>
      <c r="I4" s="19">
        <f t="shared" si="1"/>
        <v>271.6547267170983</v>
      </c>
      <c r="J4" s="26" t="s">
        <v>55</v>
      </c>
      <c r="K4" s="10"/>
      <c r="M4" s="31"/>
      <c r="N4" s="31"/>
      <c r="O4" s="31"/>
      <c r="P4" s="31"/>
      <c r="Q4" s="31"/>
    </row>
    <row r="5" spans="1:17" ht="14.25" customHeight="1" x14ac:dyDescent="0.3">
      <c r="A5" s="9">
        <v>3</v>
      </c>
      <c r="B5" s="14" t="s">
        <v>3</v>
      </c>
      <c r="C5" s="17">
        <v>197.79300000000001</v>
      </c>
      <c r="D5" s="20">
        <f t="shared" si="2"/>
        <v>1.427887367319266</v>
      </c>
      <c r="E5" s="17">
        <v>218.995</v>
      </c>
      <c r="F5" s="20">
        <f t="shared" si="3"/>
        <v>1.9381102144368791</v>
      </c>
      <c r="G5" s="17">
        <v>107.383</v>
      </c>
      <c r="H5" s="18">
        <f t="shared" si="0"/>
        <v>3.616190706467675</v>
      </c>
      <c r="I5" s="19">
        <f t="shared" si="1"/>
        <v>903.18500422384068</v>
      </c>
      <c r="J5" s="26" t="s">
        <v>56</v>
      </c>
      <c r="K5" s="10"/>
      <c r="M5" s="31"/>
      <c r="N5" s="31"/>
      <c r="O5" s="31"/>
      <c r="P5" s="31"/>
      <c r="Q5" s="31"/>
    </row>
    <row r="6" spans="1:17" ht="14.25" customHeight="1" x14ac:dyDescent="0.3">
      <c r="A6" s="9">
        <v>4</v>
      </c>
      <c r="B6" s="14" t="s">
        <v>29</v>
      </c>
      <c r="C6" s="17">
        <v>118.666</v>
      </c>
      <c r="D6" s="20">
        <f t="shared" si="2"/>
        <v>0.85666167321547282</v>
      </c>
      <c r="E6" s="17">
        <v>238.50700000000001</v>
      </c>
      <c r="F6" s="20">
        <f t="shared" si="3"/>
        <v>2.1107918122089395</v>
      </c>
      <c r="G6" s="17">
        <v>59.66</v>
      </c>
      <c r="H6" s="18">
        <f t="shared" si="0"/>
        <v>2.0090883803568675</v>
      </c>
      <c r="I6" s="19">
        <f t="shared" si="1"/>
        <v>497.53675992738158</v>
      </c>
      <c r="J6" s="26" t="s">
        <v>60</v>
      </c>
      <c r="K6" s="10"/>
      <c r="M6" s="31"/>
      <c r="N6" s="31"/>
      <c r="O6" s="31"/>
      <c r="P6" s="31"/>
      <c r="Q6" s="31"/>
    </row>
    <row r="7" spans="1:17" ht="14.25" customHeight="1" x14ac:dyDescent="0.3">
      <c r="A7" s="9">
        <v>5</v>
      </c>
      <c r="B7" s="14" t="s">
        <v>4</v>
      </c>
      <c r="C7" s="17">
        <v>277.25099999999998</v>
      </c>
      <c r="D7" s="20">
        <f t="shared" si="2"/>
        <v>2.0015025833908875</v>
      </c>
      <c r="E7" s="17">
        <v>98.412999999999997</v>
      </c>
      <c r="F7" s="20">
        <f t="shared" si="3"/>
        <v>0.87095705624957909</v>
      </c>
      <c r="G7" s="17">
        <v>48.548999999999999</v>
      </c>
      <c r="H7" s="18">
        <f t="shared" si="0"/>
        <v>1.6349184005689836</v>
      </c>
      <c r="I7" s="19">
        <f t="shared" si="1"/>
        <v>2817.2192698119152</v>
      </c>
      <c r="J7" s="26" t="s">
        <v>64</v>
      </c>
      <c r="K7" s="10"/>
      <c r="M7" s="31"/>
      <c r="N7" s="31"/>
      <c r="O7" s="31"/>
      <c r="P7" s="31"/>
      <c r="Q7" s="31"/>
    </row>
    <row r="8" spans="1:17" ht="14.25" customHeight="1" x14ac:dyDescent="0.3">
      <c r="A8" s="9">
        <v>6</v>
      </c>
      <c r="B8" s="14" t="s">
        <v>45</v>
      </c>
      <c r="C8" s="17">
        <v>143.13900000000001</v>
      </c>
      <c r="D8" s="20">
        <f t="shared" si="2"/>
        <v>1.0333346977431579</v>
      </c>
      <c r="E8" s="17">
        <v>120.023</v>
      </c>
      <c r="F8" s="20">
        <f t="shared" si="3"/>
        <v>1.0622059967915136</v>
      </c>
      <c r="G8" s="17">
        <v>50.731999999999999</v>
      </c>
      <c r="H8" s="18">
        <f t="shared" si="0"/>
        <v>1.7084323116370197</v>
      </c>
      <c r="I8" s="19">
        <f t="shared" si="1"/>
        <v>1192.596419019688</v>
      </c>
      <c r="J8" s="26" t="s">
        <v>66</v>
      </c>
      <c r="K8" s="10"/>
      <c r="M8" s="31"/>
      <c r="N8" s="31"/>
      <c r="O8" s="31"/>
      <c r="P8" s="31"/>
      <c r="Q8" s="31"/>
    </row>
    <row r="9" spans="1:17" ht="14.25" customHeight="1" x14ac:dyDescent="0.3">
      <c r="A9" s="9">
        <v>7</v>
      </c>
      <c r="B9" s="14" t="s">
        <v>98</v>
      </c>
      <c r="C9" s="17">
        <v>584.49599999999998</v>
      </c>
      <c r="D9" s="20">
        <f t="shared" si="2"/>
        <v>4.2195348402048696</v>
      </c>
      <c r="E9" s="17">
        <v>527.39300000000003</v>
      </c>
      <c r="F9" s="20">
        <f t="shared" si="3"/>
        <v>4.6674388014452797</v>
      </c>
      <c r="G9" s="17">
        <v>201.43799999999999</v>
      </c>
      <c r="H9" s="18">
        <f t="shared" si="0"/>
        <v>6.7835525504915628</v>
      </c>
      <c r="I9" s="19">
        <f t="shared" si="1"/>
        <v>1108.2740954089265</v>
      </c>
      <c r="J9" s="26" t="s">
        <v>59</v>
      </c>
      <c r="K9" s="10"/>
      <c r="M9" s="31"/>
      <c r="N9" s="31"/>
      <c r="O9" s="31"/>
      <c r="P9" s="31"/>
      <c r="Q9" s="31"/>
    </row>
    <row r="10" spans="1:17" ht="14.25" customHeight="1" x14ac:dyDescent="0.3">
      <c r="A10" s="9">
        <v>8</v>
      </c>
      <c r="B10" s="14" t="s">
        <v>99</v>
      </c>
      <c r="C10" s="17">
        <v>178.011</v>
      </c>
      <c r="D10" s="20">
        <f t="shared" si="2"/>
        <v>1.2850791390184175</v>
      </c>
      <c r="E10" s="17">
        <v>99.254999999999995</v>
      </c>
      <c r="F10" s="20">
        <f t="shared" si="3"/>
        <v>0.87840877341460954</v>
      </c>
      <c r="G10" s="17">
        <v>35.176000000000002</v>
      </c>
      <c r="H10" s="18">
        <f t="shared" si="0"/>
        <v>1.1845741345530201</v>
      </c>
      <c r="I10" s="19">
        <f t="shared" si="1"/>
        <v>1793.4713616442498</v>
      </c>
      <c r="J10" s="26" t="s">
        <v>68</v>
      </c>
      <c r="K10" s="10"/>
      <c r="M10" s="31"/>
      <c r="N10" s="31"/>
      <c r="O10" s="31"/>
      <c r="P10" s="31"/>
      <c r="Q10" s="31"/>
    </row>
    <row r="11" spans="1:17" ht="14.25" customHeight="1" x14ac:dyDescent="0.3">
      <c r="A11" s="9">
        <v>9</v>
      </c>
      <c r="B11" s="14" t="s">
        <v>5</v>
      </c>
      <c r="C11" s="17">
        <v>67.394999999999996</v>
      </c>
      <c r="D11" s="20">
        <f t="shared" si="2"/>
        <v>0.48653121758849871</v>
      </c>
      <c r="E11" s="17">
        <v>2.919</v>
      </c>
      <c r="F11" s="20">
        <f t="shared" si="3"/>
        <v>2.5833209506798099E-2</v>
      </c>
      <c r="G11" s="17">
        <v>0.65</v>
      </c>
      <c r="H11" s="18">
        <f t="shared" si="0"/>
        <v>2.1889162709218302E-2</v>
      </c>
      <c r="I11" s="19">
        <f t="shared" si="1"/>
        <v>23088.386433710173</v>
      </c>
      <c r="J11" s="26" t="s">
        <v>69</v>
      </c>
      <c r="K11" s="10"/>
      <c r="M11" s="31"/>
      <c r="N11" s="31"/>
      <c r="O11" s="31"/>
      <c r="P11" s="31"/>
      <c r="Q11" s="31"/>
    </row>
    <row r="12" spans="1:17" ht="14.25" customHeight="1" x14ac:dyDescent="0.3">
      <c r="A12" s="9">
        <v>10</v>
      </c>
      <c r="B12" s="14" t="s">
        <v>6</v>
      </c>
      <c r="C12" s="17">
        <v>4.2210000000000001</v>
      </c>
      <c r="D12" s="20">
        <f t="shared" si="2"/>
        <v>3.0471819414512255E-2</v>
      </c>
      <c r="E12" s="17">
        <v>11.366</v>
      </c>
      <c r="F12" s="20">
        <f t="shared" si="3"/>
        <v>0.1005893317075256</v>
      </c>
      <c r="G12" s="17">
        <v>1.605</v>
      </c>
      <c r="H12" s="18">
        <f t="shared" si="0"/>
        <v>5.404939407430058E-2</v>
      </c>
      <c r="I12" s="19">
        <f t="shared" si="1"/>
        <v>371.37075488298433</v>
      </c>
      <c r="J12" s="26" t="s">
        <v>70</v>
      </c>
      <c r="K12" s="10"/>
      <c r="M12" s="31"/>
      <c r="N12" s="31"/>
      <c r="O12" s="31"/>
      <c r="P12" s="31"/>
      <c r="Q12" s="31"/>
    </row>
    <row r="13" spans="1:17" ht="14.25" customHeight="1" x14ac:dyDescent="0.3">
      <c r="A13" s="9">
        <v>11</v>
      </c>
      <c r="B13" s="14" t="s">
        <v>7</v>
      </c>
      <c r="C13" s="17">
        <v>7.806</v>
      </c>
      <c r="D13" s="20">
        <f t="shared" si="2"/>
        <v>5.6352291482985706E-2</v>
      </c>
      <c r="E13" s="17">
        <v>438.13600000000002</v>
      </c>
      <c r="F13" s="20">
        <f t="shared" si="3"/>
        <v>3.8775125318501176</v>
      </c>
      <c r="G13" s="17">
        <v>38.847000000000001</v>
      </c>
      <c r="H13" s="18">
        <f t="shared" si="0"/>
        <v>1.3081973904076976</v>
      </c>
      <c r="I13" s="19">
        <f t="shared" si="1"/>
        <v>17.816385779757884</v>
      </c>
      <c r="J13" s="26" t="s">
        <v>72</v>
      </c>
      <c r="K13" s="10"/>
      <c r="M13" s="31"/>
      <c r="N13" s="31"/>
      <c r="O13" s="31"/>
      <c r="P13" s="31"/>
      <c r="Q13" s="31"/>
    </row>
    <row r="14" spans="1:17" ht="14.25" customHeight="1" x14ac:dyDescent="0.3">
      <c r="A14" s="9">
        <v>12</v>
      </c>
      <c r="B14" s="14" t="s">
        <v>8</v>
      </c>
      <c r="C14" s="17">
        <v>17.518999999999998</v>
      </c>
      <c r="D14" s="20">
        <f t="shared" si="2"/>
        <v>0.12647140590448711</v>
      </c>
      <c r="E14" s="17">
        <v>1538.4939999999999</v>
      </c>
      <c r="F14" s="20">
        <f t="shared" si="3"/>
        <v>13.615703263772469</v>
      </c>
      <c r="G14" s="17">
        <v>82.244</v>
      </c>
      <c r="H14" s="18">
        <f t="shared" si="0"/>
        <v>2.7696189197799232</v>
      </c>
      <c r="I14" s="19">
        <f t="shared" si="1"/>
        <v>11.387109731984657</v>
      </c>
      <c r="J14" s="26" t="s">
        <v>73</v>
      </c>
      <c r="K14" s="10"/>
      <c r="M14" s="31"/>
      <c r="N14" s="31"/>
      <c r="O14" s="31"/>
      <c r="P14" s="31"/>
      <c r="Q14" s="31"/>
    </row>
    <row r="15" spans="1:17" ht="14.25" customHeight="1" x14ac:dyDescent="0.3">
      <c r="A15" s="9">
        <v>13</v>
      </c>
      <c r="B15" s="14" t="s">
        <v>30</v>
      </c>
      <c r="C15" s="17">
        <v>16.727</v>
      </c>
      <c r="D15" s="20">
        <f t="shared" si="2"/>
        <v>0.12075387902074068</v>
      </c>
      <c r="E15" s="17">
        <v>272.26400000000001</v>
      </c>
      <c r="F15" s="20">
        <f t="shared" si="3"/>
        <v>2.4095419503798827</v>
      </c>
      <c r="G15" s="17">
        <v>52.095999999999997</v>
      </c>
      <c r="H15" s="18">
        <f t="shared" si="0"/>
        <v>1.7543658776914408</v>
      </c>
      <c r="I15" s="19">
        <f t="shared" si="1"/>
        <v>61.436693797196838</v>
      </c>
      <c r="J15" s="26" t="s">
        <v>61</v>
      </c>
      <c r="K15" s="10"/>
      <c r="M15" s="31"/>
      <c r="N15" s="31"/>
      <c r="O15" s="31"/>
      <c r="P15" s="31"/>
      <c r="Q15" s="31"/>
    </row>
    <row r="16" spans="1:17" ht="14.25" customHeight="1" x14ac:dyDescent="0.3">
      <c r="A16" s="9">
        <v>14</v>
      </c>
      <c r="B16" s="14" t="s">
        <v>9</v>
      </c>
      <c r="C16" s="17">
        <v>29.071999999999999</v>
      </c>
      <c r="D16" s="20">
        <f t="shared" si="2"/>
        <v>0.20987366359125803</v>
      </c>
      <c r="E16" s="17">
        <v>94.801000000000002</v>
      </c>
      <c r="F16" s="20">
        <f t="shared" si="3"/>
        <v>0.83899078261526783</v>
      </c>
      <c r="G16" s="17">
        <v>48.180999999999997</v>
      </c>
      <c r="H16" s="18">
        <f t="shared" si="0"/>
        <v>1.6225257669120725</v>
      </c>
      <c r="I16" s="19">
        <f t="shared" si="1"/>
        <v>306.66343182033944</v>
      </c>
      <c r="J16" s="26" t="s">
        <v>74</v>
      </c>
      <c r="K16" s="10"/>
      <c r="M16" s="31"/>
      <c r="N16" s="31"/>
      <c r="O16" s="31"/>
      <c r="P16" s="31"/>
      <c r="Q16" s="31"/>
    </row>
    <row r="17" spans="1:17" ht="14.25" customHeight="1" x14ac:dyDescent="0.3">
      <c r="A17" s="9">
        <v>15</v>
      </c>
      <c r="B17" s="14" t="s">
        <v>10</v>
      </c>
      <c r="C17" s="17">
        <v>41.177999999999997</v>
      </c>
      <c r="D17" s="20">
        <f t="shared" si="2"/>
        <v>0.29726808335721044</v>
      </c>
      <c r="E17" s="17">
        <v>1047.934</v>
      </c>
      <c r="F17" s="20">
        <f t="shared" si="3"/>
        <v>9.274237263205535</v>
      </c>
      <c r="G17" s="17">
        <v>663.67600000000004</v>
      </c>
      <c r="H17" s="18">
        <f t="shared" si="0"/>
        <v>22.349710692620256</v>
      </c>
      <c r="I17" s="19">
        <f t="shared" si="1"/>
        <v>39.294459383892502</v>
      </c>
      <c r="J17" s="26" t="s">
        <v>75</v>
      </c>
      <c r="K17" s="10"/>
      <c r="M17" s="31"/>
      <c r="N17" s="31"/>
      <c r="O17" s="31"/>
      <c r="P17" s="31"/>
      <c r="Q17" s="31"/>
    </row>
    <row r="18" spans="1:17" ht="14.25" customHeight="1" x14ac:dyDescent="0.3">
      <c r="A18" s="9">
        <v>17</v>
      </c>
      <c r="B18" s="14" t="s">
        <v>97</v>
      </c>
      <c r="C18" s="17">
        <v>1158.9349999999999</v>
      </c>
      <c r="D18" s="20">
        <f t="shared" si="2"/>
        <v>8.3664671957255994</v>
      </c>
      <c r="E18" s="17">
        <v>1244.059</v>
      </c>
      <c r="F18" s="20">
        <f t="shared" si="3"/>
        <v>11.009947511414092</v>
      </c>
      <c r="G18" s="17">
        <v>97.394999999999996</v>
      </c>
      <c r="H18" s="18">
        <f t="shared" si="0"/>
        <v>3.279838464714333</v>
      </c>
      <c r="I18" s="19">
        <f t="shared" si="1"/>
        <v>931.57559247591962</v>
      </c>
      <c r="J18" s="26" t="s">
        <v>77</v>
      </c>
      <c r="K18" s="10"/>
      <c r="M18" s="31"/>
      <c r="N18" s="31"/>
      <c r="O18" s="31"/>
      <c r="P18" s="31"/>
      <c r="Q18" s="31"/>
    </row>
    <row r="19" spans="1:17" ht="14.25" customHeight="1" x14ac:dyDescent="0.3">
      <c r="A19" s="11">
        <v>18</v>
      </c>
      <c r="B19" s="14" t="s">
        <v>96</v>
      </c>
      <c r="C19" s="17">
        <v>706.53499999999997</v>
      </c>
      <c r="D19" s="20">
        <f t="shared" si="2"/>
        <v>5.1005465363734697</v>
      </c>
      <c r="E19" s="17">
        <v>843.28200000000004</v>
      </c>
      <c r="F19" s="20">
        <f t="shared" si="3"/>
        <v>7.4630628911653698</v>
      </c>
      <c r="G19" s="17">
        <v>59.341000000000001</v>
      </c>
      <c r="H19" s="18">
        <f t="shared" si="0"/>
        <v>1.9983458528118818</v>
      </c>
      <c r="I19" s="19">
        <f t="shared" si="1"/>
        <v>837.83953647771443</v>
      </c>
      <c r="J19" s="26" t="s">
        <v>78</v>
      </c>
      <c r="K19" s="10"/>
      <c r="M19" s="31"/>
      <c r="N19" s="31"/>
      <c r="O19" s="31"/>
      <c r="P19" s="31"/>
      <c r="Q19" s="31"/>
    </row>
    <row r="20" spans="1:17" ht="14.25" customHeight="1" x14ac:dyDescent="0.3">
      <c r="A20" s="9">
        <v>19</v>
      </c>
      <c r="B20" s="14" t="s">
        <v>31</v>
      </c>
      <c r="C20" s="17">
        <v>388.08499999999998</v>
      </c>
      <c r="D20" s="20">
        <f t="shared" si="2"/>
        <v>2.8016242685337569</v>
      </c>
      <c r="E20" s="17">
        <v>528.05899999999997</v>
      </c>
      <c r="F20" s="20">
        <f t="shared" si="3"/>
        <v>4.6733329150223701</v>
      </c>
      <c r="G20" s="17">
        <v>99.563999999999993</v>
      </c>
      <c r="H20" s="18">
        <f t="shared" si="0"/>
        <v>3.3528809168932474</v>
      </c>
      <c r="I20" s="19">
        <f t="shared" si="1"/>
        <v>734.92734713355901</v>
      </c>
      <c r="J20" s="26" t="s">
        <v>79</v>
      </c>
      <c r="K20" s="10"/>
      <c r="M20" s="31"/>
      <c r="N20" s="31"/>
      <c r="O20" s="31"/>
      <c r="P20" s="31"/>
      <c r="Q20" s="31"/>
    </row>
    <row r="21" spans="1:17" ht="14.25" customHeight="1" x14ac:dyDescent="0.3">
      <c r="A21" s="9">
        <v>20</v>
      </c>
      <c r="B21" s="14" t="s">
        <v>11</v>
      </c>
      <c r="C21" s="17">
        <v>316.75400000000002</v>
      </c>
      <c r="D21" s="20">
        <f t="shared" si="2"/>
        <v>2.2866786749169425</v>
      </c>
      <c r="E21" s="17">
        <v>342.96899999999999</v>
      </c>
      <c r="F21" s="20">
        <f t="shared" si="3"/>
        <v>3.0352826417735654</v>
      </c>
      <c r="G21" s="17">
        <v>143.22999999999999</v>
      </c>
      <c r="H21" s="18">
        <f t="shared" si="0"/>
        <v>4.8233611920635955</v>
      </c>
      <c r="I21" s="19">
        <f t="shared" si="1"/>
        <v>923.56452040855004</v>
      </c>
      <c r="J21" s="26" t="s">
        <v>71</v>
      </c>
      <c r="K21" s="10"/>
      <c r="M21" s="31"/>
      <c r="N21" s="31"/>
      <c r="O21" s="31"/>
      <c r="P21" s="31"/>
      <c r="Q21" s="31"/>
    </row>
    <row r="22" spans="1:17" ht="14.25" customHeight="1" x14ac:dyDescent="0.3">
      <c r="A22" s="9">
        <v>21</v>
      </c>
      <c r="B22" s="14" t="s">
        <v>12</v>
      </c>
      <c r="C22" s="17">
        <v>814.70299999999997</v>
      </c>
      <c r="D22" s="20">
        <f t="shared" si="2"/>
        <v>5.881422101980899</v>
      </c>
      <c r="E22" s="17">
        <v>16.196999999999999</v>
      </c>
      <c r="F22" s="20">
        <f t="shared" si="3"/>
        <v>0.14334378019239769</v>
      </c>
      <c r="G22" s="17">
        <v>7.798</v>
      </c>
      <c r="H22" s="18">
        <f>+G22/G$45*100</f>
        <v>0.26260260124074508</v>
      </c>
      <c r="I22" s="19">
        <f>(C22*1000)/E22</f>
        <v>50299.623387046988</v>
      </c>
      <c r="J22" s="26" t="s">
        <v>81</v>
      </c>
      <c r="K22" s="10"/>
      <c r="M22" s="31"/>
      <c r="N22" s="31"/>
      <c r="O22" s="31"/>
      <c r="P22" s="31"/>
      <c r="Q22" s="31"/>
    </row>
    <row r="23" spans="1:17" ht="14.25" customHeight="1" x14ac:dyDescent="0.3">
      <c r="A23" s="9">
        <v>22</v>
      </c>
      <c r="B23" s="14" t="s">
        <v>44</v>
      </c>
      <c r="C23" s="17">
        <v>84.212999999999994</v>
      </c>
      <c r="D23" s="20">
        <f t="shared" si="2"/>
        <v>0.6079420346729022</v>
      </c>
      <c r="E23" s="17">
        <v>193.91800000000001</v>
      </c>
      <c r="F23" s="20">
        <f t="shared" si="3"/>
        <v>1.7161782532166066</v>
      </c>
      <c r="G23" s="17">
        <v>61.744999999999997</v>
      </c>
      <c r="H23" s="18">
        <f>+G23/G$45*100</f>
        <v>2.0793020792010521</v>
      </c>
      <c r="I23" s="19">
        <f t="shared" si="1"/>
        <v>434.2711867902928</v>
      </c>
      <c r="J23" s="26" t="s">
        <v>57</v>
      </c>
      <c r="K23" s="10"/>
      <c r="M23" s="31"/>
      <c r="N23" s="31"/>
      <c r="O23" s="31"/>
      <c r="P23" s="31"/>
      <c r="Q23" s="31"/>
    </row>
    <row r="24" spans="1:17" ht="14.25" customHeight="1" x14ac:dyDescent="0.3">
      <c r="A24" s="9">
        <v>23</v>
      </c>
      <c r="B24" s="14" t="s">
        <v>32</v>
      </c>
      <c r="C24" s="17">
        <v>351.14600000000002</v>
      </c>
      <c r="D24" s="20">
        <f t="shared" si="2"/>
        <v>2.5349579483838713</v>
      </c>
      <c r="E24" s="17">
        <v>105.66</v>
      </c>
      <c r="F24" s="20">
        <f t="shared" si="3"/>
        <v>0.93509315398708026</v>
      </c>
      <c r="G24" s="17">
        <v>46.991</v>
      </c>
      <c r="H24" s="18">
        <f t="shared" si="0"/>
        <v>1.5824517613367344</v>
      </c>
      <c r="I24" s="19">
        <f t="shared" si="1"/>
        <v>3323.3579405640735</v>
      </c>
      <c r="J24" s="26" t="s">
        <v>82</v>
      </c>
      <c r="K24" s="10"/>
      <c r="M24" s="31"/>
      <c r="N24" s="31"/>
      <c r="O24" s="31"/>
      <c r="P24" s="31"/>
      <c r="Q24" s="31"/>
    </row>
    <row r="25" spans="1:17" ht="14.25" customHeight="1" x14ac:dyDescent="0.3">
      <c r="A25" s="9">
        <v>24</v>
      </c>
      <c r="B25" s="14" t="s">
        <v>13</v>
      </c>
      <c r="C25" s="17">
        <v>549.13</v>
      </c>
      <c r="D25" s="20">
        <f t="shared" si="2"/>
        <v>3.9642241637268691</v>
      </c>
      <c r="E25" s="17">
        <v>182.91800000000001</v>
      </c>
      <c r="F25" s="20">
        <f t="shared" si="3"/>
        <v>1.6188280289703649</v>
      </c>
      <c r="G25" s="17">
        <v>100.6</v>
      </c>
      <c r="H25" s="18">
        <f t="shared" si="0"/>
        <v>3.3877688746882475</v>
      </c>
      <c r="I25" s="19">
        <f t="shared" si="1"/>
        <v>3002.0555658819799</v>
      </c>
      <c r="J25" s="26" t="s">
        <v>84</v>
      </c>
      <c r="K25" s="10"/>
      <c r="M25" s="31"/>
      <c r="N25" s="31"/>
      <c r="O25" s="31"/>
      <c r="P25" s="31"/>
      <c r="Q25" s="31"/>
    </row>
    <row r="26" spans="1:17" ht="14.25" customHeight="1" x14ac:dyDescent="0.3">
      <c r="A26" s="9">
        <v>25</v>
      </c>
      <c r="B26" s="14" t="s">
        <v>14</v>
      </c>
      <c r="C26" s="17">
        <v>4.5270000000000001</v>
      </c>
      <c r="D26" s="20">
        <f t="shared" si="2"/>
        <v>3.2680863892323372E-2</v>
      </c>
      <c r="E26" s="17">
        <v>35.122999999999998</v>
      </c>
      <c r="F26" s="20">
        <f t="shared" si="3"/>
        <v>0.31083926601824924</v>
      </c>
      <c r="G26" s="17">
        <v>3.8780000000000001</v>
      </c>
      <c r="H26" s="18">
        <f>+G26/G$45*100</f>
        <v>0.13059411228669013</v>
      </c>
      <c r="I26" s="19">
        <f t="shared" si="1"/>
        <v>128.88990120433905</v>
      </c>
      <c r="J26" s="26" t="s">
        <v>63</v>
      </c>
      <c r="K26" s="10"/>
      <c r="M26" s="31"/>
      <c r="N26" s="31"/>
      <c r="O26" s="31"/>
      <c r="P26" s="31"/>
      <c r="Q26" s="31"/>
    </row>
    <row r="27" spans="1:17" ht="14.25" customHeight="1" x14ac:dyDescent="0.3">
      <c r="A27" s="9">
        <v>26</v>
      </c>
      <c r="B27" s="14" t="s">
        <v>15</v>
      </c>
      <c r="C27" s="17">
        <v>144.13399999999999</v>
      </c>
      <c r="D27" s="20">
        <f t="shared" si="2"/>
        <v>1.0405177018458442</v>
      </c>
      <c r="E27" s="17">
        <v>297.42899999999997</v>
      </c>
      <c r="F27" s="20">
        <f t="shared" si="3"/>
        <v>2.6322527133941254</v>
      </c>
      <c r="G27" s="17">
        <v>82.275000000000006</v>
      </c>
      <c r="H27" s="18">
        <f t="shared" si="0"/>
        <v>2.7706628644629783</v>
      </c>
      <c r="I27" s="19">
        <f t="shared" si="1"/>
        <v>484.59968597547652</v>
      </c>
      <c r="J27" s="26" t="s">
        <v>65</v>
      </c>
      <c r="K27" s="10"/>
      <c r="M27" s="31"/>
      <c r="N27" s="31"/>
      <c r="O27" s="31"/>
      <c r="P27" s="31"/>
      <c r="Q27" s="31"/>
    </row>
    <row r="28" spans="1:17" ht="14.25" customHeight="1" x14ac:dyDescent="0.3">
      <c r="A28" s="9">
        <v>27</v>
      </c>
      <c r="B28" s="14" t="s">
        <v>16</v>
      </c>
      <c r="C28" s="17">
        <v>123.892</v>
      </c>
      <c r="D28" s="20">
        <f t="shared" si="2"/>
        <v>0.89438868772867852</v>
      </c>
      <c r="E28" s="17">
        <v>123.3</v>
      </c>
      <c r="F28" s="20">
        <f t="shared" si="3"/>
        <v>1.0912075135965076</v>
      </c>
      <c r="G28" s="17">
        <v>69.122</v>
      </c>
      <c r="H28" s="18">
        <f t="shared" si="0"/>
        <v>2.3277272381332113</v>
      </c>
      <c r="I28" s="19">
        <f t="shared" si="1"/>
        <v>1004.801297648013</v>
      </c>
      <c r="J28" s="26" t="s">
        <v>76</v>
      </c>
      <c r="K28" s="10"/>
    </row>
    <row r="29" spans="1:17" ht="14.25" customHeight="1" x14ac:dyDescent="0.3">
      <c r="A29" s="9">
        <v>28</v>
      </c>
      <c r="B29" s="14" t="s">
        <v>17</v>
      </c>
      <c r="C29" s="17">
        <v>126.268</v>
      </c>
      <c r="D29" s="20">
        <f t="shared" si="2"/>
        <v>0.91154126837991789</v>
      </c>
      <c r="E29" s="17">
        <v>76.53</v>
      </c>
      <c r="F29" s="20">
        <f t="shared" si="3"/>
        <v>0.67729206014226051</v>
      </c>
      <c r="G29" s="17">
        <v>26.687000000000001</v>
      </c>
      <c r="H29" s="18">
        <f t="shared" si="0"/>
        <v>0.89870166957062902</v>
      </c>
      <c r="I29" s="19">
        <f t="shared" si="1"/>
        <v>1649.9150659871946</v>
      </c>
      <c r="J29" s="26" t="s">
        <v>85</v>
      </c>
      <c r="K29" s="10"/>
    </row>
    <row r="30" spans="1:17" ht="14.25" customHeight="1" x14ac:dyDescent="0.3">
      <c r="A30" s="9">
        <v>29</v>
      </c>
      <c r="B30" s="14" t="s">
        <v>18</v>
      </c>
      <c r="C30" s="17">
        <v>159.583</v>
      </c>
      <c r="D30" s="20">
        <f t="shared" si="2"/>
        <v>1.1520455715769033</v>
      </c>
      <c r="E30" s="17">
        <v>38.799999999999997</v>
      </c>
      <c r="F30" s="20">
        <f t="shared" si="3"/>
        <v>0.34338079097765201</v>
      </c>
      <c r="G30" s="17">
        <v>14.89</v>
      </c>
      <c r="H30" s="18">
        <f t="shared" si="0"/>
        <v>0.50143020421578544</v>
      </c>
      <c r="I30" s="19">
        <f t="shared" si="1"/>
        <v>4112.9639175257735</v>
      </c>
      <c r="J30" s="26" t="s">
        <v>58</v>
      </c>
      <c r="K30" s="10"/>
    </row>
    <row r="31" spans="1:17" ht="14.25" customHeight="1" x14ac:dyDescent="0.3">
      <c r="A31" s="9">
        <v>30</v>
      </c>
      <c r="B31" s="15" t="s">
        <v>19</v>
      </c>
      <c r="C31" s="17">
        <v>465.77699999999999</v>
      </c>
      <c r="D31" s="20">
        <f t="shared" si="2"/>
        <v>3.3624905547105599</v>
      </c>
      <c r="E31" s="17">
        <v>39.848999999999997</v>
      </c>
      <c r="F31" s="20">
        <f t="shared" si="3"/>
        <v>0.35266446236258903</v>
      </c>
      <c r="G31" s="17">
        <v>25.484999999999999</v>
      </c>
      <c r="H31" s="18">
        <f t="shared" si="0"/>
        <v>0.85822355637604364</v>
      </c>
      <c r="I31" s="19">
        <f t="shared" si="1"/>
        <v>11688.549273507491</v>
      </c>
      <c r="J31" s="26" t="s">
        <v>86</v>
      </c>
      <c r="K31" s="10"/>
    </row>
    <row r="32" spans="1:17" ht="14.25" customHeight="1" x14ac:dyDescent="0.3">
      <c r="A32" s="9">
        <v>31</v>
      </c>
      <c r="B32" s="14" t="s">
        <v>20</v>
      </c>
      <c r="C32" s="17">
        <v>180.50399999999999</v>
      </c>
      <c r="D32" s="20">
        <f t="shared" si="2"/>
        <v>1.3030763543229376</v>
      </c>
      <c r="E32" s="17">
        <v>793.04600000000005</v>
      </c>
      <c r="F32" s="20">
        <f t="shared" si="3"/>
        <v>7.0184732670531709</v>
      </c>
      <c r="G32" s="17">
        <v>93.581000000000003</v>
      </c>
      <c r="H32" s="18">
        <f t="shared" si="0"/>
        <v>3.151399593063628</v>
      </c>
      <c r="I32" s="19">
        <f t="shared" si="1"/>
        <v>227.60848677125915</v>
      </c>
      <c r="J32" s="26" t="s">
        <v>87</v>
      </c>
      <c r="K32" s="10"/>
    </row>
    <row r="33" spans="1:11" ht="14.25" customHeight="1" x14ac:dyDescent="0.3">
      <c r="A33" s="9">
        <v>32</v>
      </c>
      <c r="B33" s="14" t="s">
        <v>35</v>
      </c>
      <c r="C33" s="17">
        <v>457.28</v>
      </c>
      <c r="D33" s="20">
        <f t="shared" si="2"/>
        <v>3.3011498654034974</v>
      </c>
      <c r="E33" s="17">
        <v>304.65800000000002</v>
      </c>
      <c r="F33" s="20">
        <f t="shared" si="3"/>
        <v>2.6962295107646783</v>
      </c>
      <c r="G33" s="17">
        <v>109.923</v>
      </c>
      <c r="H33" s="18">
        <f t="shared" si="0"/>
        <v>3.7017268192083135</v>
      </c>
      <c r="I33" s="19">
        <f t="shared" si="1"/>
        <v>1500.9617341412336</v>
      </c>
      <c r="J33" s="26" t="s">
        <v>88</v>
      </c>
      <c r="K33" s="10"/>
    </row>
    <row r="34" spans="1:11" ht="14.25" customHeight="1" x14ac:dyDescent="0.3">
      <c r="A34" s="9">
        <v>33</v>
      </c>
      <c r="B34" s="14" t="s">
        <v>21</v>
      </c>
      <c r="C34" s="17">
        <v>352.13499999999999</v>
      </c>
      <c r="D34" s="20">
        <f t="shared" si="2"/>
        <v>2.5420976378889533</v>
      </c>
      <c r="E34" s="17">
        <v>100.754</v>
      </c>
      <c r="F34" s="20">
        <f t="shared" si="3"/>
        <v>0.89167495397325658</v>
      </c>
      <c r="G34" s="17">
        <v>41.984999999999999</v>
      </c>
      <c r="H34" s="18">
        <f t="shared" si="0"/>
        <v>1.413871532840816</v>
      </c>
      <c r="I34" s="19">
        <f t="shared" si="1"/>
        <v>3494.9977172122199</v>
      </c>
      <c r="J34" s="26" t="s">
        <v>67</v>
      </c>
      <c r="K34" s="10"/>
    </row>
    <row r="35" spans="1:11" ht="14.25" customHeight="1" x14ac:dyDescent="0.3">
      <c r="A35" s="11">
        <v>34</v>
      </c>
      <c r="B35" s="14" t="s">
        <v>22</v>
      </c>
      <c r="C35" s="17">
        <v>753.09500000000003</v>
      </c>
      <c r="D35" s="20">
        <f t="shared" si="2"/>
        <v>5.4366678137815931</v>
      </c>
      <c r="E35" s="17">
        <v>74.650000000000006</v>
      </c>
      <c r="F35" s="20">
        <f t="shared" si="3"/>
        <v>0.66065402181653932</v>
      </c>
      <c r="G35" s="17">
        <v>36.968000000000004</v>
      </c>
      <c r="H35" s="18">
        <f t="shared" si="0"/>
        <v>1.2449208723605882</v>
      </c>
      <c r="I35" s="19">
        <f t="shared" si="1"/>
        <v>10088.345612860012</v>
      </c>
      <c r="J35" s="26" t="s">
        <v>83</v>
      </c>
      <c r="K35" s="10"/>
    </row>
    <row r="36" spans="1:11" ht="14.25" customHeight="1" x14ac:dyDescent="0.3">
      <c r="A36" s="9">
        <v>35</v>
      </c>
      <c r="B36" s="14" t="s">
        <v>34</v>
      </c>
      <c r="C36" s="17">
        <v>1031.944</v>
      </c>
      <c r="D36" s="20">
        <f t="shared" si="2"/>
        <v>7.4497065183343825</v>
      </c>
      <c r="E36" s="17">
        <v>46.212000000000003</v>
      </c>
      <c r="F36" s="20">
        <f t="shared" si="3"/>
        <v>0.40897714207884683</v>
      </c>
      <c r="G36" s="17">
        <v>28.361999999999998</v>
      </c>
      <c r="H36" s="18">
        <f t="shared" si="0"/>
        <v>0.95510835809053762</v>
      </c>
      <c r="I36" s="19">
        <f t="shared" si="1"/>
        <v>22330.650047606679</v>
      </c>
      <c r="J36" s="26" t="s">
        <v>89</v>
      </c>
      <c r="K36" s="10"/>
    </row>
    <row r="37" spans="1:11" ht="14.25" customHeight="1" x14ac:dyDescent="0.3">
      <c r="A37" s="11">
        <v>36</v>
      </c>
      <c r="B37" s="14" t="s">
        <v>23</v>
      </c>
      <c r="C37" s="17">
        <v>1038.3409999999999</v>
      </c>
      <c r="D37" s="20">
        <f t="shared" si="2"/>
        <v>7.4958870984799963</v>
      </c>
      <c r="E37" s="17">
        <v>130.06899999999999</v>
      </c>
      <c r="F37" s="20">
        <f t="shared" si="3"/>
        <v>1.1511133015894901</v>
      </c>
      <c r="G37" s="17">
        <v>64.757999999999996</v>
      </c>
      <c r="H37" s="18">
        <f t="shared" si="0"/>
        <v>2.1807667672670132</v>
      </c>
      <c r="I37" s="19">
        <f t="shared" si="1"/>
        <v>7983.0013300632736</v>
      </c>
      <c r="J37" s="26" t="s">
        <v>91</v>
      </c>
      <c r="K37" s="10"/>
    </row>
    <row r="38" spans="1:11" ht="14.25" customHeight="1" x14ac:dyDescent="0.3">
      <c r="A38" s="9">
        <v>37</v>
      </c>
      <c r="B38" s="14" t="s">
        <v>33</v>
      </c>
      <c r="C38" s="17">
        <v>280.39100000000002</v>
      </c>
      <c r="D38" s="20">
        <f t="shared" si="2"/>
        <v>2.0241705561370544</v>
      </c>
      <c r="E38" s="17">
        <v>7.5140000000000002</v>
      </c>
      <c r="F38" s="20">
        <f t="shared" si="3"/>
        <v>6.6499053180569007E-2</v>
      </c>
      <c r="G38" s="17">
        <v>4.3419999999999996</v>
      </c>
      <c r="H38" s="18">
        <f t="shared" si="0"/>
        <v>0.14621960689757824</v>
      </c>
      <c r="I38" s="19">
        <f t="shared" si="1"/>
        <v>37315.810487090763</v>
      </c>
      <c r="J38" s="26" t="s">
        <v>90</v>
      </c>
      <c r="K38" s="10"/>
    </row>
    <row r="39" spans="1:11" ht="14.25" customHeight="1" x14ac:dyDescent="0.3">
      <c r="A39" s="9">
        <v>38</v>
      </c>
      <c r="B39" s="14" t="s">
        <v>24</v>
      </c>
      <c r="C39" s="17">
        <v>351.89400000000001</v>
      </c>
      <c r="D39" s="20">
        <f t="shared" si="2"/>
        <v>2.540357834885187</v>
      </c>
      <c r="E39" s="17">
        <v>7.306</v>
      </c>
      <c r="F39" s="20">
        <f t="shared" si="3"/>
        <v>6.4658248940276428E-2</v>
      </c>
      <c r="G39" s="17">
        <v>5.3239999999999998</v>
      </c>
      <c r="H39" s="18">
        <f t="shared" si="0"/>
        <v>0.1792890804059665</v>
      </c>
      <c r="I39" s="19">
        <f t="shared" si="1"/>
        <v>48165.069805639199</v>
      </c>
      <c r="J39" s="26" t="s">
        <v>92</v>
      </c>
      <c r="K39" s="10"/>
    </row>
    <row r="40" spans="1:11" ht="14.25" customHeight="1" x14ac:dyDescent="0.3">
      <c r="A40" s="9">
        <v>39</v>
      </c>
      <c r="B40" s="14" t="s">
        <v>36</v>
      </c>
      <c r="C40" s="17">
        <v>152.286</v>
      </c>
      <c r="D40" s="20">
        <f t="shared" si="2"/>
        <v>1.0993678017906687</v>
      </c>
      <c r="E40" s="17">
        <v>26.632999999999999</v>
      </c>
      <c r="F40" s="20">
        <f t="shared" si="3"/>
        <v>0.23570259294092283</v>
      </c>
      <c r="G40" s="17">
        <v>15.023999999999999</v>
      </c>
      <c r="H40" s="18">
        <f t="shared" si="0"/>
        <v>0.5059427392973781</v>
      </c>
      <c r="I40" s="19">
        <f t="shared" si="1"/>
        <v>5717.9439041790265</v>
      </c>
      <c r="J40" s="26" t="s">
        <v>93</v>
      </c>
      <c r="K40" s="10"/>
    </row>
    <row r="41" spans="1:11" ht="14.25" customHeight="1" x14ac:dyDescent="0.3">
      <c r="A41" s="9">
        <v>40</v>
      </c>
      <c r="B41" s="14" t="s">
        <v>25</v>
      </c>
      <c r="C41" s="17">
        <v>517.06700000000001</v>
      </c>
      <c r="D41" s="20">
        <f t="shared" si="2"/>
        <v>3.7327581732299469</v>
      </c>
      <c r="E41" s="17">
        <v>74.128</v>
      </c>
      <c r="F41" s="20">
        <f t="shared" si="3"/>
        <v>0.65603431117503574</v>
      </c>
      <c r="G41" s="17">
        <v>31.204000000000001</v>
      </c>
      <c r="H41" s="18">
        <f t="shared" si="0"/>
        <v>1.0508145125822277</v>
      </c>
      <c r="I41" s="19">
        <f t="shared" si="1"/>
        <v>6975.3264623354198</v>
      </c>
      <c r="J41" s="26" t="s">
        <v>94</v>
      </c>
      <c r="K41" s="10"/>
    </row>
    <row r="42" spans="1:11" ht="14.25" customHeight="1" x14ac:dyDescent="0.3">
      <c r="A42" s="11">
        <v>41</v>
      </c>
      <c r="B42" s="14" t="s">
        <v>26</v>
      </c>
      <c r="C42" s="17">
        <v>107.002</v>
      </c>
      <c r="D42" s="20">
        <f t="shared" si="2"/>
        <v>0.77245809547302535</v>
      </c>
      <c r="E42" s="17">
        <v>241.232</v>
      </c>
      <c r="F42" s="20">
        <f t="shared" si="3"/>
        <v>2.1349081177608493</v>
      </c>
      <c r="G42" s="17">
        <v>66.653999999999996</v>
      </c>
      <c r="H42" s="18">
        <f t="shared" si="0"/>
        <v>2.2446157711080565</v>
      </c>
      <c r="I42" s="19">
        <f t="shared" si="1"/>
        <v>443.56470120050409</v>
      </c>
      <c r="J42" s="26" t="s">
        <v>80</v>
      </c>
      <c r="K42" s="10"/>
    </row>
    <row r="43" spans="1:11" ht="14.25" customHeight="1" x14ac:dyDescent="0.3">
      <c r="A43" s="9">
        <v>43</v>
      </c>
      <c r="B43" s="14" t="s">
        <v>27</v>
      </c>
      <c r="C43" s="17">
        <v>1377.3710000000001</v>
      </c>
      <c r="D43" s="20">
        <f t="shared" si="2"/>
        <v>9.9433784361019093</v>
      </c>
      <c r="E43" s="17">
        <v>374.07100000000003</v>
      </c>
      <c r="F43" s="20">
        <f t="shared" si="3"/>
        <v>3.3105359758196209</v>
      </c>
      <c r="G43" s="17">
        <v>75.269000000000005</v>
      </c>
      <c r="H43" s="18">
        <f t="shared" si="0"/>
        <v>2.5347313660925423</v>
      </c>
      <c r="I43" s="19">
        <f t="shared" si="1"/>
        <v>3682.1111500223219</v>
      </c>
      <c r="J43" s="26" t="s">
        <v>62</v>
      </c>
      <c r="K43" s="10"/>
    </row>
    <row r="44" spans="1:11" ht="14.25" customHeight="1" x14ac:dyDescent="0.3">
      <c r="A44" s="9">
        <v>99</v>
      </c>
      <c r="B44" s="14" t="s">
        <v>28</v>
      </c>
      <c r="C44" s="17">
        <v>0.36</v>
      </c>
      <c r="D44" s="20">
        <f t="shared" si="2"/>
        <v>2.5988758562483795E-3</v>
      </c>
      <c r="E44" s="17">
        <v>1.3029999999999999</v>
      </c>
      <c r="F44" s="20">
        <f t="shared" si="3"/>
        <v>1.1531576562986612E-2</v>
      </c>
      <c r="G44" s="17">
        <v>0.16200000000000001</v>
      </c>
      <c r="H44" s="18">
        <f t="shared" si="0"/>
        <v>5.4554528598359459E-3</v>
      </c>
      <c r="I44" s="19">
        <f t="shared" si="1"/>
        <v>276.2854950115119</v>
      </c>
      <c r="J44" s="26" t="s">
        <v>95</v>
      </c>
      <c r="K44" s="10"/>
    </row>
    <row r="45" spans="1:11" s="2" customFormat="1" ht="16.5" customHeight="1" thickBot="1" x14ac:dyDescent="0.35">
      <c r="A45" s="12"/>
      <c r="B45" s="16" t="s">
        <v>46</v>
      </c>
      <c r="C45" s="21">
        <v>13852.143</v>
      </c>
      <c r="D45" s="24">
        <f>SUM(D3:D44)</f>
        <v>99.718548963867903</v>
      </c>
      <c r="E45" s="21">
        <v>11299.409</v>
      </c>
      <c r="F45" s="24">
        <f>SUM(F3:F44)</f>
        <v>101.23954270528661</v>
      </c>
      <c r="G45" s="23">
        <v>2969.5059999999999</v>
      </c>
      <c r="H45" s="22">
        <f>SUM(H3:H44)</f>
        <v>100.66175990215208</v>
      </c>
      <c r="I45" s="23">
        <f>C45*1000/E45</f>
        <v>1225.9174794009139</v>
      </c>
      <c r="J45" s="27" t="s">
        <v>53</v>
      </c>
      <c r="K45" s="13"/>
    </row>
    <row r="46" spans="1:11" ht="15.75" customHeight="1" x14ac:dyDescent="0.2">
      <c r="A46" s="39" t="s">
        <v>101</v>
      </c>
      <c r="B46" s="39"/>
      <c r="C46" s="39"/>
      <c r="D46" s="39"/>
      <c r="E46" s="39"/>
      <c r="F46" s="39"/>
      <c r="G46" s="39"/>
      <c r="H46" s="39"/>
      <c r="I46" s="39"/>
      <c r="J46" s="39"/>
    </row>
    <row r="47" spans="1:11" ht="12.75" customHeight="1" x14ac:dyDescent="0.2">
      <c r="A47" s="40"/>
      <c r="B47" s="40"/>
      <c r="C47" s="40"/>
      <c r="D47" s="40"/>
      <c r="E47" s="40"/>
      <c r="F47" s="40"/>
      <c r="G47" s="40"/>
      <c r="H47" s="40"/>
      <c r="I47" s="40"/>
      <c r="J47" s="40"/>
    </row>
    <row r="48" spans="1:11" ht="12.75" customHeight="1" x14ac:dyDescent="0.2">
      <c r="A48" s="41" t="s">
        <v>52</v>
      </c>
      <c r="B48" s="41"/>
      <c r="C48" s="41"/>
      <c r="D48" s="41"/>
      <c r="E48" s="41"/>
      <c r="F48" s="41"/>
      <c r="G48" s="41"/>
      <c r="H48" s="41"/>
      <c r="I48" s="41"/>
      <c r="J48" s="41"/>
    </row>
    <row r="49" spans="1:10" ht="12.75" customHeight="1" x14ac:dyDescent="0.2">
      <c r="A49" s="42" t="s">
        <v>48</v>
      </c>
      <c r="B49" s="42"/>
      <c r="C49" s="42"/>
      <c r="D49" s="42"/>
      <c r="E49" s="42"/>
      <c r="F49" s="42"/>
      <c r="G49" s="42"/>
      <c r="H49" s="42"/>
      <c r="I49" s="42"/>
      <c r="J49" s="42"/>
    </row>
    <row r="50" spans="1:10" ht="12.75" customHeight="1" x14ac:dyDescent="0.2">
      <c r="A50" s="42" t="s">
        <v>49</v>
      </c>
      <c r="B50" s="42"/>
      <c r="C50" s="42"/>
      <c r="D50" s="42"/>
      <c r="E50" s="42"/>
      <c r="F50" s="42"/>
      <c r="G50" s="42"/>
      <c r="H50" s="42"/>
      <c r="I50" s="42"/>
      <c r="J50" s="42"/>
    </row>
    <row r="51" spans="1:10" ht="13.5" customHeight="1" x14ac:dyDescent="0.2">
      <c r="A51" s="42" t="s">
        <v>102</v>
      </c>
      <c r="B51" s="42"/>
      <c r="C51" s="42"/>
      <c r="D51" s="42"/>
      <c r="E51" s="42"/>
      <c r="F51" s="42"/>
      <c r="G51" s="42"/>
      <c r="H51" s="42"/>
      <c r="I51" s="42"/>
      <c r="J51" s="42"/>
    </row>
    <row r="52" spans="1:10" ht="13.5" customHeight="1" x14ac:dyDescent="0.2">
      <c r="A52" s="42" t="s">
        <v>103</v>
      </c>
      <c r="B52" s="42"/>
      <c r="C52" s="42"/>
      <c r="D52" s="42"/>
      <c r="E52" s="42"/>
      <c r="F52" s="42"/>
      <c r="G52" s="42"/>
      <c r="H52" s="42"/>
      <c r="I52" s="42"/>
      <c r="J52" s="42"/>
    </row>
    <row r="53" spans="1:10" ht="25.5" customHeight="1" x14ac:dyDescent="0.2">
      <c r="A53" s="42" t="s">
        <v>104</v>
      </c>
      <c r="B53" s="42"/>
      <c r="C53" s="42"/>
      <c r="D53" s="42"/>
      <c r="E53" s="42"/>
      <c r="F53" s="42"/>
      <c r="G53" s="42"/>
      <c r="H53" s="42"/>
      <c r="I53" s="42"/>
      <c r="J53" s="42"/>
    </row>
    <row r="54" spans="1:10" ht="13.5" customHeight="1" x14ac:dyDescent="0.2">
      <c r="A54" s="42" t="s">
        <v>105</v>
      </c>
      <c r="B54" s="42"/>
      <c r="C54" s="42"/>
      <c r="D54" s="42"/>
      <c r="E54" s="42"/>
      <c r="F54" s="42"/>
      <c r="G54" s="42"/>
      <c r="H54" s="42"/>
      <c r="I54" s="42"/>
      <c r="J54" s="42"/>
    </row>
    <row r="55" spans="1:10" ht="12.75" customHeight="1" x14ac:dyDescent="0.2">
      <c r="A55" s="42"/>
      <c r="B55" s="42"/>
      <c r="C55" s="42"/>
      <c r="D55" s="42"/>
      <c r="E55" s="42"/>
      <c r="F55" s="42"/>
      <c r="G55" s="42"/>
      <c r="H55" s="42"/>
      <c r="I55" s="42"/>
      <c r="J55" s="42"/>
    </row>
    <row r="56" spans="1:10" ht="12.75" customHeight="1" x14ac:dyDescent="0.2">
      <c r="A56" s="43" t="s">
        <v>100</v>
      </c>
      <c r="B56" s="43"/>
      <c r="C56" s="43"/>
      <c r="D56" s="43"/>
      <c r="E56" s="43"/>
      <c r="F56" s="43"/>
      <c r="G56" s="43"/>
      <c r="H56" s="43"/>
      <c r="I56" s="43"/>
      <c r="J56" s="43"/>
    </row>
    <row r="57" spans="1:10" ht="13.5" customHeight="1" x14ac:dyDescent="0.2">
      <c r="A57" s="35" t="s">
        <v>50</v>
      </c>
      <c r="B57" s="35"/>
      <c r="C57" s="35"/>
      <c r="D57" s="35"/>
      <c r="E57" s="35"/>
      <c r="F57" s="35"/>
      <c r="G57" s="35"/>
      <c r="H57" s="35"/>
      <c r="I57" s="35"/>
      <c r="J57" s="35"/>
    </row>
    <row r="58" spans="1:10" ht="12.75" customHeight="1" x14ac:dyDescent="0.2">
      <c r="A58" s="36"/>
      <c r="B58" s="36"/>
      <c r="C58" s="36"/>
      <c r="D58" s="36"/>
      <c r="E58" s="36"/>
      <c r="F58" s="36"/>
      <c r="G58" s="36"/>
      <c r="H58" s="36"/>
      <c r="I58" s="36"/>
      <c r="J58" s="36"/>
    </row>
    <row r="59" spans="1:10" ht="12.75" customHeight="1" x14ac:dyDescent="0.2">
      <c r="A59" s="37" t="s">
        <v>40</v>
      </c>
      <c r="B59" s="37"/>
      <c r="C59" s="37"/>
      <c r="D59" s="37"/>
      <c r="E59" s="37"/>
      <c r="F59" s="37"/>
      <c r="G59" s="37"/>
      <c r="H59" s="37"/>
      <c r="I59" s="37"/>
      <c r="J59" s="37"/>
    </row>
    <row r="60" spans="1:10" ht="25.5" customHeight="1" x14ac:dyDescent="0.2">
      <c r="A60" s="38" t="s">
        <v>106</v>
      </c>
      <c r="B60" s="38"/>
      <c r="C60" s="38"/>
      <c r="D60" s="38"/>
      <c r="E60" s="38"/>
      <c r="F60" s="38"/>
      <c r="G60" s="38"/>
      <c r="H60" s="38"/>
      <c r="I60" s="38"/>
      <c r="J60" s="38"/>
    </row>
    <row r="61" spans="1:10" ht="12.75" customHeight="1" x14ac:dyDescent="0.2">
      <c r="A61" s="28"/>
      <c r="B61" s="28"/>
      <c r="C61" s="28"/>
      <c r="D61" s="28"/>
      <c r="E61" s="28"/>
      <c r="F61" s="28"/>
    </row>
    <row r="62" spans="1:10" ht="12.75" customHeight="1" x14ac:dyDescent="0.2">
      <c r="A62" s="28"/>
      <c r="B62" s="28"/>
      <c r="C62" s="28"/>
      <c r="D62" s="28"/>
      <c r="E62" s="28"/>
      <c r="F62" s="28"/>
    </row>
  </sheetData>
  <mergeCells count="16">
    <mergeCell ref="A1:J1"/>
    <mergeCell ref="A57:J57"/>
    <mergeCell ref="A58:J58"/>
    <mergeCell ref="A59:J59"/>
    <mergeCell ref="A60:J60"/>
    <mergeCell ref="A46:J46"/>
    <mergeCell ref="A47:J47"/>
    <mergeCell ref="A48:J48"/>
    <mergeCell ref="A49:J49"/>
    <mergeCell ref="A50:J50"/>
    <mergeCell ref="A51:J51"/>
    <mergeCell ref="A52:J52"/>
    <mergeCell ref="A53:J53"/>
    <mergeCell ref="A54:J54"/>
    <mergeCell ref="A55:J55"/>
    <mergeCell ref="A56:J56"/>
  </mergeCells>
  <phoneticPr fontId="0" type="noConversion"/>
  <pageMargins left="0.25" right="0.25" top="0.75" bottom="0.75" header="0.3" footer="0.3"/>
  <pageSetup scale="61" orientation="portrait" r:id="rId1"/>
  <headerFooter alignWithMargins="0">
    <oddFooter>&amp;R&amp;F</oddFooter>
  </headerFooter>
  <ignoredErrors>
    <ignoredError sqref="J3:J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1-59</vt:lpstr>
      <vt:lpstr>'1-59'!Print_Area</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jsedor</dc:creator>
  <cp:lastModifiedBy>L. Nguyen</cp:lastModifiedBy>
  <cp:lastPrinted>2016-10-07T14:28:47Z</cp:lastPrinted>
  <dcterms:created xsi:type="dcterms:W3CDTF">2000-03-16T15:19:01Z</dcterms:created>
  <dcterms:modified xsi:type="dcterms:W3CDTF">2016-10-07T14:28:56Z</dcterms:modified>
</cp:coreProperties>
</file>