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65" yWindow="60" windowWidth="9450" windowHeight="10980"/>
  </bookViews>
  <sheets>
    <sheet name="2-9" sheetId="1" r:id="rId1"/>
  </sheets>
  <definedNames>
    <definedName name="HTML_CodePage" hidden="1">1252</definedName>
    <definedName name="HTML_Control" hidden="1">{"'2-9'!$A$1:$Q$54"}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tasks\nts2000\nts2000\HTML\Ch2_web\2-9.htm"</definedName>
    <definedName name="HTML_Title" hidden="1">"Table 2-9"</definedName>
    <definedName name="_xlnm.Print_Area" localSheetId="0">'2-9'!$A$1:$AC$43</definedName>
  </definedNames>
  <calcPr calcId="145621"/>
</workbook>
</file>

<file path=xl/calcChain.xml><?xml version="1.0" encoding="utf-8"?>
<calcChain xmlns="http://schemas.openxmlformats.org/spreadsheetml/2006/main">
  <c r="AF24" i="1" l="1"/>
  <c r="AE24" i="1"/>
  <c r="AD24" i="1"/>
  <c r="AC24" i="1"/>
  <c r="AB24" i="1"/>
  <c r="AA24" i="1"/>
  <c r="Z24" i="1"/>
  <c r="AF23" i="1"/>
  <c r="AE23" i="1"/>
  <c r="AD23" i="1"/>
  <c r="AC23" i="1"/>
  <c r="AB23" i="1"/>
  <c r="AA23" i="1"/>
  <c r="Z23" i="1"/>
  <c r="AF22" i="1"/>
  <c r="AE22" i="1"/>
  <c r="AD22" i="1"/>
  <c r="AC22" i="1"/>
  <c r="AB22" i="1"/>
  <c r="AA22" i="1"/>
  <c r="Z22" i="1"/>
  <c r="AF21" i="1"/>
  <c r="AE21" i="1"/>
  <c r="AD21" i="1"/>
  <c r="AC21" i="1"/>
  <c r="AB21" i="1"/>
  <c r="AA21" i="1"/>
  <c r="Z21" i="1"/>
  <c r="AF18" i="1"/>
  <c r="AE18" i="1"/>
  <c r="AD18" i="1"/>
  <c r="AC18" i="1"/>
  <c r="AB18" i="1"/>
  <c r="AA18" i="1"/>
  <c r="Z18" i="1"/>
  <c r="AF17" i="1"/>
  <c r="AE17" i="1"/>
  <c r="AD17" i="1"/>
  <c r="AC17" i="1"/>
  <c r="AB17" i="1"/>
  <c r="AA17" i="1"/>
  <c r="Z17" i="1"/>
  <c r="AF16" i="1"/>
  <c r="AE16" i="1"/>
  <c r="AD16" i="1"/>
  <c r="AC16" i="1"/>
  <c r="AB16" i="1"/>
  <c r="AA16" i="1"/>
  <c r="Z16" i="1"/>
  <c r="AF15" i="1"/>
  <c r="AE15" i="1"/>
  <c r="AD15" i="1"/>
  <c r="AC15" i="1"/>
  <c r="AB15" i="1"/>
  <c r="AA15" i="1"/>
  <c r="Z15" i="1"/>
  <c r="AF12" i="1"/>
  <c r="AE12" i="1"/>
  <c r="AD12" i="1"/>
  <c r="AC12" i="1"/>
  <c r="AB12" i="1"/>
  <c r="AA12" i="1"/>
  <c r="Z12" i="1"/>
  <c r="AF11" i="1"/>
  <c r="AE11" i="1"/>
  <c r="AD11" i="1"/>
  <c r="AC11" i="1"/>
  <c r="AB11" i="1"/>
  <c r="AA11" i="1"/>
  <c r="Z11" i="1"/>
  <c r="AF10" i="1"/>
  <c r="AE10" i="1"/>
  <c r="AD10" i="1"/>
  <c r="AC10" i="1"/>
  <c r="AB10" i="1"/>
  <c r="AA10" i="1"/>
  <c r="Z10" i="1"/>
  <c r="AF9" i="1"/>
  <c r="AE9" i="1"/>
  <c r="AD9" i="1"/>
  <c r="AC9" i="1"/>
  <c r="AB9" i="1"/>
  <c r="AA9" i="1"/>
  <c r="Z9" i="1"/>
  <c r="Y24" i="1" l="1"/>
  <c r="X24" i="1"/>
  <c r="W24" i="1"/>
  <c r="V24" i="1"/>
  <c r="U24" i="1"/>
  <c r="T24" i="1"/>
  <c r="S24" i="1"/>
  <c r="R24" i="1"/>
  <c r="Q24" i="1"/>
  <c r="P24" i="1"/>
  <c r="O24" i="1"/>
  <c r="N24" i="1"/>
  <c r="M24" i="1"/>
  <c r="L24" i="1"/>
  <c r="K24" i="1"/>
  <c r="J24" i="1"/>
  <c r="I24" i="1"/>
  <c r="H24" i="1"/>
  <c r="G24" i="1"/>
  <c r="F24" i="1"/>
  <c r="E24" i="1"/>
  <c r="D24" i="1"/>
  <c r="C24" i="1"/>
  <c r="Y23" i="1"/>
  <c r="X23" i="1"/>
  <c r="W23" i="1"/>
  <c r="V23" i="1"/>
  <c r="U23" i="1"/>
  <c r="T23" i="1"/>
  <c r="S23" i="1"/>
  <c r="R23" i="1"/>
  <c r="Q23" i="1"/>
  <c r="P23" i="1"/>
  <c r="O23" i="1"/>
  <c r="N23" i="1"/>
  <c r="M23" i="1"/>
  <c r="L23" i="1"/>
  <c r="K23" i="1"/>
  <c r="J23" i="1"/>
  <c r="I23" i="1"/>
  <c r="H23" i="1"/>
  <c r="G23" i="1"/>
  <c r="F23" i="1"/>
  <c r="E23" i="1"/>
  <c r="D23" i="1"/>
  <c r="C23" i="1"/>
  <c r="Y22" i="1"/>
  <c r="X22" i="1"/>
  <c r="W22" i="1"/>
  <c r="V22" i="1"/>
  <c r="U22" i="1"/>
  <c r="T22" i="1"/>
  <c r="S22" i="1"/>
  <c r="R22" i="1"/>
  <c r="Q22" i="1"/>
  <c r="P22" i="1"/>
  <c r="O22" i="1"/>
  <c r="N22" i="1"/>
  <c r="M22" i="1"/>
  <c r="L22" i="1"/>
  <c r="K22" i="1"/>
  <c r="J22" i="1"/>
  <c r="I22" i="1"/>
  <c r="H22" i="1"/>
  <c r="G22" i="1"/>
  <c r="F22" i="1"/>
  <c r="E22" i="1"/>
  <c r="D22" i="1"/>
  <c r="Y21" i="1"/>
  <c r="X21" i="1"/>
  <c r="W21" i="1"/>
  <c r="V21" i="1"/>
  <c r="U21" i="1"/>
  <c r="T21" i="1"/>
  <c r="S21" i="1"/>
  <c r="R21" i="1"/>
  <c r="Q21" i="1"/>
  <c r="P21" i="1"/>
  <c r="O21" i="1"/>
  <c r="N21" i="1"/>
  <c r="M21" i="1"/>
  <c r="L21" i="1"/>
  <c r="K21" i="1"/>
  <c r="J21" i="1"/>
  <c r="I21" i="1"/>
  <c r="H21" i="1"/>
  <c r="G21" i="1"/>
  <c r="F21" i="1"/>
  <c r="E21" i="1"/>
  <c r="D21" i="1"/>
  <c r="C21" i="1"/>
  <c r="Y18" i="1"/>
  <c r="X18" i="1"/>
  <c r="W18" i="1"/>
  <c r="V18" i="1"/>
  <c r="U18" i="1"/>
  <c r="T18" i="1"/>
  <c r="S18" i="1"/>
  <c r="R18" i="1"/>
  <c r="Q18" i="1"/>
  <c r="P18" i="1"/>
  <c r="O18" i="1"/>
  <c r="N18" i="1"/>
  <c r="M18" i="1"/>
  <c r="L18" i="1"/>
  <c r="K18" i="1"/>
  <c r="J18" i="1"/>
  <c r="I18" i="1"/>
  <c r="H18" i="1"/>
  <c r="G18" i="1"/>
  <c r="F18" i="1"/>
  <c r="Y17" i="1"/>
  <c r="X17" i="1"/>
  <c r="W17" i="1"/>
  <c r="V17" i="1"/>
  <c r="U17" i="1"/>
  <c r="T17" i="1"/>
  <c r="S17" i="1"/>
  <c r="R17" i="1"/>
  <c r="Q17" i="1"/>
  <c r="P17" i="1"/>
  <c r="O17" i="1"/>
  <c r="N17" i="1"/>
  <c r="M17" i="1"/>
  <c r="L17" i="1"/>
  <c r="K17" i="1"/>
  <c r="J17" i="1"/>
  <c r="I17" i="1"/>
  <c r="H17" i="1"/>
  <c r="G17" i="1"/>
  <c r="F17" i="1"/>
  <c r="Y16" i="1"/>
  <c r="X16" i="1"/>
  <c r="W16" i="1"/>
  <c r="V16" i="1"/>
  <c r="U16" i="1"/>
  <c r="T16" i="1"/>
  <c r="S16" i="1"/>
  <c r="R16" i="1"/>
  <c r="Q16" i="1"/>
  <c r="P16" i="1"/>
  <c r="O16" i="1"/>
  <c r="N16" i="1"/>
  <c r="M16" i="1"/>
  <c r="L16" i="1"/>
  <c r="K16" i="1"/>
  <c r="J16" i="1"/>
  <c r="I16" i="1"/>
  <c r="H16" i="1"/>
  <c r="G16" i="1"/>
  <c r="F16" i="1"/>
  <c r="Y15" i="1"/>
  <c r="X15" i="1"/>
  <c r="W15" i="1"/>
  <c r="V15" i="1"/>
  <c r="U15" i="1"/>
  <c r="T15" i="1"/>
  <c r="S15" i="1"/>
  <c r="R15" i="1"/>
  <c r="Q15" i="1"/>
  <c r="P15" i="1"/>
  <c r="O15" i="1"/>
  <c r="N15" i="1"/>
  <c r="M15" i="1"/>
  <c r="L15" i="1"/>
  <c r="K15" i="1"/>
  <c r="J15" i="1"/>
  <c r="I15" i="1"/>
  <c r="H15" i="1"/>
  <c r="G15" i="1"/>
  <c r="F15" i="1"/>
  <c r="Y12" i="1"/>
  <c r="X12" i="1"/>
  <c r="W12" i="1"/>
  <c r="V12" i="1"/>
  <c r="U12" i="1"/>
  <c r="T12" i="1"/>
  <c r="S12" i="1"/>
  <c r="R12" i="1"/>
  <c r="Q12" i="1"/>
  <c r="P12" i="1"/>
  <c r="O12" i="1"/>
  <c r="N12" i="1"/>
  <c r="M12" i="1"/>
  <c r="L12" i="1"/>
  <c r="K12" i="1"/>
  <c r="J12" i="1"/>
  <c r="I12" i="1"/>
  <c r="H12" i="1"/>
  <c r="G12" i="1"/>
  <c r="F12" i="1"/>
  <c r="E12" i="1"/>
  <c r="D12" i="1"/>
  <c r="C12" i="1"/>
  <c r="B12" i="1"/>
  <c r="Y11" i="1"/>
  <c r="X11" i="1"/>
  <c r="W11" i="1"/>
  <c r="V11" i="1"/>
  <c r="U11" i="1"/>
  <c r="T11" i="1"/>
  <c r="S11" i="1"/>
  <c r="R11" i="1"/>
  <c r="Q11" i="1"/>
  <c r="P11" i="1"/>
  <c r="O11" i="1"/>
  <c r="N11" i="1"/>
  <c r="M11" i="1"/>
  <c r="L11" i="1"/>
  <c r="K11" i="1"/>
  <c r="J11" i="1"/>
  <c r="I11" i="1"/>
  <c r="H11" i="1"/>
  <c r="G11" i="1"/>
  <c r="F11" i="1"/>
  <c r="E11" i="1"/>
  <c r="D11" i="1"/>
  <c r="C11" i="1"/>
  <c r="B11" i="1"/>
  <c r="Y10" i="1"/>
  <c r="X10" i="1"/>
  <c r="W10" i="1"/>
  <c r="V10" i="1"/>
  <c r="U10" i="1"/>
  <c r="T10" i="1"/>
  <c r="S10" i="1"/>
  <c r="R10" i="1"/>
  <c r="Q10" i="1"/>
  <c r="P10" i="1"/>
  <c r="O10" i="1"/>
  <c r="N10" i="1"/>
  <c r="M10" i="1"/>
  <c r="L10" i="1"/>
  <c r="K10" i="1"/>
  <c r="J10" i="1"/>
  <c r="I10" i="1"/>
  <c r="H10" i="1"/>
  <c r="G10" i="1"/>
  <c r="F10" i="1"/>
  <c r="E10" i="1"/>
  <c r="D10" i="1"/>
  <c r="Y9" i="1"/>
  <c r="X9" i="1"/>
  <c r="W9" i="1"/>
  <c r="V9" i="1"/>
  <c r="U9" i="1"/>
  <c r="T9" i="1"/>
  <c r="S9" i="1"/>
  <c r="R9" i="1"/>
  <c r="Q9" i="1"/>
  <c r="P9" i="1"/>
  <c r="O9" i="1"/>
  <c r="N9" i="1"/>
  <c r="M9" i="1"/>
  <c r="L9" i="1"/>
  <c r="K9" i="1"/>
  <c r="J9" i="1"/>
  <c r="I9" i="1"/>
  <c r="H9" i="1"/>
  <c r="G9" i="1"/>
  <c r="F9" i="1"/>
  <c r="E9" i="1"/>
  <c r="D9" i="1"/>
  <c r="C9" i="1"/>
  <c r="B9" i="1"/>
</calcChain>
</file>

<file path=xl/sharedStrings.xml><?xml version="1.0" encoding="utf-8"?>
<sst xmlns="http://schemas.openxmlformats.org/spreadsheetml/2006/main" count="69" uniqueCount="31">
  <si>
    <t>N</t>
  </si>
  <si>
    <t>Total accidents</t>
  </si>
  <si>
    <t>Aircraft-miles (millions)</t>
  </si>
  <si>
    <t>Rates per 100 million aircraft-miles</t>
  </si>
  <si>
    <t>Rates per 100,000 aircraft departures</t>
  </si>
  <si>
    <t>Flight hours (thousands)</t>
  </si>
  <si>
    <t>Rates per 100,000 flight hours</t>
  </si>
  <si>
    <t>Aircraft departures (thousands)</t>
  </si>
  <si>
    <r>
      <t>1975 (miles): Ibid.</t>
    </r>
    <r>
      <rPr>
        <i/>
        <sz val="9"/>
        <rFont val="Arial"/>
        <family val="2"/>
      </rPr>
      <t>, Calendar Year 1975,</t>
    </r>
    <r>
      <rPr>
        <sz val="9"/>
        <rFont val="Arial"/>
        <family val="2"/>
      </rPr>
      <t xml:space="preserve"> NTSB/ARC-77/1 (Washington, DC: January 1977 ). </t>
    </r>
  </si>
  <si>
    <t>Total seriously injured persons</t>
  </si>
  <si>
    <r>
      <t>Table 2-9:  U.S. Air Carrier</t>
    </r>
    <r>
      <rPr>
        <b/>
        <vertAlign val="superscript"/>
        <sz val="12"/>
        <rFont val="Arial"/>
        <family val="2"/>
      </rPr>
      <t>a</t>
    </r>
    <r>
      <rPr>
        <b/>
        <sz val="12"/>
        <rFont val="Arial"/>
        <family val="2"/>
      </rPr>
      <t xml:space="preserve"> Safety Data</t>
    </r>
  </si>
  <si>
    <r>
      <t xml:space="preserve">a </t>
    </r>
    <r>
      <rPr>
        <sz val="9"/>
        <rFont val="Arial"/>
        <family val="2"/>
      </rPr>
      <t xml:space="preserve">Air carriers operating under 14 CFR 121, scheduled and nonscheduled service. Includes all scheduled and nonscheduled service accidents involving all-cargo carriers and commercial operators of large aircraft when those accidents occurred during 14 CFR 121 operations. Since Mar. 20, 1997, 14 CFR 121 includes aircraft with 10 or more seats formerly operated under 14 CFR 135. This change makes it difficult to compare pre-1997 data for 14 CFR 121 and 14 CFR 135  with more recent data. </t>
    </r>
  </si>
  <si>
    <r>
      <t xml:space="preserve">1960: National Transportation Safety Board, </t>
    </r>
    <r>
      <rPr>
        <i/>
        <sz val="9"/>
        <rFont val="Arial"/>
        <family val="2"/>
      </rPr>
      <t>Annual Review of Aircraft Accident Data: U.S. Air Carrier Operations, Calendar Year 1967 (</t>
    </r>
    <r>
      <rPr>
        <sz val="9"/>
        <rFont val="Arial"/>
        <family val="2"/>
      </rPr>
      <t xml:space="preserve">Washington, DC: December 1968). </t>
    </r>
  </si>
  <si>
    <r>
      <t>1975 (all categories except miles): Ibid.</t>
    </r>
    <r>
      <rPr>
        <i/>
        <sz val="9"/>
        <rFont val="Arial"/>
        <family val="2"/>
      </rPr>
      <t xml:space="preserve">, Calendar Year 1983, NTSB/ARC-87/01 </t>
    </r>
    <r>
      <rPr>
        <sz val="9"/>
        <rFont val="Arial"/>
        <family val="2"/>
      </rPr>
      <t xml:space="preserve">(Washington, DC: February 1987), table 18. </t>
    </r>
  </si>
  <si>
    <t>SOURCES</t>
  </si>
  <si>
    <t>Fatalities, accidents, miles, departures, and flight hours:</t>
  </si>
  <si>
    <t>Serious injuries:</t>
  </si>
  <si>
    <r>
      <t xml:space="preserve">1965-70: Ibid., </t>
    </r>
    <r>
      <rPr>
        <i/>
        <sz val="9"/>
        <rFont val="Arial"/>
        <family val="2"/>
      </rPr>
      <t>Calendar Year 1975,</t>
    </r>
    <r>
      <rPr>
        <sz val="9"/>
        <rFont val="Arial"/>
        <family val="2"/>
      </rPr>
      <t xml:space="preserve"> NTSB/ARC-77/1 (Washington, DC: January 1977). </t>
    </r>
  </si>
  <si>
    <t>Fatalities</t>
  </si>
  <si>
    <t>Seriously injured persons</t>
  </si>
  <si>
    <t>Fatal accidents</t>
  </si>
  <si>
    <t>Total accidents, fatal</t>
  </si>
  <si>
    <t>Total fatalities</t>
  </si>
  <si>
    <t>NOTES</t>
  </si>
  <si>
    <r>
      <t xml:space="preserve">1970-85: Ibid., </t>
    </r>
    <r>
      <rPr>
        <i/>
        <sz val="9"/>
        <rFont val="Arial"/>
        <family val="2"/>
      </rPr>
      <t>Annual Review of Aircraft Accident Data: U.S. Air Carrier Operations</t>
    </r>
    <r>
      <rPr>
        <sz val="9"/>
        <rFont val="Arial"/>
        <family val="2"/>
      </rPr>
      <t xml:space="preserve"> (Washington, DC: Annual Issues). </t>
    </r>
  </si>
  <si>
    <r>
      <t>1980: Ibid.</t>
    </r>
    <r>
      <rPr>
        <i/>
        <sz val="9"/>
        <rFont val="Arial"/>
        <family val="2"/>
      </rPr>
      <t xml:space="preserve">, Calendar Year 1981, </t>
    </r>
    <r>
      <rPr>
        <sz val="9"/>
        <rFont val="Arial"/>
        <family val="2"/>
      </rPr>
      <t>NTSB/ARC-85/01</t>
    </r>
    <r>
      <rPr>
        <i/>
        <sz val="9"/>
        <rFont val="Arial"/>
        <family val="2"/>
      </rPr>
      <t xml:space="preserve"> </t>
    </r>
    <r>
      <rPr>
        <sz val="9"/>
        <rFont val="Arial"/>
        <family val="2"/>
      </rPr>
      <t xml:space="preserve">(Washington, DC: February 1985), tables 2 and 16. </t>
    </r>
  </si>
  <si>
    <r>
      <t>KEY:</t>
    </r>
    <r>
      <rPr>
        <sz val="9"/>
        <rFont val="Arial"/>
        <family val="2"/>
      </rPr>
      <t xml:space="preserve">  N = data do not exist; P = preliminary; R = revised.</t>
    </r>
  </si>
  <si>
    <r>
      <t>1985-92: Ibid.,</t>
    </r>
    <r>
      <rPr>
        <i/>
        <sz val="9"/>
        <rFont val="Arial"/>
        <family val="2"/>
      </rPr>
      <t xml:space="preserve"> Aviation Accident Statistics</t>
    </r>
    <r>
      <rPr>
        <sz val="9"/>
        <rFont val="Arial"/>
        <family val="2"/>
      </rPr>
      <t>, table 5, available at http://www.ntsb.gov/data/aviation_stats.html as of July 19, 2012.</t>
    </r>
  </si>
  <si>
    <r>
      <rPr>
        <i/>
        <sz val="9"/>
        <rFont val="Arial"/>
        <family val="2"/>
      </rPr>
      <t>Aircraft-miles</t>
    </r>
    <r>
      <rPr>
        <sz val="9"/>
        <rFont val="Arial"/>
        <family val="2"/>
      </rPr>
      <t xml:space="preserve">, </t>
    </r>
    <r>
      <rPr>
        <i/>
        <sz val="9"/>
        <rFont val="Arial"/>
        <family val="2"/>
      </rPr>
      <t>Aircraft departures</t>
    </r>
    <r>
      <rPr>
        <sz val="9"/>
        <rFont val="Arial"/>
        <family val="2"/>
      </rPr>
      <t xml:space="preserve">, and </t>
    </r>
    <r>
      <rPr>
        <i/>
        <sz val="9"/>
        <rFont val="Arial"/>
        <family val="2"/>
      </rPr>
      <t>Flight hours</t>
    </r>
    <r>
      <rPr>
        <sz val="9"/>
        <rFont val="Arial"/>
        <family val="2"/>
      </rPr>
      <t xml:space="preserve"> are compiled by the U.S. Department of Transportation, Federal Aviation Administration. </t>
    </r>
    <r>
      <rPr>
        <i/>
        <sz val="9"/>
        <rFont val="Arial"/>
        <family val="2"/>
      </rPr>
      <t>Rates</t>
    </r>
    <r>
      <rPr>
        <sz val="9"/>
        <rFont val="Arial"/>
        <family val="2"/>
      </rPr>
      <t xml:space="preserve"> are computed by dividing the number of </t>
    </r>
    <r>
      <rPr>
        <i/>
        <sz val="9"/>
        <rFont val="Arial"/>
        <family val="2"/>
      </rPr>
      <t>Fatalities</t>
    </r>
    <r>
      <rPr>
        <sz val="9"/>
        <rFont val="Arial"/>
        <family val="2"/>
      </rPr>
      <t xml:space="preserve">, </t>
    </r>
    <r>
      <rPr>
        <i/>
        <sz val="9"/>
        <rFont val="Arial"/>
        <family val="2"/>
      </rPr>
      <t>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Fatal accidents</t>
    </r>
    <r>
      <rPr>
        <sz val="9"/>
        <rFont val="Arial"/>
        <family val="2"/>
      </rPr>
      <t xml:space="preserve"> by the number of </t>
    </r>
    <r>
      <rPr>
        <i/>
        <sz val="9"/>
        <rFont val="Arial"/>
        <family val="2"/>
      </rPr>
      <t>Aircraft-miles</t>
    </r>
    <r>
      <rPr>
        <sz val="9"/>
        <rFont val="Arial"/>
        <family val="2"/>
      </rPr>
      <t xml:space="preserve">, </t>
    </r>
    <r>
      <rPr>
        <i/>
        <sz val="9"/>
        <rFont val="Arial"/>
        <family val="2"/>
      </rPr>
      <t>Aircraft departures</t>
    </r>
    <r>
      <rPr>
        <sz val="9"/>
        <rFont val="Arial"/>
        <family val="2"/>
      </rPr>
      <t xml:space="preserve">, or </t>
    </r>
    <r>
      <rPr>
        <i/>
        <sz val="9"/>
        <rFont val="Arial"/>
        <family val="2"/>
      </rPr>
      <t>Flight hours</t>
    </r>
    <r>
      <rPr>
        <sz val="9"/>
        <rFont val="Arial"/>
        <family val="2"/>
      </rPr>
      <t xml:space="preserve">. These figures are based on information provided by airlines to the U.S. Department of Transportation, Bureau of Transportation Statistics, Office of Airline Information. The illegal acts, such as suicide, sabotage and terrorism, are included in the totals for accidents,  fatalities, and rate computation. 1991 data do not include the 12 persons killed aboard a SkyWest commuter aircraft when it and a U.S. Air aircraft collided. For 2001, fatalities resulting from the September 11 terrorist acts are excluded, other than the persons aboard the aircraft who were killed. </t>
    </r>
  </si>
  <si>
    <r>
      <t>1993-2014: Ibid.,</t>
    </r>
    <r>
      <rPr>
        <i/>
        <sz val="9"/>
        <rFont val="Arial"/>
        <family val="2"/>
      </rPr>
      <t xml:space="preserve"> Aviation Accident Statistics</t>
    </r>
    <r>
      <rPr>
        <sz val="9"/>
        <rFont val="Arial"/>
        <family val="2"/>
      </rPr>
      <t>, table 5, available at http://www.ntsb.gov/data/aviation_stats.html as of Mar. 23, 2016.</t>
    </r>
  </si>
  <si>
    <t>1990-2014: Ibid., Analysis and Data Division, personal communication, April 2011, July 2012,  August 2013, Sept. 25, 2014, April 2, 2015 and Mar. 22,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</si>
</sst>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0"/>
    <numFmt numFmtId="165" formatCode="###0_W_W"/>
    <numFmt numFmtId="166" formatCode="###0.00_)"/>
    <numFmt numFmtId="167" formatCode="\(\R\)\ 0.000"/>
    <numFmt numFmtId="168" formatCode="\(\R\)\ #,##0"/>
    <numFmt numFmtId="169" formatCode="\(\R\)\ General"/>
    <numFmt numFmtId="170" formatCode="0.000_);\(0.000\)"/>
    <numFmt numFmtId="171" formatCode="\(\P\)\ General"/>
  </numFmts>
  <fonts count="21" x14ac:knownFonts="1">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vertAlign val="superscript"/>
      <sz val="12"/>
      <name val="Arial"/>
      <family val="2"/>
    </font>
    <font>
      <b/>
      <sz val="12"/>
      <name val="Arial"/>
      <family val="2"/>
    </font>
    <font>
      <b/>
      <sz val="10"/>
      <name val="Arial"/>
      <family val="2"/>
    </font>
    <font>
      <vertAlign val="superscript"/>
      <sz val="9"/>
      <name val="Arial"/>
      <family val="2"/>
    </font>
    <font>
      <sz val="9"/>
      <name val="Arial"/>
      <family val="2"/>
    </font>
    <font>
      <i/>
      <sz val="9"/>
      <name val="Arial"/>
      <family val="2"/>
    </font>
    <font>
      <b/>
      <sz val="9"/>
      <name val="Arial"/>
      <family val="2"/>
    </font>
    <font>
      <b/>
      <sz val="11"/>
      <name val="Arial Narrow"/>
      <family val="2"/>
    </font>
    <font>
      <sz val="11"/>
      <name val="Arial Narrow"/>
      <family val="2"/>
    </font>
    <font>
      <vertAlign val="superscript"/>
      <sz val="11"/>
      <name val="Arial Narrow"/>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s>
  <cellStyleXfs count="29">
    <xf numFmtId="0" fontId="0" fillId="0" borderId="0"/>
    <xf numFmtId="3" fontId="1" fillId="0" borderId="1" applyAlignment="0">
      <alignment horizontal="right" vertical="center"/>
    </xf>
    <xf numFmtId="49" fontId="2" fillId="0" borderId="1">
      <alignment horizontal="left" vertical="center"/>
    </xf>
    <xf numFmtId="166"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20" fillId="0" borderId="0"/>
    <xf numFmtId="0" fontId="20" fillId="0" borderId="0"/>
    <xf numFmtId="0" fontId="9"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6"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37">
    <xf numFmtId="0" fontId="0" fillId="0" borderId="0" xfId="0"/>
    <xf numFmtId="0" fontId="9" fillId="0" borderId="0" xfId="0" applyFont="1" applyFill="1"/>
    <xf numFmtId="0" fontId="12" fillId="0" borderId="0" xfId="0" applyFont="1" applyFill="1"/>
    <xf numFmtId="0" fontId="14" fillId="0" borderId="0" xfId="0" applyFont="1" applyFill="1"/>
    <xf numFmtId="49" fontId="14" fillId="0" borderId="0" xfId="0" applyNumberFormat="1" applyFont="1" applyFill="1" applyAlignment="1">
      <alignment horizontal="left" vertical="center"/>
    </xf>
    <xf numFmtId="165" fontId="17" fillId="0" borderId="0" xfId="14" applyNumberFormat="1" applyFont="1" applyFill="1" applyBorder="1" applyAlignment="1">
      <alignment horizontal="left"/>
    </xf>
    <xf numFmtId="165" fontId="18" fillId="0" borderId="0" xfId="14" applyNumberFormat="1" applyFont="1" applyFill="1" applyBorder="1" applyAlignment="1">
      <alignment horizontal="left"/>
    </xf>
    <xf numFmtId="164" fontId="18" fillId="0" borderId="0" xfId="14" applyNumberFormat="1" applyFont="1" applyFill="1" applyBorder="1" applyAlignment="1">
      <alignment horizontal="right"/>
    </xf>
    <xf numFmtId="165" fontId="18" fillId="0" borderId="4" xfId="14" applyNumberFormat="1" applyFont="1" applyFill="1" applyBorder="1" applyAlignment="1">
      <alignment horizontal="left"/>
    </xf>
    <xf numFmtId="164" fontId="19" fillId="0" borderId="0" xfId="0" applyNumberFormat="1" applyFont="1" applyFill="1" applyBorder="1" applyAlignment="1">
      <alignment horizontal="right"/>
    </xf>
    <xf numFmtId="3" fontId="17" fillId="0" borderId="0" xfId="14" applyNumberFormat="1" applyFont="1" applyFill="1" applyBorder="1" applyAlignment="1">
      <alignment horizontal="right"/>
    </xf>
    <xf numFmtId="3" fontId="18" fillId="0" borderId="0" xfId="14" applyNumberFormat="1" applyFont="1" applyFill="1" applyBorder="1" applyAlignment="1">
      <alignment horizontal="right"/>
    </xf>
    <xf numFmtId="164" fontId="18" fillId="0" borderId="4" xfId="14" applyNumberFormat="1" applyFont="1" applyFill="1" applyBorder="1" applyAlignment="1">
      <alignment horizontal="right"/>
    </xf>
    <xf numFmtId="49" fontId="17" fillId="0" borderId="5" xfId="14" applyNumberFormat="1" applyFont="1" applyFill="1" applyBorder="1" applyAlignment="1">
      <alignment horizontal="center"/>
    </xf>
    <xf numFmtId="0" fontId="9" fillId="0" borderId="0" xfId="0" applyFont="1" applyFill="1" applyAlignment="1">
      <alignment horizontal="center"/>
    </xf>
    <xf numFmtId="0" fontId="17" fillId="0" borderId="5" xfId="14" applyNumberFormat="1" applyFont="1" applyFill="1" applyBorder="1" applyAlignment="1">
      <alignment horizontal="center"/>
    </xf>
    <xf numFmtId="0" fontId="17" fillId="0" borderId="5" xfId="14" applyNumberFormat="1" applyFont="1" applyFill="1" applyBorder="1" applyAlignment="1">
      <alignment horizontal="center" vertical="top"/>
    </xf>
    <xf numFmtId="0" fontId="17" fillId="0" borderId="6" xfId="14" applyNumberFormat="1" applyFont="1" applyFill="1" applyBorder="1" applyAlignment="1">
      <alignment horizontal="center"/>
    </xf>
    <xf numFmtId="37" fontId="17" fillId="0" borderId="0" xfId="14" applyNumberFormat="1" applyFont="1" applyFill="1" applyBorder="1" applyAlignment="1">
      <alignment horizontal="right"/>
    </xf>
    <xf numFmtId="168" fontId="17" fillId="0" borderId="0" xfId="14" applyNumberFormat="1" applyFont="1" applyFill="1" applyBorder="1" applyAlignment="1">
      <alignment horizontal="right"/>
    </xf>
    <xf numFmtId="167" fontId="18" fillId="0" borderId="0" xfId="14" applyNumberFormat="1" applyFont="1" applyFill="1" applyBorder="1" applyAlignment="1">
      <alignment horizontal="right"/>
    </xf>
    <xf numFmtId="170" fontId="18" fillId="0" borderId="0" xfId="14" applyNumberFormat="1" applyFont="1" applyFill="1" applyBorder="1" applyAlignment="1">
      <alignment horizontal="right"/>
    </xf>
    <xf numFmtId="169" fontId="17" fillId="0" borderId="5" xfId="14" applyNumberFormat="1" applyFont="1" applyFill="1" applyBorder="1" applyAlignment="1">
      <alignment horizontal="center"/>
    </xf>
    <xf numFmtId="171" fontId="17" fillId="0" borderId="6" xfId="14" applyNumberFormat="1" applyFont="1" applyFill="1" applyBorder="1" applyAlignment="1">
      <alignment horizontal="center"/>
    </xf>
    <xf numFmtId="0" fontId="17" fillId="0" borderId="0" xfId="0" applyFont="1" applyFill="1"/>
    <xf numFmtId="3" fontId="17" fillId="0" borderId="0" xfId="0" applyNumberFormat="1" applyFont="1" applyFill="1"/>
    <xf numFmtId="0" fontId="18" fillId="0" borderId="0" xfId="0" applyFont="1" applyFill="1"/>
    <xf numFmtId="0" fontId="11" fillId="0" borderId="4" xfId="24" applyFont="1" applyFill="1" applyBorder="1" applyAlignment="1">
      <alignment horizontal="left" wrapText="1"/>
    </xf>
    <xf numFmtId="3" fontId="16" fillId="0" borderId="7" xfId="4" applyNumberFormat="1" applyFont="1" applyFill="1" applyBorder="1" applyAlignment="1">
      <alignment vertical="top" wrapText="1"/>
    </xf>
    <xf numFmtId="3" fontId="16" fillId="0" borderId="0" xfId="4" applyNumberFormat="1" applyFont="1" applyFill="1" applyBorder="1" applyAlignment="1">
      <alignment wrapText="1"/>
    </xf>
    <xf numFmtId="0" fontId="13" fillId="0" borderId="0" xfId="14" applyNumberFormat="1" applyFont="1" applyFill="1" applyBorder="1" applyAlignment="1">
      <alignment wrapText="1"/>
    </xf>
    <xf numFmtId="0" fontId="13" fillId="0" borderId="0" xfId="0" applyFont="1" applyFill="1" applyBorder="1" applyAlignment="1">
      <alignment wrapText="1"/>
    </xf>
    <xf numFmtId="0" fontId="14" fillId="0" borderId="0" xfId="14" applyNumberFormat="1" applyFont="1" applyFill="1" applyAlignment="1">
      <alignment wrapText="1"/>
    </xf>
    <xf numFmtId="165" fontId="14" fillId="0" borderId="0" xfId="14" applyNumberFormat="1" applyFont="1" applyFill="1" applyAlignment="1">
      <alignment wrapText="1"/>
    </xf>
    <xf numFmtId="0" fontId="16" fillId="0" borderId="0" xfId="12" applyFont="1" applyFill="1" applyAlignment="1">
      <alignment wrapText="1"/>
    </xf>
    <xf numFmtId="0" fontId="16" fillId="0" borderId="0" xfId="0" applyNumberFormat="1" applyFont="1" applyFill="1" applyAlignment="1">
      <alignment wrapText="1"/>
    </xf>
    <xf numFmtId="0" fontId="14" fillId="0" borderId="0" xfId="0" applyNumberFormat="1" applyFont="1" applyFill="1" applyAlignment="1">
      <alignment wrapText="1"/>
    </xf>
  </cellXfs>
  <cellStyles count="29">
    <cellStyle name="Data" xfId="1"/>
    <cellStyle name="Data Superscript" xfId="2"/>
    <cellStyle name="Data_1-1A-Regular" xfId="3"/>
    <cellStyle name="Hed Side" xfId="4"/>
    <cellStyle name="Hed Side bold" xfId="5"/>
    <cellStyle name="Hed Side Regular" xfId="6"/>
    <cellStyle name="Hed Side_1-1A-Regular" xfId="7"/>
    <cellStyle name="Hed Top" xfId="8"/>
    <cellStyle name="Normal" xfId="0" builtinId="0"/>
    <cellStyle name="Normal 2" xfId="9"/>
    <cellStyle name="Normal 3" xfId="10"/>
    <cellStyle name="Normal 4" xfId="11"/>
    <cellStyle name="Source Hed" xfId="12"/>
    <cellStyle name="Source Superscript" xfId="13"/>
    <cellStyle name="Source Text"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F548"/>
  <sheetViews>
    <sheetView tabSelected="1" zoomScaleNormal="100" zoomScaleSheetLayoutView="100" workbookViewId="0">
      <selection sqref="A1:AF1"/>
    </sheetView>
  </sheetViews>
  <sheetFormatPr defaultRowHeight="12.75" x14ac:dyDescent="0.2"/>
  <cols>
    <col min="1" max="1" width="29.140625" style="1" customWidth="1"/>
    <col min="2" max="25" width="6.28515625" style="1" customWidth="1"/>
    <col min="26" max="26" width="8" style="1" customWidth="1"/>
    <col min="27" max="27" width="6.7109375" style="1" customWidth="1"/>
    <col min="28" max="28" width="8.28515625" style="1" customWidth="1"/>
    <col min="29" max="29" width="6.7109375" style="1" customWidth="1"/>
    <col min="30" max="30" width="8" style="1" customWidth="1"/>
    <col min="31" max="31" width="8.42578125" style="1" customWidth="1"/>
    <col min="32" max="32" width="8" style="1" customWidth="1"/>
    <col min="33" max="16384" width="9.140625" style="1"/>
  </cols>
  <sheetData>
    <row r="1" spans="1:32" ht="16.5" customHeight="1" thickBot="1" x14ac:dyDescent="0.3">
      <c r="A1" s="27" t="s">
        <v>10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s="14" customFormat="1" ht="16.5" customHeight="1" x14ac:dyDescent="0.3">
      <c r="A2" s="13"/>
      <c r="B2" s="15">
        <v>1960</v>
      </c>
      <c r="C2" s="15">
        <v>1965</v>
      </c>
      <c r="D2" s="15">
        <v>1970</v>
      </c>
      <c r="E2" s="15">
        <v>1975</v>
      </c>
      <c r="F2" s="15">
        <v>1980</v>
      </c>
      <c r="G2" s="15">
        <v>1985</v>
      </c>
      <c r="H2" s="15">
        <v>1990</v>
      </c>
      <c r="I2" s="15">
        <v>1991</v>
      </c>
      <c r="J2" s="15">
        <v>1992</v>
      </c>
      <c r="K2" s="15">
        <v>1993</v>
      </c>
      <c r="L2" s="15">
        <v>1994</v>
      </c>
      <c r="M2" s="15">
        <v>1995</v>
      </c>
      <c r="N2" s="15">
        <v>1996</v>
      </c>
      <c r="O2" s="15">
        <v>1997</v>
      </c>
      <c r="P2" s="15">
        <v>1998</v>
      </c>
      <c r="Q2" s="15">
        <v>1999</v>
      </c>
      <c r="R2" s="15">
        <v>2000</v>
      </c>
      <c r="S2" s="16">
        <v>2001</v>
      </c>
      <c r="T2" s="15">
        <v>2002</v>
      </c>
      <c r="U2" s="15">
        <v>2003</v>
      </c>
      <c r="V2" s="15">
        <v>2004</v>
      </c>
      <c r="W2" s="15">
        <v>2005</v>
      </c>
      <c r="X2" s="15">
        <v>2006</v>
      </c>
      <c r="Y2" s="15">
        <v>2007</v>
      </c>
      <c r="Z2" s="17">
        <v>2008</v>
      </c>
      <c r="AA2" s="17">
        <v>2009</v>
      </c>
      <c r="AB2" s="15">
        <v>2010</v>
      </c>
      <c r="AC2" s="15">
        <v>2011</v>
      </c>
      <c r="AD2" s="17">
        <v>2012</v>
      </c>
      <c r="AE2" s="22">
        <v>2013</v>
      </c>
      <c r="AF2" s="23">
        <v>2014</v>
      </c>
    </row>
    <row r="3" spans="1:32" s="2" customFormat="1" ht="16.5" customHeight="1" x14ac:dyDescent="0.3">
      <c r="A3" s="5" t="s">
        <v>22</v>
      </c>
      <c r="B3" s="10">
        <v>499</v>
      </c>
      <c r="C3" s="10">
        <v>261</v>
      </c>
      <c r="D3" s="10">
        <v>146</v>
      </c>
      <c r="E3" s="10">
        <v>124</v>
      </c>
      <c r="F3" s="10">
        <v>1</v>
      </c>
      <c r="G3" s="10">
        <v>526</v>
      </c>
      <c r="H3" s="10">
        <v>39</v>
      </c>
      <c r="I3" s="10">
        <v>50</v>
      </c>
      <c r="J3" s="10">
        <v>33</v>
      </c>
      <c r="K3" s="10">
        <v>1</v>
      </c>
      <c r="L3" s="10">
        <v>239</v>
      </c>
      <c r="M3" s="10">
        <v>168</v>
      </c>
      <c r="N3" s="10">
        <v>380</v>
      </c>
      <c r="O3" s="10">
        <v>8</v>
      </c>
      <c r="P3" s="10">
        <v>1</v>
      </c>
      <c r="Q3" s="10">
        <v>12</v>
      </c>
      <c r="R3" s="10">
        <v>92</v>
      </c>
      <c r="S3" s="10">
        <v>531</v>
      </c>
      <c r="T3" s="10">
        <v>0</v>
      </c>
      <c r="U3" s="10">
        <v>22</v>
      </c>
      <c r="V3" s="10">
        <v>14</v>
      </c>
      <c r="W3" s="10">
        <v>22</v>
      </c>
      <c r="X3" s="10">
        <v>50</v>
      </c>
      <c r="Y3" s="10">
        <v>1</v>
      </c>
      <c r="Z3" s="10">
        <v>3</v>
      </c>
      <c r="AA3" s="10">
        <v>52</v>
      </c>
      <c r="AB3" s="10">
        <v>2</v>
      </c>
      <c r="AC3" s="10">
        <v>0</v>
      </c>
      <c r="AD3" s="10">
        <v>0</v>
      </c>
      <c r="AE3" s="10">
        <v>9</v>
      </c>
      <c r="AF3" s="24">
        <v>0</v>
      </c>
    </row>
    <row r="4" spans="1:32" s="2" customFormat="1" ht="16.5" customHeight="1" x14ac:dyDescent="0.3">
      <c r="A4" s="5" t="s">
        <v>9</v>
      </c>
      <c r="B4" s="10" t="s">
        <v>0</v>
      </c>
      <c r="C4" s="10" t="s">
        <v>0</v>
      </c>
      <c r="D4" s="10">
        <v>107</v>
      </c>
      <c r="E4" s="10">
        <v>81</v>
      </c>
      <c r="F4" s="10">
        <v>19</v>
      </c>
      <c r="G4" s="10">
        <v>30</v>
      </c>
      <c r="H4" s="10">
        <v>29</v>
      </c>
      <c r="I4" s="10">
        <v>26</v>
      </c>
      <c r="J4" s="10">
        <v>22</v>
      </c>
      <c r="K4" s="10">
        <v>19</v>
      </c>
      <c r="L4" s="10">
        <v>31</v>
      </c>
      <c r="M4" s="10">
        <v>25</v>
      </c>
      <c r="N4" s="10">
        <v>77</v>
      </c>
      <c r="O4" s="10">
        <v>43</v>
      </c>
      <c r="P4" s="10">
        <v>30</v>
      </c>
      <c r="Q4" s="10">
        <v>67</v>
      </c>
      <c r="R4" s="10">
        <v>31</v>
      </c>
      <c r="S4" s="10">
        <v>19</v>
      </c>
      <c r="T4" s="10">
        <v>24</v>
      </c>
      <c r="U4" s="10">
        <v>31</v>
      </c>
      <c r="V4" s="10">
        <v>20</v>
      </c>
      <c r="W4" s="10">
        <v>14</v>
      </c>
      <c r="X4" s="10">
        <v>9</v>
      </c>
      <c r="Y4" s="10">
        <v>16</v>
      </c>
      <c r="Z4" s="19">
        <v>26</v>
      </c>
      <c r="AA4" s="10">
        <v>23</v>
      </c>
      <c r="AB4" s="19">
        <v>17</v>
      </c>
      <c r="AC4" s="10">
        <v>20</v>
      </c>
      <c r="AD4" s="10">
        <v>18</v>
      </c>
      <c r="AE4" s="10">
        <v>9</v>
      </c>
      <c r="AF4" s="24">
        <v>14</v>
      </c>
    </row>
    <row r="5" spans="1:32" s="2" customFormat="1" ht="16.5" customHeight="1" x14ac:dyDescent="0.3">
      <c r="A5" s="5" t="s">
        <v>1</v>
      </c>
      <c r="B5" s="10">
        <v>90</v>
      </c>
      <c r="C5" s="10">
        <v>83</v>
      </c>
      <c r="D5" s="10">
        <v>55</v>
      </c>
      <c r="E5" s="10">
        <v>37</v>
      </c>
      <c r="F5" s="10">
        <v>19</v>
      </c>
      <c r="G5" s="10">
        <v>21</v>
      </c>
      <c r="H5" s="10">
        <v>24</v>
      </c>
      <c r="I5" s="10">
        <v>26</v>
      </c>
      <c r="J5" s="10">
        <v>18</v>
      </c>
      <c r="K5" s="10">
        <v>23</v>
      </c>
      <c r="L5" s="10">
        <v>23</v>
      </c>
      <c r="M5" s="10">
        <v>36</v>
      </c>
      <c r="N5" s="10">
        <v>37</v>
      </c>
      <c r="O5" s="10">
        <v>49</v>
      </c>
      <c r="P5" s="10">
        <v>50</v>
      </c>
      <c r="Q5" s="10">
        <v>51</v>
      </c>
      <c r="R5" s="10">
        <v>56</v>
      </c>
      <c r="S5" s="10">
        <v>46</v>
      </c>
      <c r="T5" s="10">
        <v>41</v>
      </c>
      <c r="U5" s="10">
        <v>54</v>
      </c>
      <c r="V5" s="10">
        <v>30</v>
      </c>
      <c r="W5" s="10">
        <v>40</v>
      </c>
      <c r="X5" s="10">
        <v>33</v>
      </c>
      <c r="Y5" s="10">
        <v>28</v>
      </c>
      <c r="Z5" s="10">
        <v>28</v>
      </c>
      <c r="AA5" s="10">
        <v>30</v>
      </c>
      <c r="AB5" s="19">
        <v>30</v>
      </c>
      <c r="AC5" s="10">
        <v>31</v>
      </c>
      <c r="AD5" s="10">
        <v>27</v>
      </c>
      <c r="AE5" s="10">
        <v>23</v>
      </c>
      <c r="AF5" s="24">
        <v>28</v>
      </c>
    </row>
    <row r="6" spans="1:32" ht="16.5" customHeight="1" x14ac:dyDescent="0.3">
      <c r="A6" s="6" t="s">
        <v>20</v>
      </c>
      <c r="B6" s="11">
        <v>17</v>
      </c>
      <c r="C6" s="11">
        <v>9</v>
      </c>
      <c r="D6" s="11">
        <v>8</v>
      </c>
      <c r="E6" s="11">
        <v>3</v>
      </c>
      <c r="F6" s="11">
        <v>1</v>
      </c>
      <c r="G6" s="11">
        <v>7</v>
      </c>
      <c r="H6" s="11">
        <v>6</v>
      </c>
      <c r="I6" s="11">
        <v>4</v>
      </c>
      <c r="J6" s="11">
        <v>4</v>
      </c>
      <c r="K6" s="11">
        <v>1</v>
      </c>
      <c r="L6" s="11">
        <v>4</v>
      </c>
      <c r="M6" s="11">
        <v>3</v>
      </c>
      <c r="N6" s="11">
        <v>5</v>
      </c>
      <c r="O6" s="11">
        <v>4</v>
      </c>
      <c r="P6" s="11">
        <v>1</v>
      </c>
      <c r="Q6" s="11">
        <v>2</v>
      </c>
      <c r="R6" s="11">
        <v>3</v>
      </c>
      <c r="S6" s="11">
        <v>6</v>
      </c>
      <c r="T6" s="11">
        <v>0</v>
      </c>
      <c r="U6" s="11">
        <v>2</v>
      </c>
      <c r="V6" s="11">
        <v>2</v>
      </c>
      <c r="W6" s="11">
        <v>3</v>
      </c>
      <c r="X6" s="11">
        <v>2</v>
      </c>
      <c r="Y6" s="11">
        <v>1</v>
      </c>
      <c r="Z6" s="11">
        <v>2</v>
      </c>
      <c r="AA6" s="11">
        <v>2</v>
      </c>
      <c r="AB6" s="11">
        <v>1</v>
      </c>
      <c r="AC6" s="11">
        <v>0</v>
      </c>
      <c r="AD6" s="11">
        <v>0</v>
      </c>
      <c r="AE6" s="11">
        <v>2</v>
      </c>
      <c r="AF6" s="11">
        <v>0</v>
      </c>
    </row>
    <row r="7" spans="1:32" s="2" customFormat="1" ht="16.5" customHeight="1" x14ac:dyDescent="0.3">
      <c r="A7" s="5" t="s">
        <v>2</v>
      </c>
      <c r="B7" s="10">
        <v>1130</v>
      </c>
      <c r="C7" s="10">
        <v>1536</v>
      </c>
      <c r="D7" s="10">
        <v>2685</v>
      </c>
      <c r="E7" s="10">
        <v>2478</v>
      </c>
      <c r="F7" s="10">
        <v>2924</v>
      </c>
      <c r="G7" s="10">
        <v>3631</v>
      </c>
      <c r="H7" s="10">
        <v>4947.8320000000003</v>
      </c>
      <c r="I7" s="10">
        <v>4824.8239999999996</v>
      </c>
      <c r="J7" s="10">
        <v>5039.4350000000004</v>
      </c>
      <c r="K7" s="10">
        <v>5249.4690000000001</v>
      </c>
      <c r="L7" s="10">
        <v>5478.1180000000004</v>
      </c>
      <c r="M7" s="10">
        <v>5654.0690000000004</v>
      </c>
      <c r="N7" s="10">
        <v>5873.1080000000002</v>
      </c>
      <c r="O7" s="10">
        <v>6696.6379999999999</v>
      </c>
      <c r="P7" s="10">
        <v>6736.5429999999997</v>
      </c>
      <c r="Q7" s="10">
        <v>7101.3140000000003</v>
      </c>
      <c r="R7" s="10">
        <v>7524.027</v>
      </c>
      <c r="S7" s="10">
        <v>7294.1909999999998</v>
      </c>
      <c r="T7" s="10">
        <v>7192.5010000000002</v>
      </c>
      <c r="U7" s="10">
        <v>7280.3829999999998</v>
      </c>
      <c r="V7" s="10">
        <v>7930.1589999999997</v>
      </c>
      <c r="W7" s="10">
        <v>8165.643</v>
      </c>
      <c r="X7" s="10">
        <v>8139.357</v>
      </c>
      <c r="Y7" s="10">
        <v>8315.9050000000007</v>
      </c>
      <c r="Z7" s="10">
        <v>8068.2879999999996</v>
      </c>
      <c r="AA7" s="10">
        <v>7465.598</v>
      </c>
      <c r="AB7" s="10">
        <v>7598.1279999999997</v>
      </c>
      <c r="AC7" s="10">
        <v>7713.5569999999998</v>
      </c>
      <c r="AD7" s="19">
        <v>7659.9049999999997</v>
      </c>
      <c r="AE7" s="10">
        <v>7659.7460000000001</v>
      </c>
      <c r="AF7" s="25">
        <v>7656.8140000000003</v>
      </c>
    </row>
    <row r="8" spans="1:32" ht="16.5" customHeight="1" x14ac:dyDescent="0.3">
      <c r="A8" s="5" t="s">
        <v>3</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26"/>
    </row>
    <row r="9" spans="1:32" ht="16.5" customHeight="1" x14ac:dyDescent="0.3">
      <c r="A9" s="6" t="s">
        <v>18</v>
      </c>
      <c r="B9" s="7">
        <f t="shared" ref="B9:H9" si="0">B3/(B7/100)</f>
        <v>44.159292035398231</v>
      </c>
      <c r="C9" s="7">
        <f t="shared" si="0"/>
        <v>16.9921875</v>
      </c>
      <c r="D9" s="7">
        <f t="shared" si="0"/>
        <v>5.4376163873370578</v>
      </c>
      <c r="E9" s="7">
        <f t="shared" si="0"/>
        <v>5.0040355125100886</v>
      </c>
      <c r="F9" s="7">
        <f t="shared" si="0"/>
        <v>3.4199726402188782E-2</v>
      </c>
      <c r="G9" s="7">
        <f t="shared" si="0"/>
        <v>14.486367391903055</v>
      </c>
      <c r="H9" s="7">
        <f t="shared" si="0"/>
        <v>0.78822401407323439</v>
      </c>
      <c r="I9" s="7">
        <f>50/(I7/100)</f>
        <v>1.0363072311031449</v>
      </c>
      <c r="J9" s="7">
        <f>J3/($J$7/100)</f>
        <v>0.65483531387943283</v>
      </c>
      <c r="K9" s="7">
        <f t="shared" ref="K9:AA9" si="1">K3/(K7/100)</f>
        <v>1.9049545773105813E-2</v>
      </c>
      <c r="L9" s="7">
        <f t="shared" si="1"/>
        <v>4.3628121920703418</v>
      </c>
      <c r="M9" s="7">
        <f t="shared" si="1"/>
        <v>2.9713114572885471</v>
      </c>
      <c r="N9" s="7">
        <f t="shared" si="1"/>
        <v>6.4701687760551998</v>
      </c>
      <c r="O9" s="7">
        <f t="shared" si="1"/>
        <v>0.11946293050333615</v>
      </c>
      <c r="P9" s="7">
        <f t="shared" si="1"/>
        <v>1.4844409068568255E-2</v>
      </c>
      <c r="Q9" s="7">
        <f t="shared" si="1"/>
        <v>0.16898281078684874</v>
      </c>
      <c r="R9" s="7">
        <f t="shared" si="1"/>
        <v>1.2227494664758647</v>
      </c>
      <c r="S9" s="7">
        <f t="shared" si="1"/>
        <v>7.2797655010679057</v>
      </c>
      <c r="T9" s="7">
        <f t="shared" si="1"/>
        <v>0</v>
      </c>
      <c r="U9" s="7">
        <f t="shared" si="1"/>
        <v>0.30218190444101634</v>
      </c>
      <c r="V9" s="7">
        <f t="shared" si="1"/>
        <v>0.17654122697918165</v>
      </c>
      <c r="W9" s="7">
        <f t="shared" si="1"/>
        <v>0.26942152626559845</v>
      </c>
      <c r="X9" s="7">
        <f t="shared" si="1"/>
        <v>0.61429913935461977</v>
      </c>
      <c r="Y9" s="7">
        <f t="shared" si="1"/>
        <v>1.2025149397449825E-2</v>
      </c>
      <c r="Z9" s="7">
        <f t="shared" si="1"/>
        <v>3.7182609247463652E-2</v>
      </c>
      <c r="AA9" s="7">
        <f t="shared" si="1"/>
        <v>0.69652826203607532</v>
      </c>
      <c r="AB9" s="7">
        <f>AB3/(AB7/100)</f>
        <v>2.6322273065154996E-2</v>
      </c>
      <c r="AC9" s="7">
        <f>AC3/(AC7/100)</f>
        <v>0</v>
      </c>
      <c r="AD9" s="7">
        <f>AD3/(AD7/100)</f>
        <v>0</v>
      </c>
      <c r="AE9" s="7">
        <f>AE3/(AE7/100)</f>
        <v>0.11749736871170402</v>
      </c>
      <c r="AF9" s="7">
        <f>AF3/(AF7/100)</f>
        <v>0</v>
      </c>
    </row>
    <row r="10" spans="1:32" ht="16.5" customHeight="1" x14ac:dyDescent="0.3">
      <c r="A10" s="6" t="s">
        <v>19</v>
      </c>
      <c r="B10" s="7" t="s">
        <v>0</v>
      </c>
      <c r="C10" s="7" t="s">
        <v>0</v>
      </c>
      <c r="D10" s="7">
        <f t="shared" ref="D10:AA10" si="2">D4/(D7/100)</f>
        <v>3.9851024208566104</v>
      </c>
      <c r="E10" s="7">
        <f t="shared" si="2"/>
        <v>3.2687651331719128</v>
      </c>
      <c r="F10" s="7">
        <f t="shared" si="2"/>
        <v>0.64979480164158687</v>
      </c>
      <c r="G10" s="7">
        <f t="shared" si="2"/>
        <v>0.82621867254199943</v>
      </c>
      <c r="H10" s="7">
        <f t="shared" si="2"/>
        <v>0.58611529251599481</v>
      </c>
      <c r="I10" s="7">
        <f t="shared" si="2"/>
        <v>0.53887976017363537</v>
      </c>
      <c r="J10" s="7">
        <f t="shared" si="2"/>
        <v>0.43655687591962189</v>
      </c>
      <c r="K10" s="7">
        <f t="shared" si="2"/>
        <v>0.36194136968901047</v>
      </c>
      <c r="L10" s="7">
        <f t="shared" si="2"/>
        <v>0.5658877738668644</v>
      </c>
      <c r="M10" s="7">
        <f t="shared" si="2"/>
        <v>0.44215944304889093</v>
      </c>
      <c r="N10" s="7">
        <f t="shared" si="2"/>
        <v>1.3110605151480272</v>
      </c>
      <c r="O10" s="7">
        <f t="shared" si="2"/>
        <v>0.64211325145543185</v>
      </c>
      <c r="P10" s="7">
        <f t="shared" si="2"/>
        <v>0.44533227205704762</v>
      </c>
      <c r="Q10" s="7">
        <f t="shared" si="2"/>
        <v>0.94348736022657209</v>
      </c>
      <c r="R10" s="7">
        <f t="shared" si="2"/>
        <v>0.41201340718208485</v>
      </c>
      <c r="S10" s="7">
        <f>S4/(S7/100)</f>
        <v>0.26048125145064066</v>
      </c>
      <c r="T10" s="7">
        <f t="shared" si="2"/>
        <v>0.33368087122963208</v>
      </c>
      <c r="U10" s="7">
        <f t="shared" si="2"/>
        <v>0.42580177443961392</v>
      </c>
      <c r="V10" s="7">
        <f t="shared" si="2"/>
        <v>0.25220175282740237</v>
      </c>
      <c r="W10" s="7">
        <f t="shared" si="2"/>
        <v>0.17145006216901718</v>
      </c>
      <c r="X10" s="7">
        <f t="shared" si="2"/>
        <v>0.11057384508383157</v>
      </c>
      <c r="Y10" s="7">
        <f t="shared" si="2"/>
        <v>0.19240239035919721</v>
      </c>
      <c r="Z10" s="20">
        <f t="shared" si="2"/>
        <v>0.32224928014468496</v>
      </c>
      <c r="AA10" s="7">
        <f t="shared" si="2"/>
        <v>0.30807980820826408</v>
      </c>
      <c r="AB10" s="20">
        <f>AB4/(AB7/100)</f>
        <v>0.22373932105381747</v>
      </c>
      <c r="AC10" s="7">
        <f>AC4/(AC7/100)</f>
        <v>0.25928375197071857</v>
      </c>
      <c r="AD10" s="20">
        <f>AD4/(AD7/100)</f>
        <v>0.2349898595348115</v>
      </c>
      <c r="AE10" s="7">
        <f>AE4/(AE7/100)</f>
        <v>0.11749736871170402</v>
      </c>
      <c r="AF10" s="7">
        <f>AF4/(AF7/100)</f>
        <v>0.18284367362195295</v>
      </c>
    </row>
    <row r="11" spans="1:32" ht="16.5" customHeight="1" x14ac:dyDescent="0.3">
      <c r="A11" s="6" t="s">
        <v>1</v>
      </c>
      <c r="B11" s="7">
        <f t="shared" ref="B11:AF11" si="3">B5/(B7/100)</f>
        <v>7.9646017699115035</v>
      </c>
      <c r="C11" s="7">
        <f t="shared" si="3"/>
        <v>5.4036458333333339</v>
      </c>
      <c r="D11" s="7">
        <f t="shared" si="3"/>
        <v>2.0484171322160147</v>
      </c>
      <c r="E11" s="7">
        <f t="shared" si="3"/>
        <v>1.4931396287328491</v>
      </c>
      <c r="F11" s="7">
        <f t="shared" si="3"/>
        <v>0.64979480164158687</v>
      </c>
      <c r="G11" s="7">
        <f t="shared" si="3"/>
        <v>0.57835307077939957</v>
      </c>
      <c r="H11" s="7">
        <f t="shared" si="3"/>
        <v>0.48506093173737502</v>
      </c>
      <c r="I11" s="7">
        <f t="shared" si="3"/>
        <v>0.53887976017363537</v>
      </c>
      <c r="J11" s="7">
        <f t="shared" si="3"/>
        <v>0.35718289847969065</v>
      </c>
      <c r="K11" s="7">
        <f t="shared" si="3"/>
        <v>0.43813955278143374</v>
      </c>
      <c r="L11" s="7">
        <f t="shared" si="3"/>
        <v>0.41985221932057681</v>
      </c>
      <c r="M11" s="7">
        <f t="shared" si="3"/>
        <v>0.63670959799040294</v>
      </c>
      <c r="N11" s="7">
        <f t="shared" si="3"/>
        <v>0.62999011766853263</v>
      </c>
      <c r="O11" s="7">
        <f t="shared" si="3"/>
        <v>0.73171044933293394</v>
      </c>
      <c r="P11" s="7">
        <f t="shared" si="3"/>
        <v>0.7422204534284127</v>
      </c>
      <c r="Q11" s="7">
        <f t="shared" si="3"/>
        <v>0.71817694584410707</v>
      </c>
      <c r="R11" s="7">
        <f t="shared" si="3"/>
        <v>0.74428228394183071</v>
      </c>
      <c r="S11" s="7">
        <f t="shared" si="3"/>
        <v>0.63063881930155108</v>
      </c>
      <c r="T11" s="7">
        <f t="shared" si="3"/>
        <v>0.57003815501728816</v>
      </c>
      <c r="U11" s="7">
        <f t="shared" si="3"/>
        <v>0.74171921999158552</v>
      </c>
      <c r="V11" s="7">
        <f t="shared" si="3"/>
        <v>0.37830262924110353</v>
      </c>
      <c r="W11" s="7">
        <f t="shared" si="3"/>
        <v>0.48985732048290626</v>
      </c>
      <c r="X11" s="7">
        <f t="shared" si="3"/>
        <v>0.40543743197404908</v>
      </c>
      <c r="Y11" s="7">
        <f t="shared" si="3"/>
        <v>0.33670418312859512</v>
      </c>
      <c r="Z11" s="7">
        <f t="shared" si="3"/>
        <v>0.34703768630966075</v>
      </c>
      <c r="AA11" s="7">
        <f t="shared" si="3"/>
        <v>0.40184322809773576</v>
      </c>
      <c r="AB11" s="7">
        <f t="shared" si="3"/>
        <v>0.39483409597732494</v>
      </c>
      <c r="AC11" s="7">
        <f t="shared" si="3"/>
        <v>0.40188981555461378</v>
      </c>
      <c r="AD11" s="20">
        <f t="shared" si="3"/>
        <v>0.35248478930221722</v>
      </c>
      <c r="AE11" s="7">
        <f t="shared" si="3"/>
        <v>0.30027105337435472</v>
      </c>
      <c r="AF11" s="7">
        <f t="shared" si="3"/>
        <v>0.36568734724390589</v>
      </c>
    </row>
    <row r="12" spans="1:32" ht="16.5" customHeight="1" x14ac:dyDescent="0.3">
      <c r="A12" s="6" t="s">
        <v>21</v>
      </c>
      <c r="B12" s="7">
        <f t="shared" ref="B12:I12" si="4">B6/(B7/100)</f>
        <v>1.5044247787610618</v>
      </c>
      <c r="C12" s="7">
        <f t="shared" si="4"/>
        <v>0.5859375</v>
      </c>
      <c r="D12" s="7">
        <f t="shared" si="4"/>
        <v>0.29795158286778395</v>
      </c>
      <c r="E12" s="7">
        <f t="shared" si="4"/>
        <v>0.12106537530266344</v>
      </c>
      <c r="F12" s="7">
        <f t="shared" si="4"/>
        <v>3.4199726402188782E-2</v>
      </c>
      <c r="G12" s="7">
        <f t="shared" si="4"/>
        <v>0.19278435692646653</v>
      </c>
      <c r="H12" s="7">
        <f t="shared" si="4"/>
        <v>0.12126523293434376</v>
      </c>
      <c r="I12" s="7">
        <f t="shared" si="4"/>
        <v>8.2904578488251598E-2</v>
      </c>
      <c r="J12" s="7">
        <f>(J6/5039)*100</f>
        <v>7.9380829529668587E-2</v>
      </c>
      <c r="K12" s="7">
        <f t="shared" ref="K12:AA12" si="5">K6/(K7/100)</f>
        <v>1.9049545773105813E-2</v>
      </c>
      <c r="L12" s="7">
        <f t="shared" si="5"/>
        <v>7.3017777273143791E-2</v>
      </c>
      <c r="M12" s="7">
        <f t="shared" si="5"/>
        <v>5.3059133165866912E-2</v>
      </c>
      <c r="N12" s="7">
        <f t="shared" si="5"/>
        <v>8.5133799684936839E-2</v>
      </c>
      <c r="O12" s="7">
        <f t="shared" si="5"/>
        <v>5.9731465251668073E-2</v>
      </c>
      <c r="P12" s="7">
        <f t="shared" si="5"/>
        <v>1.4844409068568255E-2</v>
      </c>
      <c r="Q12" s="7">
        <f t="shared" si="5"/>
        <v>2.816380179780812E-2</v>
      </c>
      <c r="R12" s="7">
        <f t="shared" si="5"/>
        <v>3.9872265211169503E-2</v>
      </c>
      <c r="S12" s="7">
        <f t="shared" si="5"/>
        <v>8.2257237300202318E-2</v>
      </c>
      <c r="T12" s="7">
        <f t="shared" si="5"/>
        <v>0</v>
      </c>
      <c r="U12" s="7">
        <f t="shared" si="5"/>
        <v>2.7471082221910578E-2</v>
      </c>
      <c r="V12" s="7">
        <f t="shared" si="5"/>
        <v>2.5220175282740235E-2</v>
      </c>
      <c r="W12" s="7">
        <f t="shared" si="5"/>
        <v>3.6739299036217969E-2</v>
      </c>
      <c r="X12" s="7">
        <f t="shared" si="5"/>
        <v>2.4571965574184791E-2</v>
      </c>
      <c r="Y12" s="7">
        <f t="shared" si="5"/>
        <v>1.2025149397449825E-2</v>
      </c>
      <c r="Z12" s="7">
        <f t="shared" si="5"/>
        <v>2.4788406164975768E-2</v>
      </c>
      <c r="AA12" s="7">
        <f t="shared" si="5"/>
        <v>2.6789548539849051E-2</v>
      </c>
      <c r="AB12" s="7">
        <f>AB6/(AB7/100)</f>
        <v>1.3161136532577498E-2</v>
      </c>
      <c r="AC12" s="7">
        <f>AC6/(AC7/100)</f>
        <v>0</v>
      </c>
      <c r="AD12" s="7">
        <f>AD6/(AD7/100)</f>
        <v>0</v>
      </c>
      <c r="AE12" s="7">
        <f>AE6/(AE7/100)</f>
        <v>2.6110526380378671E-2</v>
      </c>
      <c r="AF12" s="7">
        <f>AF6/(AF7/100)</f>
        <v>0</v>
      </c>
    </row>
    <row r="13" spans="1:32" s="2" customFormat="1" ht="16.5" customHeight="1" x14ac:dyDescent="0.3">
      <c r="A13" s="5" t="s">
        <v>7</v>
      </c>
      <c r="B13" s="10" t="s">
        <v>0</v>
      </c>
      <c r="C13" s="10" t="s">
        <v>0</v>
      </c>
      <c r="D13" s="10" t="s">
        <v>0</v>
      </c>
      <c r="E13" s="10" t="s">
        <v>0</v>
      </c>
      <c r="F13" s="10">
        <v>5479</v>
      </c>
      <c r="G13" s="10">
        <v>6306.759</v>
      </c>
      <c r="H13" s="10">
        <v>8092.3059999999996</v>
      </c>
      <c r="I13" s="10">
        <v>7814.875</v>
      </c>
      <c r="J13" s="10">
        <v>7880.7070000000003</v>
      </c>
      <c r="K13" s="10">
        <v>8073.1729999999998</v>
      </c>
      <c r="L13" s="10">
        <v>8238.3060000000005</v>
      </c>
      <c r="M13" s="10">
        <v>8457.4650000000001</v>
      </c>
      <c r="N13" s="10">
        <v>8228.81</v>
      </c>
      <c r="O13" s="10">
        <v>10318.383</v>
      </c>
      <c r="P13" s="10">
        <v>10979.762000000001</v>
      </c>
      <c r="Q13" s="10">
        <v>11308.762000000001</v>
      </c>
      <c r="R13" s="10">
        <v>11468.228999999999</v>
      </c>
      <c r="S13" s="10">
        <v>10954.832</v>
      </c>
      <c r="T13" s="10">
        <v>10508.473</v>
      </c>
      <c r="U13" s="10">
        <v>10433.164000000001</v>
      </c>
      <c r="V13" s="10">
        <v>11023.128000000001</v>
      </c>
      <c r="W13" s="10">
        <v>11130.406999999999</v>
      </c>
      <c r="X13" s="10">
        <v>10820.915000000001</v>
      </c>
      <c r="Y13" s="10">
        <v>10928.432000000001</v>
      </c>
      <c r="Z13" s="10">
        <v>10448.133</v>
      </c>
      <c r="AA13" s="10">
        <v>9705.0560000000005</v>
      </c>
      <c r="AB13" s="18">
        <v>9633.8459999999995</v>
      </c>
      <c r="AC13" s="18">
        <v>9583.9470000000001</v>
      </c>
      <c r="AD13" s="18">
        <v>9390.6779999999999</v>
      </c>
      <c r="AE13" s="10">
        <v>9266.0130000000008</v>
      </c>
      <c r="AF13" s="25">
        <v>9008</v>
      </c>
    </row>
    <row r="14" spans="1:32" ht="16.5" customHeight="1" x14ac:dyDescent="0.3">
      <c r="A14" s="5" t="s">
        <v>4</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26"/>
    </row>
    <row r="15" spans="1:32" ht="16.5" customHeight="1" x14ac:dyDescent="0.3">
      <c r="A15" s="6" t="s">
        <v>18</v>
      </c>
      <c r="B15" s="7" t="s">
        <v>0</v>
      </c>
      <c r="C15" s="7" t="s">
        <v>0</v>
      </c>
      <c r="D15" s="7" t="s">
        <v>0</v>
      </c>
      <c r="E15" s="7" t="s">
        <v>0</v>
      </c>
      <c r="F15" s="7">
        <f>F3/(F13/100)</f>
        <v>1.8251505749224312E-2</v>
      </c>
      <c r="G15" s="7">
        <f>G3/(G13/100)</f>
        <v>8.3402584433621136</v>
      </c>
      <c r="H15" s="7">
        <f>H3/(H13/100)</f>
        <v>0.48193926428387662</v>
      </c>
      <c r="I15" s="7">
        <f>50/(I13/100)</f>
        <v>0.6398054991282649</v>
      </c>
      <c r="J15" s="7">
        <f t="shared" ref="J15:Y15" si="6">J3/(J13/100)</f>
        <v>0.41874415582256763</v>
      </c>
      <c r="K15" s="7">
        <f t="shared" si="6"/>
        <v>1.2386703468388452E-2</v>
      </c>
      <c r="L15" s="7">
        <f t="shared" si="6"/>
        <v>2.9010818486227627</v>
      </c>
      <c r="M15" s="7">
        <f t="shared" si="6"/>
        <v>1.9864108216823835</v>
      </c>
      <c r="N15" s="7">
        <f t="shared" si="6"/>
        <v>4.6179216678960868</v>
      </c>
      <c r="O15" s="7">
        <f t="shared" si="6"/>
        <v>7.7531527953556292E-2</v>
      </c>
      <c r="P15" s="7">
        <f t="shared" si="6"/>
        <v>9.1076655395626958E-3</v>
      </c>
      <c r="Q15" s="7">
        <f t="shared" si="6"/>
        <v>0.10611241088989228</v>
      </c>
      <c r="R15" s="7">
        <f t="shared" si="6"/>
        <v>0.80221627942727691</v>
      </c>
      <c r="S15" s="7">
        <f>S3/(S13/100)</f>
        <v>4.8471761137003284</v>
      </c>
      <c r="T15" s="7">
        <f t="shared" si="6"/>
        <v>0</v>
      </c>
      <c r="U15" s="7">
        <f t="shared" si="6"/>
        <v>0.21086604217090807</v>
      </c>
      <c r="V15" s="7">
        <f t="shared" si="6"/>
        <v>0.12700569203224346</v>
      </c>
      <c r="W15" s="7">
        <f t="shared" si="6"/>
        <v>0.19765674336976177</v>
      </c>
      <c r="X15" s="7">
        <f t="shared" si="6"/>
        <v>0.46206813379460049</v>
      </c>
      <c r="Y15" s="7">
        <f t="shared" si="6"/>
        <v>9.1504435402992839E-3</v>
      </c>
      <c r="Z15" s="7">
        <f>Z3/(Z13/100)</f>
        <v>2.871326389126172E-2</v>
      </c>
      <c r="AA15" s="7">
        <f t="shared" ref="AA15" si="7">AA3/(AA13/100)</f>
        <v>0.53580319371675955</v>
      </c>
      <c r="AB15" s="7">
        <f>AB3/(AB13/100)</f>
        <v>2.0760140861707774E-2</v>
      </c>
      <c r="AC15" s="7">
        <f>AC3/(AC13/100)</f>
        <v>0</v>
      </c>
      <c r="AD15" s="7">
        <f>AD3/(AD13/100)</f>
        <v>0</v>
      </c>
      <c r="AE15" s="7">
        <f>AE3/(AE13/100)</f>
        <v>9.7129153606842544E-2</v>
      </c>
      <c r="AF15" s="7">
        <f>AF3/(AF13/100)</f>
        <v>0</v>
      </c>
    </row>
    <row r="16" spans="1:32" ht="16.5" customHeight="1" x14ac:dyDescent="0.3">
      <c r="A16" s="6" t="s">
        <v>19</v>
      </c>
      <c r="B16" s="7" t="s">
        <v>0</v>
      </c>
      <c r="C16" s="7" t="s">
        <v>0</v>
      </c>
      <c r="D16" s="7" t="s">
        <v>0</v>
      </c>
      <c r="E16" s="7" t="s">
        <v>0</v>
      </c>
      <c r="F16" s="7">
        <f t="shared" ref="F16:AA16" si="8">F4/(F13/100)</f>
        <v>0.34677860923526194</v>
      </c>
      <c r="G16" s="7">
        <f t="shared" si="8"/>
        <v>0.47568013935525361</v>
      </c>
      <c r="H16" s="7">
        <f t="shared" si="8"/>
        <v>0.35836509395467747</v>
      </c>
      <c r="I16" s="7">
        <f t="shared" si="8"/>
        <v>0.33269885954669776</v>
      </c>
      <c r="J16" s="7">
        <f t="shared" si="8"/>
        <v>0.2791627705483784</v>
      </c>
      <c r="K16" s="7">
        <f t="shared" si="8"/>
        <v>0.23534736589938057</v>
      </c>
      <c r="L16" s="7">
        <f t="shared" si="8"/>
        <v>0.37629095107659266</v>
      </c>
      <c r="M16" s="7">
        <f t="shared" si="8"/>
        <v>0.2955968484646404</v>
      </c>
      <c r="N16" s="7">
        <f t="shared" si="8"/>
        <v>0.93573675902104925</v>
      </c>
      <c r="O16" s="7">
        <f t="shared" si="8"/>
        <v>0.41673196275036506</v>
      </c>
      <c r="P16" s="7">
        <f t="shared" si="8"/>
        <v>0.27322996618688089</v>
      </c>
      <c r="Q16" s="7">
        <f t="shared" si="8"/>
        <v>0.59246096080189858</v>
      </c>
      <c r="R16" s="7">
        <f t="shared" si="8"/>
        <v>0.27031200719832155</v>
      </c>
      <c r="S16" s="7">
        <f t="shared" si="8"/>
        <v>0.17343944662957861</v>
      </c>
      <c r="T16" s="7">
        <f t="shared" si="8"/>
        <v>0.22838713103226321</v>
      </c>
      <c r="U16" s="7">
        <f t="shared" si="8"/>
        <v>0.2971294230590068</v>
      </c>
      <c r="V16" s="7">
        <f t="shared" si="8"/>
        <v>0.18143670290320496</v>
      </c>
      <c r="W16" s="7">
        <f t="shared" si="8"/>
        <v>0.12578156396257567</v>
      </c>
      <c r="X16" s="7">
        <f t="shared" si="8"/>
        <v>8.3172264083028094E-2</v>
      </c>
      <c r="Y16" s="7">
        <f t="shared" si="8"/>
        <v>0.14640709664478854</v>
      </c>
      <c r="Z16" s="20">
        <f t="shared" si="8"/>
        <v>0.24884828705760159</v>
      </c>
      <c r="AA16" s="7">
        <f t="shared" si="8"/>
        <v>0.23698987414395134</v>
      </c>
      <c r="AB16" s="20">
        <f>AB4/(AB13/100)</f>
        <v>0.17646119732451609</v>
      </c>
      <c r="AC16" s="7">
        <f>AC4/(AC13/100)</f>
        <v>0.20868228924888668</v>
      </c>
      <c r="AD16" s="21">
        <f>AD4/(AD13/100)</f>
        <v>0.19167945062113725</v>
      </c>
      <c r="AE16" s="7">
        <f>AE4/(AE13/100)</f>
        <v>9.7129153606842544E-2</v>
      </c>
      <c r="AF16" s="7">
        <f>AF4/(AF13/100)</f>
        <v>0.15541740674955595</v>
      </c>
    </row>
    <row r="17" spans="1:32" ht="16.5" customHeight="1" x14ac:dyDescent="0.3">
      <c r="A17" s="6" t="s">
        <v>1</v>
      </c>
      <c r="B17" s="7" t="s">
        <v>0</v>
      </c>
      <c r="C17" s="7" t="s">
        <v>0</v>
      </c>
      <c r="D17" s="7" t="s">
        <v>0</v>
      </c>
      <c r="E17" s="7" t="s">
        <v>0</v>
      </c>
      <c r="F17" s="7">
        <f t="shared" ref="F17:AA17" si="9">F5/(F13/100)</f>
        <v>0.34677860923526194</v>
      </c>
      <c r="G17" s="7">
        <f t="shared" si="9"/>
        <v>0.33297609754867752</v>
      </c>
      <c r="H17" s="7">
        <f t="shared" si="9"/>
        <v>0.2965780087900779</v>
      </c>
      <c r="I17" s="7">
        <f t="shared" si="9"/>
        <v>0.33269885954669776</v>
      </c>
      <c r="J17" s="7">
        <f t="shared" si="9"/>
        <v>0.22840590317594597</v>
      </c>
      <c r="K17" s="7">
        <f t="shared" si="9"/>
        <v>0.28489417977293441</v>
      </c>
      <c r="L17" s="7">
        <f t="shared" si="9"/>
        <v>0.27918360886327842</v>
      </c>
      <c r="M17" s="7">
        <f t="shared" si="9"/>
        <v>0.42565946178908215</v>
      </c>
      <c r="N17" s="7">
        <f t="shared" si="9"/>
        <v>0.4496397413477769</v>
      </c>
      <c r="O17" s="7">
        <f t="shared" si="9"/>
        <v>0.47488060871553228</v>
      </c>
      <c r="P17" s="7">
        <f t="shared" si="9"/>
        <v>0.4553832769781348</v>
      </c>
      <c r="Q17" s="7">
        <f t="shared" si="9"/>
        <v>0.45097774628204218</v>
      </c>
      <c r="R17" s="7">
        <f t="shared" si="9"/>
        <v>0.4883055613905164</v>
      </c>
      <c r="S17" s="7">
        <f t="shared" si="9"/>
        <v>0.41990602868213767</v>
      </c>
      <c r="T17" s="7">
        <f t="shared" si="9"/>
        <v>0.390161348846783</v>
      </c>
      <c r="U17" s="7">
        <f t="shared" si="9"/>
        <v>0.51758028532859257</v>
      </c>
      <c r="V17" s="7">
        <f t="shared" si="9"/>
        <v>0.27215505435480741</v>
      </c>
      <c r="W17" s="7">
        <f t="shared" si="9"/>
        <v>0.35937589703593048</v>
      </c>
      <c r="X17" s="7">
        <f t="shared" si="9"/>
        <v>0.30496496830443631</v>
      </c>
      <c r="Y17" s="7">
        <f t="shared" si="9"/>
        <v>0.25621241912838</v>
      </c>
      <c r="Z17" s="7">
        <f t="shared" si="9"/>
        <v>0.26799046298510942</v>
      </c>
      <c r="AA17" s="7">
        <f t="shared" si="9"/>
        <v>0.30911722714428436</v>
      </c>
      <c r="AB17" s="20">
        <f>AB5/(AB13/100)</f>
        <v>0.31140211292561665</v>
      </c>
      <c r="AC17" s="7">
        <f>AC5/(AC13/100)</f>
        <v>0.32345754833577439</v>
      </c>
      <c r="AD17" s="21">
        <f>AD5/(AD13/100)</f>
        <v>0.28751917593170589</v>
      </c>
      <c r="AE17" s="7">
        <f>AE5/(AE13/100)</f>
        <v>0.2482189481063754</v>
      </c>
      <c r="AF17" s="7">
        <f>AF5/(AF13/100)</f>
        <v>0.31083481349911191</v>
      </c>
    </row>
    <row r="18" spans="1:32" ht="16.5" customHeight="1" x14ac:dyDescent="0.3">
      <c r="A18" s="6" t="s">
        <v>21</v>
      </c>
      <c r="B18" s="7" t="s">
        <v>0</v>
      </c>
      <c r="C18" s="7" t="s">
        <v>0</v>
      </c>
      <c r="D18" s="7" t="s">
        <v>0</v>
      </c>
      <c r="E18" s="7" t="s">
        <v>0</v>
      </c>
      <c r="F18" s="7">
        <f t="shared" ref="F18:R18" si="10">F6/(F13/100)</f>
        <v>1.8251505749224312E-2</v>
      </c>
      <c r="G18" s="7">
        <f t="shared" si="10"/>
        <v>0.11099203251622584</v>
      </c>
      <c r="H18" s="7">
        <f t="shared" si="10"/>
        <v>7.4144502197519474E-2</v>
      </c>
      <c r="I18" s="7">
        <f t="shared" si="10"/>
        <v>5.1184439930261193E-2</v>
      </c>
      <c r="J18" s="7">
        <f t="shared" si="10"/>
        <v>5.0756867372432443E-2</v>
      </c>
      <c r="K18" s="7">
        <f t="shared" si="10"/>
        <v>1.2386703468388452E-2</v>
      </c>
      <c r="L18" s="7">
        <f t="shared" si="10"/>
        <v>4.855367110665712E-2</v>
      </c>
      <c r="M18" s="7">
        <f t="shared" si="10"/>
        <v>3.5471621815756846E-2</v>
      </c>
      <c r="N18" s="7">
        <f t="shared" si="10"/>
        <v>6.0762127209159043E-2</v>
      </c>
      <c r="O18" s="7">
        <f t="shared" si="10"/>
        <v>3.8765763976778146E-2</v>
      </c>
      <c r="P18" s="7">
        <f t="shared" si="10"/>
        <v>9.1076655395626958E-3</v>
      </c>
      <c r="Q18" s="7">
        <f t="shared" si="10"/>
        <v>1.7685401814982047E-2</v>
      </c>
      <c r="R18" s="7">
        <f t="shared" si="10"/>
        <v>2.6159226503063376E-2</v>
      </c>
      <c r="S18" s="7">
        <f>(S6/S13)*100</f>
        <v>5.4770351567235351E-2</v>
      </c>
      <c r="T18" s="7">
        <f>(T6/T13)*100</f>
        <v>0</v>
      </c>
      <c r="U18" s="7">
        <f>(U6/U13)*100</f>
        <v>1.916964019735528E-2</v>
      </c>
      <c r="V18" s="7">
        <f>(V6/V13)*100</f>
        <v>1.8143670290320494E-2</v>
      </c>
      <c r="W18" s="7">
        <f>(W6/W13)*100</f>
        <v>2.6953192277694788E-2</v>
      </c>
      <c r="X18" s="7">
        <f t="shared" ref="X18:AC18" si="11">X6/(X7/100)</f>
        <v>2.4571965574184791E-2</v>
      </c>
      <c r="Y18" s="7">
        <f t="shared" si="11"/>
        <v>1.2025149397449825E-2</v>
      </c>
      <c r="Z18" s="7">
        <f t="shared" si="11"/>
        <v>2.4788406164975768E-2</v>
      </c>
      <c r="AA18" s="7">
        <f t="shared" si="11"/>
        <v>2.6789548539849051E-2</v>
      </c>
      <c r="AB18" s="7">
        <f t="shared" si="11"/>
        <v>1.3161136532577498E-2</v>
      </c>
      <c r="AC18" s="7">
        <f t="shared" si="11"/>
        <v>0</v>
      </c>
      <c r="AD18" s="7">
        <f>AD6/(AD7/100)</f>
        <v>0</v>
      </c>
      <c r="AE18" s="7">
        <f>AE6/(AE7/100)</f>
        <v>2.6110526380378671E-2</v>
      </c>
      <c r="AF18" s="7">
        <f>AF6/(AF7/100)</f>
        <v>0</v>
      </c>
    </row>
    <row r="19" spans="1:32" s="2" customFormat="1" ht="16.5" customHeight="1" x14ac:dyDescent="0.3">
      <c r="A19" s="5" t="s">
        <v>5</v>
      </c>
      <c r="B19" s="10" t="s">
        <v>0</v>
      </c>
      <c r="C19" s="10">
        <v>4691</v>
      </c>
      <c r="D19" s="10">
        <v>6470</v>
      </c>
      <c r="E19" s="10">
        <v>5607</v>
      </c>
      <c r="F19" s="10">
        <v>7067</v>
      </c>
      <c r="G19" s="10">
        <v>8710</v>
      </c>
      <c r="H19" s="10">
        <v>12150.116</v>
      </c>
      <c r="I19" s="10">
        <v>11780.61</v>
      </c>
      <c r="J19" s="10">
        <v>12359.715</v>
      </c>
      <c r="K19" s="10">
        <v>12706.206</v>
      </c>
      <c r="L19" s="10">
        <v>13124.315000000001</v>
      </c>
      <c r="M19" s="10">
        <v>13505.257</v>
      </c>
      <c r="N19" s="10">
        <v>13746.111999999999</v>
      </c>
      <c r="O19" s="10">
        <v>15838.109</v>
      </c>
      <c r="P19" s="10">
        <v>16816.555</v>
      </c>
      <c r="Q19" s="10">
        <v>17555.207999999999</v>
      </c>
      <c r="R19" s="10">
        <v>18299.257000000001</v>
      </c>
      <c r="S19" s="10">
        <v>17814.190999999999</v>
      </c>
      <c r="T19" s="10">
        <v>17290.198</v>
      </c>
      <c r="U19" s="10">
        <v>17467.7</v>
      </c>
      <c r="V19" s="10">
        <v>18882.503000000001</v>
      </c>
      <c r="W19" s="10">
        <v>19390.028999999999</v>
      </c>
      <c r="X19" s="10">
        <v>19263.208999999999</v>
      </c>
      <c r="Y19" s="10">
        <v>19637.322</v>
      </c>
      <c r="Z19" s="10">
        <v>19126.766</v>
      </c>
      <c r="AA19" s="10">
        <v>17626.831999999999</v>
      </c>
      <c r="AB19" s="18">
        <v>17750.986000000001</v>
      </c>
      <c r="AC19" s="18">
        <v>17962.965</v>
      </c>
      <c r="AD19" s="18">
        <v>17722.235000000001</v>
      </c>
      <c r="AE19" s="10">
        <v>17692.748</v>
      </c>
      <c r="AF19" s="25">
        <v>17599</v>
      </c>
    </row>
    <row r="20" spans="1:32" ht="16.5" customHeight="1" x14ac:dyDescent="0.3">
      <c r="A20" s="5" t="s">
        <v>6</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26"/>
    </row>
    <row r="21" spans="1:32" ht="16.5" customHeight="1" x14ac:dyDescent="0.3">
      <c r="A21" s="6" t="s">
        <v>18</v>
      </c>
      <c r="B21" s="7" t="s">
        <v>0</v>
      </c>
      <c r="C21" s="7">
        <f t="shared" ref="C21:H21" si="12">C3/(C19/100)</f>
        <v>5.563845661905777</v>
      </c>
      <c r="D21" s="7">
        <f t="shared" si="12"/>
        <v>2.2565687789799074</v>
      </c>
      <c r="E21" s="7">
        <f t="shared" si="12"/>
        <v>2.211521312644908</v>
      </c>
      <c r="F21" s="7">
        <f t="shared" si="12"/>
        <v>1.4150275930380643E-2</v>
      </c>
      <c r="G21" s="7">
        <f t="shared" si="12"/>
        <v>6.0390355912743976</v>
      </c>
      <c r="H21" s="7">
        <f t="shared" si="12"/>
        <v>0.32098458977675604</v>
      </c>
      <c r="I21" s="7">
        <f>50/(I19/100)</f>
        <v>0.42442623938828294</v>
      </c>
      <c r="J21" s="7">
        <f t="shared" ref="J21:AA21" si="13">J3/(J19/100)</f>
        <v>0.26699644773362491</v>
      </c>
      <c r="K21" s="7">
        <f t="shared" si="13"/>
        <v>7.8701698996537593E-3</v>
      </c>
      <c r="L21" s="7">
        <f t="shared" si="13"/>
        <v>1.8210474222845152</v>
      </c>
      <c r="M21" s="7">
        <f t="shared" si="13"/>
        <v>1.2439600371914432</v>
      </c>
      <c r="N21" s="7">
        <f t="shared" si="13"/>
        <v>2.7644180405339345</v>
      </c>
      <c r="O21" s="7">
        <f t="shared" si="13"/>
        <v>5.0511080584178324E-2</v>
      </c>
      <c r="P21" s="7">
        <f t="shared" si="13"/>
        <v>5.9465211513297462E-3</v>
      </c>
      <c r="Q21" s="7">
        <f t="shared" si="13"/>
        <v>6.8355783651210519E-2</v>
      </c>
      <c r="R21" s="7">
        <f>R3/(R19/100)</f>
        <v>0.50275265274431635</v>
      </c>
      <c r="S21" s="7">
        <f t="shared" si="13"/>
        <v>2.9807696571794926</v>
      </c>
      <c r="T21" s="7">
        <f t="shared" si="13"/>
        <v>0</v>
      </c>
      <c r="U21" s="7">
        <f t="shared" si="13"/>
        <v>0.12594674742524772</v>
      </c>
      <c r="V21" s="7">
        <f t="shared" si="13"/>
        <v>7.4142712965542756E-2</v>
      </c>
      <c r="W21" s="7">
        <f t="shared" si="13"/>
        <v>0.11346037698035419</v>
      </c>
      <c r="X21" s="7">
        <f t="shared" si="13"/>
        <v>0.25956215291024465</v>
      </c>
      <c r="Y21" s="7">
        <f t="shared" si="13"/>
        <v>5.092344057911766E-3</v>
      </c>
      <c r="Z21" s="7">
        <f t="shared" si="13"/>
        <v>1.5684826175005225E-2</v>
      </c>
      <c r="AA21" s="7">
        <f t="shared" si="13"/>
        <v>0.29500479723185652</v>
      </c>
      <c r="AB21" s="7">
        <f>AB3/(AB19/100)</f>
        <v>1.1266979761011585E-2</v>
      </c>
      <c r="AC21" s="7">
        <f>AC3/(AC19/100)</f>
        <v>0</v>
      </c>
      <c r="AD21" s="7">
        <f>AD3/(AD19/100)</f>
        <v>0</v>
      </c>
      <c r="AE21" s="7">
        <f>AE3/(AE19/100)</f>
        <v>5.086829926023928E-2</v>
      </c>
      <c r="AF21" s="7">
        <f>AF3/(AF19/100)</f>
        <v>0</v>
      </c>
    </row>
    <row r="22" spans="1:32" ht="16.5" customHeight="1" x14ac:dyDescent="0.3">
      <c r="A22" s="6" t="s">
        <v>19</v>
      </c>
      <c r="B22" s="7" t="s">
        <v>0</v>
      </c>
      <c r="C22" s="7" t="s">
        <v>0</v>
      </c>
      <c r="D22" s="7">
        <f t="shared" ref="D22:AA22" si="14">D4/(D19/100)</f>
        <v>1.6537867078825348</v>
      </c>
      <c r="E22" s="7">
        <f t="shared" si="14"/>
        <v>1.4446227929373996</v>
      </c>
      <c r="F22" s="7">
        <f t="shared" si="14"/>
        <v>0.26885524267723221</v>
      </c>
      <c r="G22" s="7">
        <f t="shared" si="14"/>
        <v>0.34443168771526983</v>
      </c>
      <c r="H22" s="7">
        <f t="shared" si="14"/>
        <v>0.23868084880835705</v>
      </c>
      <c r="I22" s="7">
        <f t="shared" si="14"/>
        <v>0.22070164448190713</v>
      </c>
      <c r="J22" s="7">
        <f t="shared" si="14"/>
        <v>0.17799763182241662</v>
      </c>
      <c r="K22" s="7">
        <f t="shared" si="14"/>
        <v>0.14953322809342143</v>
      </c>
      <c r="L22" s="7">
        <f t="shared" si="14"/>
        <v>0.23620280372728022</v>
      </c>
      <c r="M22" s="7">
        <f t="shared" si="14"/>
        <v>0.1851131007725362</v>
      </c>
      <c r="N22" s="7">
        <f t="shared" si="14"/>
        <v>0.56015839242398147</v>
      </c>
      <c r="O22" s="7">
        <f t="shared" si="14"/>
        <v>0.2714970581399585</v>
      </c>
      <c r="P22" s="7">
        <f t="shared" si="14"/>
        <v>0.17839563453989238</v>
      </c>
      <c r="Q22" s="7">
        <f t="shared" si="14"/>
        <v>0.38165312538592538</v>
      </c>
      <c r="R22" s="7">
        <f t="shared" si="14"/>
        <v>0.16940578516384572</v>
      </c>
      <c r="S22" s="7">
        <f t="shared" si="14"/>
        <v>0.10665654140566923</v>
      </c>
      <c r="T22" s="7">
        <f t="shared" si="14"/>
        <v>0.1388069702845508</v>
      </c>
      <c r="U22" s="7">
        <f t="shared" si="14"/>
        <v>0.17747041682648543</v>
      </c>
      <c r="V22" s="7">
        <f t="shared" si="14"/>
        <v>0.1059181613793468</v>
      </c>
      <c r="W22" s="7">
        <f t="shared" si="14"/>
        <v>7.2202058078407211E-2</v>
      </c>
      <c r="X22" s="7">
        <f t="shared" si="14"/>
        <v>4.6721187523844035E-2</v>
      </c>
      <c r="Y22" s="7">
        <f t="shared" si="14"/>
        <v>8.1477504926588257E-2</v>
      </c>
      <c r="Z22" s="20">
        <f t="shared" si="14"/>
        <v>0.13593516018337862</v>
      </c>
      <c r="AA22" s="7">
        <f t="shared" si="14"/>
        <v>0.13048289108332117</v>
      </c>
      <c r="AB22" s="20">
        <f>AB4/(AB19/100)</f>
        <v>9.5769327968598481E-2</v>
      </c>
      <c r="AC22" s="7">
        <f>AC4/(AC19/100)</f>
        <v>0.11134019355935949</v>
      </c>
      <c r="AD22" s="21">
        <f>AD4/(AD19/100)</f>
        <v>0.10156732488876262</v>
      </c>
      <c r="AE22" s="7">
        <f>AE4/(AE19/100)</f>
        <v>5.086829926023928E-2</v>
      </c>
      <c r="AF22" s="7">
        <f>AF4/(AF19/100)</f>
        <v>7.9549974430365364E-2</v>
      </c>
    </row>
    <row r="23" spans="1:32" ht="16.5" customHeight="1" x14ac:dyDescent="0.3">
      <c r="A23" s="6" t="s">
        <v>1</v>
      </c>
      <c r="B23" s="7" t="s">
        <v>0</v>
      </c>
      <c r="C23" s="7">
        <f t="shared" ref="C23:M23" si="15">C5/(C19/100)</f>
        <v>1.7693455553186954</v>
      </c>
      <c r="D23" s="7">
        <f t="shared" si="15"/>
        <v>0.85007727975270475</v>
      </c>
      <c r="E23" s="7">
        <f t="shared" si="15"/>
        <v>0.65988942393436778</v>
      </c>
      <c r="F23" s="7">
        <f t="shared" si="15"/>
        <v>0.26885524267723221</v>
      </c>
      <c r="G23" s="7">
        <f t="shared" si="15"/>
        <v>0.24110218140068887</v>
      </c>
      <c r="H23" s="7">
        <f t="shared" si="15"/>
        <v>0.19752897832415756</v>
      </c>
      <c r="I23" s="7">
        <f t="shared" si="15"/>
        <v>0.22070164448190713</v>
      </c>
      <c r="J23" s="7">
        <f t="shared" si="15"/>
        <v>0.14563442603652269</v>
      </c>
      <c r="K23" s="7">
        <f t="shared" si="15"/>
        <v>0.18101390769203646</v>
      </c>
      <c r="L23" s="7">
        <f t="shared" si="15"/>
        <v>0.17524724147507886</v>
      </c>
      <c r="M23" s="7">
        <f t="shared" si="15"/>
        <v>0.26656286511245214</v>
      </c>
      <c r="N23" s="7">
        <f>N5/(N19/100)</f>
        <v>0.26916701973619889</v>
      </c>
      <c r="O23" s="7">
        <f>O5/(O19/100)</f>
        <v>0.30938036857809226</v>
      </c>
      <c r="P23" s="7">
        <f>P5/(P19/100)</f>
        <v>0.29732605756648733</v>
      </c>
      <c r="Q23" s="7">
        <f>Q5/(Q19/100)</f>
        <v>0.29051208051764471</v>
      </c>
      <c r="R23" s="7">
        <f>R5/(R19/100)</f>
        <v>0.30602335384436646</v>
      </c>
      <c r="S23" s="7">
        <f t="shared" ref="S23:AC23" si="16">S5/(S19/100)</f>
        <v>0.25822110024530442</v>
      </c>
      <c r="T23" s="7">
        <f t="shared" si="16"/>
        <v>0.23712857423610764</v>
      </c>
      <c r="U23" s="7">
        <f t="shared" si="16"/>
        <v>0.30914201640742622</v>
      </c>
      <c r="V23" s="7">
        <f t="shared" si="16"/>
        <v>0.15887724206902021</v>
      </c>
      <c r="W23" s="7">
        <f t="shared" si="16"/>
        <v>0.20629159450973489</v>
      </c>
      <c r="X23" s="7">
        <f t="shared" si="16"/>
        <v>0.17131102092076145</v>
      </c>
      <c r="Y23" s="7">
        <f t="shared" si="16"/>
        <v>0.14258563362152946</v>
      </c>
      <c r="Z23" s="7">
        <f t="shared" si="16"/>
        <v>0.14639171096671544</v>
      </c>
      <c r="AA23" s="7">
        <f t="shared" si="16"/>
        <v>0.17019507532607109</v>
      </c>
      <c r="AB23" s="20">
        <f t="shared" si="16"/>
        <v>0.16900469641517377</v>
      </c>
      <c r="AC23" s="7">
        <f t="shared" si="16"/>
        <v>0.17257730001700722</v>
      </c>
      <c r="AD23" s="21">
        <f>AD5/(AD19/100)</f>
        <v>0.15235098733314392</v>
      </c>
      <c r="AE23" s="7">
        <f>AE5/(AE19/100)</f>
        <v>0.12999676477616703</v>
      </c>
      <c r="AF23" s="7">
        <f>AF5/(AF19/100)</f>
        <v>0.15909994886073073</v>
      </c>
    </row>
    <row r="24" spans="1:32" ht="16.5" customHeight="1" thickBot="1" x14ac:dyDescent="0.35">
      <c r="A24" s="8" t="s">
        <v>21</v>
      </c>
      <c r="B24" s="12" t="s">
        <v>0</v>
      </c>
      <c r="C24" s="12">
        <f t="shared" ref="C24:J24" si="17">C6/(C19/100)</f>
        <v>0.19185674696226818</v>
      </c>
      <c r="D24" s="12">
        <f t="shared" si="17"/>
        <v>0.12364760432766615</v>
      </c>
      <c r="E24" s="12">
        <f t="shared" si="17"/>
        <v>5.3504547886570358E-2</v>
      </c>
      <c r="F24" s="12">
        <f t="shared" si="17"/>
        <v>1.4150275930380643E-2</v>
      </c>
      <c r="G24" s="12">
        <f t="shared" si="17"/>
        <v>8.0367393800229628E-2</v>
      </c>
      <c r="H24" s="12">
        <f t="shared" si="17"/>
        <v>4.9382244581039389E-2</v>
      </c>
      <c r="I24" s="12">
        <f t="shared" si="17"/>
        <v>3.3954099151062636E-2</v>
      </c>
      <c r="J24" s="12">
        <f t="shared" si="17"/>
        <v>3.2363205785893932E-2</v>
      </c>
      <c r="K24" s="12">
        <f>(K6/N19)*100</f>
        <v>7.2747843171945652E-3</v>
      </c>
      <c r="L24" s="12">
        <f t="shared" ref="L24:R24" si="18">(L6/L19)*100</f>
        <v>3.0477781126100677E-2</v>
      </c>
      <c r="M24" s="12">
        <f t="shared" si="18"/>
        <v>2.2213572092704345E-2</v>
      </c>
      <c r="N24" s="12">
        <f t="shared" si="18"/>
        <v>3.6373921585972822E-2</v>
      </c>
      <c r="O24" s="12">
        <f t="shared" si="18"/>
        <v>2.5255540292089165E-2</v>
      </c>
      <c r="P24" s="12">
        <f t="shared" si="18"/>
        <v>5.9465211513297454E-3</v>
      </c>
      <c r="Q24" s="12">
        <f t="shared" si="18"/>
        <v>1.1392630608535086E-2</v>
      </c>
      <c r="R24" s="12">
        <f t="shared" si="18"/>
        <v>1.6394108241662486E-2</v>
      </c>
      <c r="S24" s="12">
        <f>(S6/S19)*100</f>
        <v>3.368101307547449E-2</v>
      </c>
      <c r="T24" s="12">
        <f>(T6/T19)*100</f>
        <v>0</v>
      </c>
      <c r="U24" s="12">
        <f>(U6/U19)*100</f>
        <v>1.1449704311386158E-2</v>
      </c>
      <c r="V24" s="12">
        <f>(V6/V19)*100</f>
        <v>1.0591816137934678E-2</v>
      </c>
      <c r="W24" s="12">
        <f>(W6/W19)*100</f>
        <v>1.5471869588230117E-2</v>
      </c>
      <c r="X24" s="12">
        <f t="shared" ref="X24:AC24" si="19">X6/(X19/100)</f>
        <v>1.0382486116409786E-2</v>
      </c>
      <c r="Y24" s="12">
        <f t="shared" si="19"/>
        <v>5.092344057911766E-3</v>
      </c>
      <c r="Z24" s="12">
        <f t="shared" si="19"/>
        <v>1.0456550783336818E-2</v>
      </c>
      <c r="AA24" s="12">
        <f t="shared" si="19"/>
        <v>1.1346338355071406E-2</v>
      </c>
      <c r="AB24" s="12">
        <f t="shared" si="19"/>
        <v>5.6334898805057926E-3</v>
      </c>
      <c r="AC24" s="12">
        <f t="shared" si="19"/>
        <v>0</v>
      </c>
      <c r="AD24" s="12">
        <f>AD6/(AD19/100)</f>
        <v>0</v>
      </c>
      <c r="AE24" s="12">
        <f>AE6/(AE19/100)</f>
        <v>1.1304066502275395E-2</v>
      </c>
      <c r="AF24" s="12">
        <f>AF6/(AF19/100)</f>
        <v>0</v>
      </c>
    </row>
    <row r="25" spans="1:32" ht="12.75" customHeight="1" x14ac:dyDescent="0.2">
      <c r="A25" s="28" t="s">
        <v>26</v>
      </c>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r="26" spans="1:32" ht="12.75" customHeight="1" x14ac:dyDescent="0.3">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9"/>
      <c r="AC26" s="9"/>
    </row>
    <row r="27" spans="1:32" ht="25.5" customHeight="1" x14ac:dyDescent="0.2">
      <c r="A27" s="30" t="s">
        <v>11</v>
      </c>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row>
    <row r="28" spans="1:32" ht="12.75" customHeight="1" x14ac:dyDescent="0.2">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row>
    <row r="29" spans="1:32" ht="12.75" customHeight="1" x14ac:dyDescent="0.2">
      <c r="A29" s="29" t="s">
        <v>23</v>
      </c>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row>
    <row r="30" spans="1:32" ht="49.5" customHeight="1" x14ac:dyDescent="0.2">
      <c r="A30" s="32" t="s">
        <v>28</v>
      </c>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row>
    <row r="31" spans="1:32" ht="12.75" customHeight="1" x14ac:dyDescent="0.2">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row>
    <row r="32" spans="1:32" ht="12.75" customHeight="1" x14ac:dyDescent="0.2">
      <c r="A32" s="34" t="s">
        <v>14</v>
      </c>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row>
    <row r="33" spans="1:32" ht="12.75" customHeight="1" x14ac:dyDescent="0.2">
      <c r="A33" s="35" t="s">
        <v>15</v>
      </c>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32" ht="12.75" customHeight="1" x14ac:dyDescent="0.2">
      <c r="A34" s="36" t="s">
        <v>12</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row>
    <row r="35" spans="1:32" ht="12.75" customHeight="1" x14ac:dyDescent="0.2">
      <c r="A35" s="36" t="s">
        <v>17</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row>
    <row r="36" spans="1:32" ht="12.75" customHeight="1" x14ac:dyDescent="0.2">
      <c r="A36" s="36" t="s">
        <v>13</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row>
    <row r="37" spans="1:32" ht="12.75" customHeight="1" x14ac:dyDescent="0.2">
      <c r="A37" s="36" t="s">
        <v>8</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row>
    <row r="38" spans="1:32" ht="12.75" customHeight="1" x14ac:dyDescent="0.2">
      <c r="A38" s="36" t="s">
        <v>25</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row>
    <row r="39" spans="1:32" ht="12.75" customHeight="1" x14ac:dyDescent="0.2">
      <c r="A39" s="36" t="s">
        <v>27</v>
      </c>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row>
    <row r="40" spans="1:32" ht="12.75" customHeight="1" x14ac:dyDescent="0.2">
      <c r="A40" s="36" t="s">
        <v>29</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row>
    <row r="41" spans="1:32" ht="12.75" customHeight="1" x14ac:dyDescent="0.2">
      <c r="A41" s="35" t="s">
        <v>16</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32" ht="12.75" customHeight="1" x14ac:dyDescent="0.2">
      <c r="A42" s="36" t="s">
        <v>24</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row>
    <row r="43" spans="1:32" ht="12.75" customHeight="1" x14ac:dyDescent="0.2">
      <c r="A43" s="36" t="s">
        <v>30</v>
      </c>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row>
    <row r="44" spans="1:32" x14ac:dyDescent="0.2">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spans="1:32" x14ac:dyDescent="0.2">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spans="1:32" x14ac:dyDescent="0.2">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2">
      <c r="A47" s="3"/>
    </row>
    <row r="48" spans="1:32"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row r="81" spans="1:1" x14ac:dyDescent="0.2">
      <c r="A81" s="3"/>
    </row>
    <row r="82" spans="1:1" x14ac:dyDescent="0.2">
      <c r="A82" s="3"/>
    </row>
    <row r="83" spans="1:1" x14ac:dyDescent="0.2">
      <c r="A83" s="3"/>
    </row>
    <row r="84" spans="1:1" x14ac:dyDescent="0.2">
      <c r="A84" s="3"/>
    </row>
    <row r="85" spans="1:1" x14ac:dyDescent="0.2">
      <c r="A85" s="3"/>
    </row>
    <row r="86" spans="1:1" x14ac:dyDescent="0.2">
      <c r="A86" s="3"/>
    </row>
    <row r="87" spans="1:1" x14ac:dyDescent="0.2">
      <c r="A87" s="3"/>
    </row>
    <row r="88" spans="1:1" x14ac:dyDescent="0.2">
      <c r="A88" s="3"/>
    </row>
    <row r="89" spans="1:1" x14ac:dyDescent="0.2">
      <c r="A89" s="3"/>
    </row>
    <row r="90" spans="1:1" x14ac:dyDescent="0.2">
      <c r="A90" s="3"/>
    </row>
    <row r="91" spans="1:1" x14ac:dyDescent="0.2">
      <c r="A91" s="3"/>
    </row>
    <row r="92" spans="1:1" x14ac:dyDescent="0.2">
      <c r="A92" s="3"/>
    </row>
    <row r="93" spans="1:1" x14ac:dyDescent="0.2">
      <c r="A93" s="3"/>
    </row>
    <row r="94" spans="1:1" x14ac:dyDescent="0.2">
      <c r="A94" s="3"/>
    </row>
    <row r="95" spans="1:1" x14ac:dyDescent="0.2">
      <c r="A95" s="3"/>
    </row>
    <row r="96" spans="1:1" x14ac:dyDescent="0.2">
      <c r="A96" s="3"/>
    </row>
    <row r="97" spans="1:1" x14ac:dyDescent="0.2">
      <c r="A97" s="3"/>
    </row>
    <row r="98" spans="1:1" x14ac:dyDescent="0.2">
      <c r="A98" s="3"/>
    </row>
    <row r="99" spans="1:1" x14ac:dyDescent="0.2">
      <c r="A99" s="3"/>
    </row>
    <row r="100" spans="1:1" x14ac:dyDescent="0.2">
      <c r="A100" s="3"/>
    </row>
    <row r="101" spans="1:1" x14ac:dyDescent="0.2">
      <c r="A101" s="3"/>
    </row>
    <row r="102" spans="1:1" x14ac:dyDescent="0.2">
      <c r="A102" s="3"/>
    </row>
    <row r="103" spans="1:1" x14ac:dyDescent="0.2">
      <c r="A103" s="3"/>
    </row>
    <row r="104" spans="1:1" x14ac:dyDescent="0.2">
      <c r="A104" s="3"/>
    </row>
    <row r="105" spans="1:1" x14ac:dyDescent="0.2">
      <c r="A105" s="3"/>
    </row>
    <row r="106" spans="1:1" x14ac:dyDescent="0.2">
      <c r="A106" s="3"/>
    </row>
    <row r="107" spans="1:1" x14ac:dyDescent="0.2">
      <c r="A107" s="3"/>
    </row>
    <row r="108" spans="1:1" x14ac:dyDescent="0.2">
      <c r="A108" s="3"/>
    </row>
    <row r="109" spans="1:1" x14ac:dyDescent="0.2">
      <c r="A109" s="3"/>
    </row>
    <row r="110" spans="1:1" x14ac:dyDescent="0.2">
      <c r="A110" s="3"/>
    </row>
    <row r="111" spans="1:1" x14ac:dyDescent="0.2">
      <c r="A111" s="3"/>
    </row>
    <row r="112" spans="1:1" x14ac:dyDescent="0.2">
      <c r="A112" s="3"/>
    </row>
    <row r="113" spans="1:1" x14ac:dyDescent="0.2">
      <c r="A113" s="3"/>
    </row>
    <row r="114" spans="1:1" x14ac:dyDescent="0.2">
      <c r="A114" s="3"/>
    </row>
    <row r="115" spans="1:1" x14ac:dyDescent="0.2">
      <c r="A115" s="3"/>
    </row>
    <row r="116" spans="1:1" x14ac:dyDescent="0.2">
      <c r="A116" s="3"/>
    </row>
    <row r="117" spans="1:1" x14ac:dyDescent="0.2">
      <c r="A117" s="3"/>
    </row>
    <row r="118" spans="1:1" x14ac:dyDescent="0.2">
      <c r="A118" s="3"/>
    </row>
    <row r="119" spans="1:1" x14ac:dyDescent="0.2">
      <c r="A119" s="3"/>
    </row>
    <row r="120" spans="1:1" x14ac:dyDescent="0.2">
      <c r="A120" s="3"/>
    </row>
    <row r="121" spans="1:1" x14ac:dyDescent="0.2">
      <c r="A121" s="3"/>
    </row>
    <row r="122" spans="1:1" x14ac:dyDescent="0.2">
      <c r="A122" s="3"/>
    </row>
    <row r="123" spans="1:1" x14ac:dyDescent="0.2">
      <c r="A123" s="3"/>
    </row>
    <row r="124" spans="1:1" x14ac:dyDescent="0.2">
      <c r="A124" s="3"/>
    </row>
    <row r="125" spans="1:1" x14ac:dyDescent="0.2">
      <c r="A125" s="3"/>
    </row>
    <row r="126" spans="1:1" x14ac:dyDescent="0.2">
      <c r="A126" s="3"/>
    </row>
    <row r="127" spans="1:1" x14ac:dyDescent="0.2">
      <c r="A127" s="3"/>
    </row>
    <row r="128" spans="1:1" x14ac:dyDescent="0.2">
      <c r="A128" s="3"/>
    </row>
    <row r="129" spans="1:1" x14ac:dyDescent="0.2">
      <c r="A129" s="3"/>
    </row>
    <row r="130" spans="1:1" x14ac:dyDescent="0.2">
      <c r="A130" s="3"/>
    </row>
    <row r="131" spans="1:1" x14ac:dyDescent="0.2">
      <c r="A131" s="3"/>
    </row>
    <row r="132" spans="1:1" x14ac:dyDescent="0.2">
      <c r="A132" s="3"/>
    </row>
    <row r="133" spans="1:1" x14ac:dyDescent="0.2">
      <c r="A133" s="3"/>
    </row>
    <row r="134" spans="1:1" x14ac:dyDescent="0.2">
      <c r="A134" s="3"/>
    </row>
    <row r="135" spans="1:1" x14ac:dyDescent="0.2">
      <c r="A135" s="3"/>
    </row>
    <row r="136" spans="1:1" x14ac:dyDescent="0.2">
      <c r="A136" s="3"/>
    </row>
    <row r="137" spans="1:1" x14ac:dyDescent="0.2">
      <c r="A137" s="3"/>
    </row>
    <row r="138" spans="1:1" x14ac:dyDescent="0.2">
      <c r="A138" s="3"/>
    </row>
    <row r="139" spans="1:1" x14ac:dyDescent="0.2">
      <c r="A139" s="3"/>
    </row>
    <row r="140" spans="1:1" x14ac:dyDescent="0.2">
      <c r="A140" s="3"/>
    </row>
    <row r="141" spans="1:1" x14ac:dyDescent="0.2">
      <c r="A141" s="3"/>
    </row>
    <row r="142" spans="1:1" x14ac:dyDescent="0.2">
      <c r="A142" s="3"/>
    </row>
    <row r="143" spans="1:1" x14ac:dyDescent="0.2">
      <c r="A143" s="3"/>
    </row>
    <row r="144" spans="1:1" x14ac:dyDescent="0.2">
      <c r="A144" s="3"/>
    </row>
    <row r="145" spans="1:1" x14ac:dyDescent="0.2">
      <c r="A145" s="3"/>
    </row>
    <row r="146" spans="1:1" x14ac:dyDescent="0.2">
      <c r="A146" s="3"/>
    </row>
    <row r="147" spans="1:1" x14ac:dyDescent="0.2">
      <c r="A147" s="3"/>
    </row>
    <row r="148" spans="1:1" x14ac:dyDescent="0.2">
      <c r="A148" s="3"/>
    </row>
    <row r="149" spans="1:1" x14ac:dyDescent="0.2">
      <c r="A149" s="3"/>
    </row>
    <row r="150" spans="1:1" x14ac:dyDescent="0.2">
      <c r="A150" s="3"/>
    </row>
    <row r="151" spans="1:1" x14ac:dyDescent="0.2">
      <c r="A151" s="3"/>
    </row>
    <row r="152" spans="1:1" x14ac:dyDescent="0.2">
      <c r="A152" s="3"/>
    </row>
    <row r="153" spans="1:1" x14ac:dyDescent="0.2">
      <c r="A153" s="3"/>
    </row>
    <row r="154" spans="1:1" x14ac:dyDescent="0.2">
      <c r="A154" s="3"/>
    </row>
    <row r="155" spans="1:1" x14ac:dyDescent="0.2">
      <c r="A155" s="3"/>
    </row>
    <row r="156" spans="1:1" x14ac:dyDescent="0.2">
      <c r="A156" s="3"/>
    </row>
    <row r="157" spans="1:1" x14ac:dyDescent="0.2">
      <c r="A157" s="3"/>
    </row>
    <row r="158" spans="1:1" x14ac:dyDescent="0.2">
      <c r="A158" s="3"/>
    </row>
    <row r="159" spans="1:1" x14ac:dyDescent="0.2">
      <c r="A159" s="3"/>
    </row>
    <row r="160" spans="1:1" x14ac:dyDescent="0.2">
      <c r="A160" s="3"/>
    </row>
    <row r="161" spans="1:1" x14ac:dyDescent="0.2">
      <c r="A161" s="3"/>
    </row>
    <row r="162" spans="1:1" x14ac:dyDescent="0.2">
      <c r="A162" s="3"/>
    </row>
    <row r="163" spans="1:1" x14ac:dyDescent="0.2">
      <c r="A163" s="3"/>
    </row>
    <row r="164" spans="1:1" x14ac:dyDescent="0.2">
      <c r="A164" s="3"/>
    </row>
    <row r="165" spans="1:1" x14ac:dyDescent="0.2">
      <c r="A165" s="3"/>
    </row>
    <row r="166" spans="1:1" x14ac:dyDescent="0.2">
      <c r="A166" s="3"/>
    </row>
    <row r="167" spans="1:1" x14ac:dyDescent="0.2">
      <c r="A167" s="3"/>
    </row>
    <row r="168" spans="1:1" x14ac:dyDescent="0.2">
      <c r="A168" s="3"/>
    </row>
    <row r="169" spans="1:1" x14ac:dyDescent="0.2">
      <c r="A169" s="3"/>
    </row>
    <row r="170" spans="1:1" x14ac:dyDescent="0.2">
      <c r="A170" s="3"/>
    </row>
    <row r="171" spans="1:1" x14ac:dyDescent="0.2">
      <c r="A171" s="3"/>
    </row>
    <row r="172" spans="1:1" x14ac:dyDescent="0.2">
      <c r="A172" s="3"/>
    </row>
    <row r="173" spans="1:1" x14ac:dyDescent="0.2">
      <c r="A173" s="3"/>
    </row>
    <row r="174" spans="1:1" x14ac:dyDescent="0.2">
      <c r="A174" s="3"/>
    </row>
    <row r="175" spans="1:1" x14ac:dyDescent="0.2">
      <c r="A175" s="3"/>
    </row>
    <row r="176" spans="1:1" x14ac:dyDescent="0.2">
      <c r="A176" s="3"/>
    </row>
    <row r="177" spans="1:1" x14ac:dyDescent="0.2">
      <c r="A177" s="3"/>
    </row>
    <row r="178" spans="1:1" x14ac:dyDescent="0.2">
      <c r="A178" s="3"/>
    </row>
    <row r="179" spans="1:1" x14ac:dyDescent="0.2">
      <c r="A179" s="3"/>
    </row>
    <row r="180" spans="1:1" x14ac:dyDescent="0.2">
      <c r="A180" s="3"/>
    </row>
    <row r="181" spans="1:1" x14ac:dyDescent="0.2">
      <c r="A181" s="3"/>
    </row>
    <row r="182" spans="1:1" x14ac:dyDescent="0.2">
      <c r="A182" s="3"/>
    </row>
    <row r="183" spans="1:1" x14ac:dyDescent="0.2">
      <c r="A183" s="3"/>
    </row>
    <row r="184" spans="1:1" x14ac:dyDescent="0.2">
      <c r="A184" s="3"/>
    </row>
    <row r="185" spans="1:1" x14ac:dyDescent="0.2">
      <c r="A185" s="3"/>
    </row>
    <row r="186" spans="1:1" x14ac:dyDescent="0.2">
      <c r="A186" s="3"/>
    </row>
    <row r="187" spans="1:1" x14ac:dyDescent="0.2">
      <c r="A187" s="3"/>
    </row>
    <row r="188" spans="1:1" x14ac:dyDescent="0.2">
      <c r="A188" s="3"/>
    </row>
    <row r="189" spans="1:1" x14ac:dyDescent="0.2">
      <c r="A189" s="3"/>
    </row>
    <row r="190" spans="1:1" x14ac:dyDescent="0.2">
      <c r="A190" s="3"/>
    </row>
    <row r="191" spans="1:1" x14ac:dyDescent="0.2">
      <c r="A191" s="3"/>
    </row>
    <row r="192" spans="1:1" x14ac:dyDescent="0.2">
      <c r="A192" s="3"/>
    </row>
    <row r="193" spans="1:1" x14ac:dyDescent="0.2">
      <c r="A193" s="3"/>
    </row>
    <row r="194" spans="1:1" x14ac:dyDescent="0.2">
      <c r="A194" s="3"/>
    </row>
    <row r="195" spans="1:1" x14ac:dyDescent="0.2">
      <c r="A195" s="3"/>
    </row>
    <row r="196" spans="1:1" x14ac:dyDescent="0.2">
      <c r="A196" s="3"/>
    </row>
    <row r="197" spans="1:1" x14ac:dyDescent="0.2">
      <c r="A197" s="3"/>
    </row>
    <row r="198" spans="1:1" x14ac:dyDescent="0.2">
      <c r="A198" s="3"/>
    </row>
    <row r="199" spans="1:1" x14ac:dyDescent="0.2">
      <c r="A199" s="3"/>
    </row>
    <row r="200" spans="1:1" x14ac:dyDescent="0.2">
      <c r="A200" s="3"/>
    </row>
    <row r="201" spans="1:1" x14ac:dyDescent="0.2">
      <c r="A201" s="3"/>
    </row>
    <row r="202" spans="1:1" x14ac:dyDescent="0.2">
      <c r="A202" s="3"/>
    </row>
    <row r="203" spans="1:1" x14ac:dyDescent="0.2">
      <c r="A203" s="3"/>
    </row>
    <row r="204" spans="1:1" x14ac:dyDescent="0.2">
      <c r="A204" s="3"/>
    </row>
    <row r="205" spans="1:1" x14ac:dyDescent="0.2">
      <c r="A205" s="3"/>
    </row>
    <row r="206" spans="1:1" x14ac:dyDescent="0.2">
      <c r="A206" s="3"/>
    </row>
    <row r="207" spans="1:1" x14ac:dyDescent="0.2">
      <c r="A207" s="3"/>
    </row>
    <row r="208" spans="1:1" x14ac:dyDescent="0.2">
      <c r="A208" s="3"/>
    </row>
    <row r="209" spans="1:1" x14ac:dyDescent="0.2">
      <c r="A209" s="3"/>
    </row>
    <row r="210" spans="1:1" x14ac:dyDescent="0.2">
      <c r="A210" s="3"/>
    </row>
    <row r="211" spans="1:1" x14ac:dyDescent="0.2">
      <c r="A211" s="3"/>
    </row>
    <row r="212" spans="1:1" x14ac:dyDescent="0.2">
      <c r="A212" s="3"/>
    </row>
    <row r="213" spans="1:1" x14ac:dyDescent="0.2">
      <c r="A213" s="3"/>
    </row>
    <row r="214" spans="1:1" x14ac:dyDescent="0.2">
      <c r="A214" s="3"/>
    </row>
    <row r="215" spans="1:1" x14ac:dyDescent="0.2">
      <c r="A215" s="3"/>
    </row>
    <row r="216" spans="1:1" x14ac:dyDescent="0.2">
      <c r="A216" s="3"/>
    </row>
    <row r="217" spans="1:1" x14ac:dyDescent="0.2">
      <c r="A217" s="3"/>
    </row>
    <row r="218" spans="1:1" x14ac:dyDescent="0.2">
      <c r="A218" s="3"/>
    </row>
    <row r="219" spans="1:1" x14ac:dyDescent="0.2">
      <c r="A219" s="3"/>
    </row>
    <row r="220" spans="1:1" x14ac:dyDescent="0.2">
      <c r="A220" s="3"/>
    </row>
    <row r="221" spans="1:1" x14ac:dyDescent="0.2">
      <c r="A221" s="3"/>
    </row>
    <row r="222" spans="1:1" x14ac:dyDescent="0.2">
      <c r="A222" s="3"/>
    </row>
    <row r="223" spans="1:1" x14ac:dyDescent="0.2">
      <c r="A223" s="3"/>
    </row>
    <row r="224" spans="1:1" x14ac:dyDescent="0.2">
      <c r="A224" s="3"/>
    </row>
    <row r="225" spans="1:1" x14ac:dyDescent="0.2">
      <c r="A225" s="3"/>
    </row>
    <row r="226" spans="1:1" x14ac:dyDescent="0.2">
      <c r="A226" s="3"/>
    </row>
    <row r="227" spans="1:1" x14ac:dyDescent="0.2">
      <c r="A227" s="3"/>
    </row>
    <row r="228" spans="1:1" x14ac:dyDescent="0.2">
      <c r="A228" s="3"/>
    </row>
    <row r="229" spans="1:1" x14ac:dyDescent="0.2">
      <c r="A229" s="3"/>
    </row>
    <row r="230" spans="1:1" x14ac:dyDescent="0.2">
      <c r="A230" s="3"/>
    </row>
    <row r="231" spans="1:1" x14ac:dyDescent="0.2">
      <c r="A231" s="3"/>
    </row>
    <row r="232" spans="1:1" x14ac:dyDescent="0.2">
      <c r="A232" s="3"/>
    </row>
    <row r="233" spans="1:1" x14ac:dyDescent="0.2">
      <c r="A233" s="3"/>
    </row>
    <row r="234" spans="1:1" x14ac:dyDescent="0.2">
      <c r="A234" s="3"/>
    </row>
    <row r="235" spans="1:1" x14ac:dyDescent="0.2">
      <c r="A235" s="3"/>
    </row>
    <row r="236" spans="1:1" x14ac:dyDescent="0.2">
      <c r="A236" s="3"/>
    </row>
    <row r="237" spans="1:1" x14ac:dyDescent="0.2">
      <c r="A237" s="3"/>
    </row>
    <row r="238" spans="1:1" x14ac:dyDescent="0.2">
      <c r="A238" s="3"/>
    </row>
    <row r="239" spans="1:1" x14ac:dyDescent="0.2">
      <c r="A239" s="3"/>
    </row>
    <row r="240" spans="1:1" x14ac:dyDescent="0.2">
      <c r="A240" s="3"/>
    </row>
    <row r="241" spans="1:1" x14ac:dyDescent="0.2">
      <c r="A241" s="3"/>
    </row>
    <row r="242" spans="1:1" x14ac:dyDescent="0.2">
      <c r="A242" s="3"/>
    </row>
    <row r="243" spans="1:1" x14ac:dyDescent="0.2">
      <c r="A243" s="3"/>
    </row>
    <row r="244" spans="1:1" x14ac:dyDescent="0.2">
      <c r="A244" s="3"/>
    </row>
    <row r="245" spans="1:1" x14ac:dyDescent="0.2">
      <c r="A245" s="3"/>
    </row>
    <row r="246" spans="1:1" x14ac:dyDescent="0.2">
      <c r="A246" s="3"/>
    </row>
    <row r="247" spans="1:1" x14ac:dyDescent="0.2">
      <c r="A247" s="3"/>
    </row>
    <row r="248" spans="1:1" x14ac:dyDescent="0.2">
      <c r="A248" s="3"/>
    </row>
    <row r="249" spans="1:1" x14ac:dyDescent="0.2">
      <c r="A249" s="3"/>
    </row>
    <row r="250" spans="1:1" x14ac:dyDescent="0.2">
      <c r="A250" s="3"/>
    </row>
    <row r="251" spans="1:1" x14ac:dyDescent="0.2">
      <c r="A251" s="3"/>
    </row>
    <row r="252" spans="1:1" x14ac:dyDescent="0.2">
      <c r="A252" s="3"/>
    </row>
    <row r="253" spans="1:1" x14ac:dyDescent="0.2">
      <c r="A253" s="3"/>
    </row>
    <row r="254" spans="1:1" x14ac:dyDescent="0.2">
      <c r="A254" s="3"/>
    </row>
    <row r="255" spans="1:1" x14ac:dyDescent="0.2">
      <c r="A255" s="3"/>
    </row>
    <row r="256" spans="1:1" x14ac:dyDescent="0.2">
      <c r="A256" s="3"/>
    </row>
    <row r="257" spans="1:1" x14ac:dyDescent="0.2">
      <c r="A257" s="3"/>
    </row>
    <row r="258" spans="1:1" x14ac:dyDescent="0.2">
      <c r="A258" s="3"/>
    </row>
    <row r="259" spans="1:1" x14ac:dyDescent="0.2">
      <c r="A259" s="3"/>
    </row>
    <row r="260" spans="1:1" x14ac:dyDescent="0.2">
      <c r="A260" s="3"/>
    </row>
    <row r="261" spans="1:1" x14ac:dyDescent="0.2">
      <c r="A261" s="3"/>
    </row>
    <row r="262" spans="1:1" x14ac:dyDescent="0.2">
      <c r="A262" s="3"/>
    </row>
    <row r="263" spans="1:1" x14ac:dyDescent="0.2">
      <c r="A263" s="3"/>
    </row>
    <row r="264" spans="1:1" x14ac:dyDescent="0.2">
      <c r="A264" s="3"/>
    </row>
    <row r="265" spans="1:1" x14ac:dyDescent="0.2">
      <c r="A265" s="3"/>
    </row>
    <row r="266" spans="1:1" x14ac:dyDescent="0.2">
      <c r="A266" s="3"/>
    </row>
    <row r="267" spans="1:1" x14ac:dyDescent="0.2">
      <c r="A267" s="3"/>
    </row>
    <row r="268" spans="1:1" x14ac:dyDescent="0.2">
      <c r="A268" s="3"/>
    </row>
    <row r="269" spans="1:1" x14ac:dyDescent="0.2">
      <c r="A269" s="3"/>
    </row>
    <row r="270" spans="1:1" x14ac:dyDescent="0.2">
      <c r="A270" s="3"/>
    </row>
    <row r="271" spans="1:1" x14ac:dyDescent="0.2">
      <c r="A271" s="3"/>
    </row>
    <row r="272" spans="1:1" x14ac:dyDescent="0.2">
      <c r="A272" s="3"/>
    </row>
    <row r="273" spans="1:1" x14ac:dyDescent="0.2">
      <c r="A273" s="3"/>
    </row>
    <row r="274" spans="1:1" x14ac:dyDescent="0.2">
      <c r="A274" s="3"/>
    </row>
    <row r="275" spans="1:1" x14ac:dyDescent="0.2">
      <c r="A275" s="3"/>
    </row>
    <row r="276" spans="1:1" x14ac:dyDescent="0.2">
      <c r="A276" s="3"/>
    </row>
    <row r="277" spans="1:1" x14ac:dyDescent="0.2">
      <c r="A277" s="3"/>
    </row>
    <row r="278" spans="1:1" x14ac:dyDescent="0.2">
      <c r="A278" s="3"/>
    </row>
    <row r="279" spans="1:1" x14ac:dyDescent="0.2">
      <c r="A279" s="3"/>
    </row>
    <row r="280" spans="1:1" x14ac:dyDescent="0.2">
      <c r="A280" s="3"/>
    </row>
    <row r="281" spans="1:1" x14ac:dyDescent="0.2">
      <c r="A281" s="3"/>
    </row>
    <row r="282" spans="1:1" x14ac:dyDescent="0.2">
      <c r="A282" s="3"/>
    </row>
    <row r="283" spans="1:1" x14ac:dyDescent="0.2">
      <c r="A283" s="3"/>
    </row>
    <row r="284" spans="1:1" x14ac:dyDescent="0.2">
      <c r="A284" s="3"/>
    </row>
    <row r="285" spans="1:1" x14ac:dyDescent="0.2">
      <c r="A285" s="3"/>
    </row>
    <row r="286" spans="1:1" x14ac:dyDescent="0.2">
      <c r="A286" s="3"/>
    </row>
    <row r="287" spans="1:1" x14ac:dyDescent="0.2">
      <c r="A287" s="3"/>
    </row>
    <row r="288" spans="1:1" x14ac:dyDescent="0.2">
      <c r="A288" s="3"/>
    </row>
    <row r="289" spans="1:1" x14ac:dyDescent="0.2">
      <c r="A289" s="3"/>
    </row>
    <row r="290" spans="1:1" x14ac:dyDescent="0.2">
      <c r="A290" s="3"/>
    </row>
    <row r="291" spans="1:1" x14ac:dyDescent="0.2">
      <c r="A291" s="3"/>
    </row>
    <row r="292" spans="1:1" x14ac:dyDescent="0.2">
      <c r="A292" s="3"/>
    </row>
    <row r="293" spans="1:1" x14ac:dyDescent="0.2">
      <c r="A293" s="3"/>
    </row>
    <row r="294" spans="1:1" x14ac:dyDescent="0.2">
      <c r="A294" s="3"/>
    </row>
    <row r="295" spans="1:1" x14ac:dyDescent="0.2">
      <c r="A295" s="3"/>
    </row>
    <row r="296" spans="1:1" x14ac:dyDescent="0.2">
      <c r="A296" s="3"/>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sheetData>
  <mergeCells count="20">
    <mergeCell ref="A39:AA39"/>
    <mergeCell ref="A40:AA40"/>
    <mergeCell ref="A41:AA41"/>
    <mergeCell ref="A42:AA42"/>
    <mergeCell ref="A43:AA43"/>
    <mergeCell ref="A34:AA34"/>
    <mergeCell ref="A35:AA35"/>
    <mergeCell ref="A36:AA36"/>
    <mergeCell ref="A37:AA37"/>
    <mergeCell ref="A38:AA38"/>
    <mergeCell ref="A29:AA29"/>
    <mergeCell ref="A30:AA30"/>
    <mergeCell ref="A31:AA31"/>
    <mergeCell ref="A32:AA32"/>
    <mergeCell ref="A33:AA33"/>
    <mergeCell ref="A1:AF1"/>
    <mergeCell ref="A25:AA25"/>
    <mergeCell ref="A26:AA26"/>
    <mergeCell ref="A27:AA27"/>
    <mergeCell ref="A28:AA28"/>
  </mergeCells>
  <phoneticPr fontId="0" type="noConversion"/>
  <pageMargins left="0.25" right="0.25" top="0.75" bottom="0.75" header="0.3" footer="0.3"/>
  <pageSetup scale="64" orientation="landscape" r:id="rId1"/>
  <headerFooter alignWithMargins="0"/>
  <ignoredErrors>
    <ignoredError sqref="I15 I21 J12" formula="1"/>
  </ignoredError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2-9</vt:lpstr>
      <vt:lpstr>'2-9'!Print_Area</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L. Nguyen</cp:lastModifiedBy>
  <cp:revision>0</cp:revision>
  <cp:lastPrinted>2016-04-04T17:57:17Z</cp:lastPrinted>
  <dcterms:created xsi:type="dcterms:W3CDTF">1980-01-01T04:00:00Z</dcterms:created>
  <dcterms:modified xsi:type="dcterms:W3CDTF">2016-04-04T17:57:24Z</dcterms:modified>
</cp:coreProperties>
</file>