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1655" yWindow="1710" windowWidth="15360" windowHeight="9015"/>
  </bookViews>
  <sheets>
    <sheet name="3-17" sheetId="1" r:id="rId1"/>
  </sheets>
  <definedNames>
    <definedName name="_xlnm.Print_Area" localSheetId="0">'3-17'!$A$1:$X$23</definedName>
  </definedNames>
  <calcPr calcId="145621"/>
</workbook>
</file>

<file path=xl/calcChain.xml><?xml version="1.0" encoding="utf-8"?>
<calcChain xmlns="http://schemas.openxmlformats.org/spreadsheetml/2006/main">
  <c r="B8" i="1" l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Y3" i="1" s="1"/>
  <c r="Z8" i="1"/>
  <c r="Z3" i="1" s="1"/>
  <c r="AA8" i="1"/>
  <c r="AB8" i="1"/>
  <c r="AB3" i="1" s="1"/>
  <c r="AC8" i="1"/>
  <c r="AD3" i="1"/>
  <c r="AD5" i="1" s="1"/>
  <c r="AC3" i="1"/>
  <c r="AA3" i="1"/>
  <c r="X3" i="1"/>
  <c r="AD8" i="1" l="1"/>
  <c r="AC5" i="1" l="1"/>
  <c r="AB5" i="1" l="1"/>
  <c r="AA5" i="1" l="1"/>
  <c r="Z5" i="1"/>
  <c r="Y5" i="1" l="1"/>
  <c r="X5" i="1"/>
  <c r="W3" i="1"/>
  <c r="W5" i="1"/>
  <c r="V3" i="1"/>
  <c r="V5" i="1"/>
  <c r="U3" i="1"/>
  <c r="U5" i="1"/>
  <c r="T3" i="1"/>
  <c r="T5" i="1"/>
  <c r="S3" i="1"/>
  <c r="S5" i="1"/>
  <c r="R3" i="1"/>
  <c r="R5" i="1"/>
  <c r="Q3" i="1"/>
  <c r="Q5" i="1"/>
  <c r="P3" i="1"/>
  <c r="P5" i="1"/>
  <c r="O3" i="1"/>
  <c r="O5" i="1"/>
  <c r="N3" i="1"/>
  <c r="N5" i="1"/>
  <c r="M3" i="1"/>
  <c r="M5" i="1"/>
  <c r="L3" i="1"/>
  <c r="L5" i="1"/>
  <c r="K3" i="1"/>
  <c r="K5" i="1"/>
  <c r="J3" i="1"/>
  <c r="J5" i="1"/>
  <c r="I3" i="1"/>
  <c r="I5" i="1"/>
  <c r="H3" i="1"/>
  <c r="H5" i="1"/>
  <c r="G3" i="1"/>
  <c r="G5" i="1"/>
  <c r="F3" i="1"/>
  <c r="F5" i="1"/>
  <c r="E3" i="1"/>
  <c r="E5" i="1"/>
  <c r="D3" i="1"/>
  <c r="D5" i="1"/>
  <c r="C3" i="1"/>
  <c r="C5" i="1"/>
  <c r="B3" i="1"/>
  <c r="B5" i="1"/>
</calcChain>
</file>

<file path=xl/sharedStrings.xml><?xml version="1.0" encoding="utf-8"?>
<sst xmlns="http://schemas.openxmlformats.org/spreadsheetml/2006/main" count="37" uniqueCount="37">
  <si>
    <t>Tires</t>
  </si>
  <si>
    <t>Variable cost</t>
  </si>
  <si>
    <t>1975</t>
  </si>
  <si>
    <t>1980</t>
  </si>
  <si>
    <t>1985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</si>
  <si>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</si>
  <si>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</si>
  <si>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</si>
  <si>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</si>
  <si>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</si>
  <si>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</si>
  <si>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</si>
  <si>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</si>
  <si>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</si>
  <si>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</si>
  <si>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</si>
  <si>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Average total cost per mile (current ¢)</t>
  </si>
  <si>
    <t>2001</t>
  </si>
  <si>
    <t>Average total cost per 15,000 miles (current $)</t>
  </si>
  <si>
    <t xml:space="preserve">NOTES </t>
  </si>
  <si>
    <t xml:space="preserve">SOURCE </t>
  </si>
  <si>
    <t>2002</t>
  </si>
  <si>
    <t>2003</t>
  </si>
  <si>
    <r>
      <t>Gas</t>
    </r>
    <r>
      <rPr>
        <vertAlign val="superscript"/>
        <sz val="11"/>
        <rFont val="Arial Narrow"/>
        <family val="2"/>
      </rPr>
      <t>b</t>
    </r>
  </si>
  <si>
    <t xml:space="preserve">Prior to 1985, the cost figures are for a mid-sized, current model, American car equipped with a variety of standard and optional accessories. After 1985, the cost figures represent a composite of three current model American cars. The 2004 fuel costs are based on average late-2003 U.S. prices from AAA's Fuel Gauge Report:  www.fuelgaugereport.com.  Insurance figures are based on a full-coverage policy for a married 47-year-old male with a good driving record living in a small city and commuting three to ten miles daily to work. The policy includes $100,000/$300,000 level coverage with a $500 deductible for collision coverage and a $100 deductible for comprehensive coverage. Depreciation costs are based on the difference between new-vehicle purchase price and its estimated trade-in-value at the end of five years.  American Automobile Association analysis covers vehicles equipped with standard and optional accessories including automatic transmission, air conditioning, power steering, power disc brakes, AM/FM stereo, driver- and passenger-side air bags, anti-lock brakes, cruise control, tilt steering wheel, tinted glass, emissions equipment, and rear-window defogger. </t>
  </si>
  <si>
    <t>Changes in methodology have been made in 1985 and 2004, and thus costs may not be comparable before and after those years.</t>
  </si>
  <si>
    <r>
      <t>a</t>
    </r>
    <r>
      <rPr>
        <sz val="9"/>
        <rFont val="Arial"/>
        <family val="2"/>
      </rPr>
      <t xml:space="preserve"> All figures reflect the average cost of operating a vehicle 15,000 miles per year in stop and go conditions.</t>
    </r>
  </si>
  <si>
    <r>
      <t>b</t>
    </r>
    <r>
      <rPr>
        <sz val="9"/>
        <rFont val="Arial"/>
        <family val="2"/>
      </rPr>
      <t xml:space="preserve"> Prior to 2004, data include oil cost.</t>
    </r>
  </si>
  <si>
    <r>
      <t>Gas as a percent of total cost</t>
    </r>
    <r>
      <rPr>
        <vertAlign val="superscript"/>
        <sz val="11"/>
        <rFont val="Arial Narrow"/>
        <family val="2"/>
      </rPr>
      <t>b</t>
    </r>
  </si>
  <si>
    <r>
      <t>Fixed cost</t>
    </r>
    <r>
      <rPr>
        <vertAlign val="superscript"/>
        <sz val="11"/>
        <rFont val="Arial Narrow"/>
        <family val="2"/>
      </rPr>
      <t>d</t>
    </r>
  </si>
  <si>
    <r>
      <t>Maintenance</t>
    </r>
    <r>
      <rPr>
        <vertAlign val="superscript"/>
        <sz val="11"/>
        <rFont val="Arial Narrow"/>
        <family val="2"/>
      </rPr>
      <t>c</t>
    </r>
  </si>
  <si>
    <r>
      <t xml:space="preserve">The sum of </t>
    </r>
    <r>
      <rPr>
        <i/>
        <sz val="9"/>
        <rFont val="Arial"/>
        <family val="2"/>
      </rPr>
      <t>Variable</t>
    </r>
    <r>
      <rPr>
        <sz val="9"/>
        <rFont val="Arial"/>
        <family val="2"/>
      </rPr>
      <t xml:space="preserve"> and </t>
    </r>
    <r>
      <rPr>
        <i/>
        <sz val="9"/>
        <rFont val="Arial"/>
        <family val="2"/>
      </rPr>
      <t>Fixed costs</t>
    </r>
    <r>
      <rPr>
        <sz val="9"/>
        <rFont val="Arial"/>
        <family val="2"/>
      </rPr>
      <t xml:space="preserve"> may not add to totals due to rounding.</t>
    </r>
  </si>
  <si>
    <r>
      <t xml:space="preserve">In 2004, the American Automobile Association adopted a new method for calculating vehicle operating costs that represent the real-world personal use of a vehicle over a five-year and 75,000-mile ownership period. The total cost of owning and operating an automobile include fuel, </t>
    </r>
    <r>
      <rPr>
        <i/>
        <sz val="9"/>
        <rFont val="Arial"/>
        <family val="2"/>
      </rPr>
      <t>Maintenance</t>
    </r>
    <r>
      <rPr>
        <sz val="9"/>
        <rFont val="Arial"/>
        <family val="2"/>
      </rPr>
      <t>,</t>
    </r>
    <r>
      <rPr>
        <i/>
        <sz val="9"/>
        <rFont val="Arial"/>
        <family val="2"/>
      </rPr>
      <t xml:space="preserve"> Tires</t>
    </r>
    <r>
      <rPr>
        <sz val="9"/>
        <rFont val="Arial"/>
        <family val="2"/>
      </rPr>
      <t xml:space="preserve">, insurance, license, registration and taxes, depreciation, and finance. </t>
    </r>
  </si>
  <si>
    <r>
      <t xml:space="preserve">c </t>
    </r>
    <r>
      <rPr>
        <sz val="9"/>
        <rFont val="Arial"/>
        <family val="2"/>
      </rPr>
      <t>Beginning in 2004, data include oil cost.</t>
    </r>
  </si>
  <si>
    <r>
      <t xml:space="preserve">d </t>
    </r>
    <r>
      <rPr>
        <i/>
        <sz val="9"/>
        <rFont val="Arial"/>
        <family val="2"/>
      </rPr>
      <t>Fixed costs</t>
    </r>
    <r>
      <rPr>
        <sz val="9"/>
        <rFont val="Arial"/>
        <family val="2"/>
      </rPr>
      <t xml:space="preserve"> (ownership costs) include insurance, license, registration, taxes,</t>
    </r>
    <r>
      <rPr>
        <vertAlign val="superscript"/>
        <sz val="9"/>
        <rFont val="Arial"/>
        <family val="2"/>
      </rPr>
      <t xml:space="preserve"> </t>
    </r>
    <r>
      <rPr>
        <sz val="9"/>
        <rFont val="Arial"/>
        <family val="2"/>
      </rPr>
      <t>depreciation, and finance charges.</t>
    </r>
  </si>
  <si>
    <r>
      <t>Table 3-17:  Average Cost of Owning and Operating an Automobile</t>
    </r>
    <r>
      <rPr>
        <b/>
        <vertAlign val="superscript"/>
        <sz val="11"/>
        <rFont val="Arial Narrow"/>
        <family val="2"/>
      </rPr>
      <t>a</t>
    </r>
    <r>
      <rPr>
        <b/>
        <sz val="11"/>
        <rFont val="Arial Narrow"/>
        <family val="2"/>
      </rPr>
      <t xml:space="preserve"> (Assuming 15,000 Vehicle-Miles per Year) </t>
    </r>
  </si>
  <si>
    <r>
      <t xml:space="preserve">American Automobile Association, </t>
    </r>
    <r>
      <rPr>
        <i/>
        <sz val="9"/>
        <rFont val="Arial"/>
        <family val="2"/>
      </rPr>
      <t>Your Driving Costs</t>
    </r>
    <r>
      <rPr>
        <sz val="9"/>
        <rFont val="Arial"/>
        <family val="2"/>
      </rPr>
      <t xml:space="preserve"> (Heathrow, FL: Annual Issues), available at http://www.aaapublicaffairs.com as of August 2016.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</si>
</sst>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_)"/>
    <numFmt numFmtId="165" formatCode="0.0"/>
    <numFmt numFmtId="166" formatCode="&quot;$&quot;#,##0\ ;\(&quot;$&quot;#,##0\)"/>
  </numFmts>
  <fonts count="20" x14ac:knownFonts="1">
    <font>
      <sz val="10"/>
      <name val="Arial"/>
    </font>
    <font>
      <sz val="10"/>
      <name val="Arial"/>
      <family val="2"/>
    </font>
    <font>
      <sz val="10"/>
      <name val="Helv"/>
    </font>
    <font>
      <sz val="9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Helv"/>
    </font>
    <font>
      <b/>
      <sz val="9"/>
      <name val="Helv"/>
    </font>
    <font>
      <vertAlign val="superscript"/>
      <sz val="12"/>
      <name val="Helv"/>
    </font>
    <font>
      <b/>
      <sz val="14"/>
      <name val="Helv"/>
    </font>
    <font>
      <b/>
      <sz val="12"/>
      <name val="Helv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vertAlign val="superscript"/>
      <sz val="9"/>
      <name val="Arial"/>
      <family val="2"/>
    </font>
    <font>
      <b/>
      <vertAlign val="superscript"/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1">
    <xf numFmtId="0" fontId="0" fillId="0" borderId="0"/>
    <xf numFmtId="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" fillId="0" borderId="1" applyNumberFormat="0">
      <alignment horizontal="right"/>
    </xf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>
      <alignment horizontal="left"/>
    </xf>
    <xf numFmtId="0" fontId="8" fillId="0" borderId="2">
      <alignment horizontal="right" vertical="center"/>
    </xf>
    <xf numFmtId="0" fontId="2" fillId="0" borderId="1">
      <alignment horizontal="left" vertical="center"/>
    </xf>
    <xf numFmtId="0" fontId="7" fillId="0" borderId="2">
      <alignment horizontal="left" vertical="center"/>
    </xf>
    <xf numFmtId="0" fontId="7" fillId="2" borderId="0">
      <alignment horizontal="centerContinuous" wrapText="1"/>
    </xf>
    <xf numFmtId="0" fontId="4" fillId="0" borderId="0">
      <alignment horizontal="right"/>
    </xf>
    <xf numFmtId="0" fontId="9" fillId="0" borderId="0">
      <alignment horizontal="right"/>
    </xf>
    <xf numFmtId="0" fontId="4" fillId="0" borderId="0">
      <alignment horizontal="left"/>
    </xf>
    <xf numFmtId="49" fontId="9" fillId="0" borderId="2">
      <alignment horizontal="left" vertical="center"/>
    </xf>
    <xf numFmtId="164" fontId="3" fillId="0" borderId="0" applyNumberFormat="0">
      <alignment horizontal="right"/>
    </xf>
    <xf numFmtId="0" fontId="8" fillId="3" borderId="0">
      <alignment horizontal="centerContinuous" vertical="center" wrapText="1"/>
    </xf>
    <xf numFmtId="0" fontId="8" fillId="0" borderId="3">
      <alignment horizontal="left" vertical="center"/>
    </xf>
    <xf numFmtId="0" fontId="10" fillId="0" borderId="0">
      <alignment horizontal="left" vertical="top"/>
    </xf>
    <xf numFmtId="0" fontId="7" fillId="0" borderId="0">
      <alignment horizontal="left"/>
    </xf>
    <xf numFmtId="0" fontId="11" fillId="0" borderId="0">
      <alignment horizontal="left"/>
    </xf>
    <xf numFmtId="0" fontId="2" fillId="0" borderId="0">
      <alignment horizontal="left"/>
    </xf>
    <xf numFmtId="0" fontId="10" fillId="0" borderId="0">
      <alignment horizontal="left" vertical="top"/>
    </xf>
    <xf numFmtId="0" fontId="11" fillId="0" borderId="0">
      <alignment horizontal="left"/>
    </xf>
    <xf numFmtId="0" fontId="2" fillId="0" borderId="0">
      <alignment horizontal="left"/>
    </xf>
    <xf numFmtId="0" fontId="1" fillId="0" borderId="4" applyNumberFormat="0" applyFont="0" applyFill="0" applyAlignment="0" applyProtection="0"/>
    <xf numFmtId="49" fontId="3" fillId="0" borderId="1">
      <alignment horizontal="left"/>
    </xf>
    <xf numFmtId="0" fontId="8" fillId="0" borderId="2">
      <alignment horizontal="left"/>
    </xf>
    <xf numFmtId="0" fontId="7" fillId="0" borderId="0">
      <alignment horizontal="left" vertical="center"/>
    </xf>
  </cellStyleXfs>
  <cellXfs count="26">
    <xf numFmtId="0" fontId="0" fillId="0" borderId="0" xfId="0"/>
    <xf numFmtId="0" fontId="15" fillId="4" borderId="6" xfId="0" applyFont="1" applyFill="1" applyBorder="1" applyAlignment="1">
      <alignment horizontal="center" vertical="center"/>
    </xf>
    <xf numFmtId="49" fontId="16" fillId="4" borderId="6" xfId="8" applyNumberFormat="1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6" fillId="4" borderId="0" xfId="12" applyFont="1" applyFill="1" applyBorder="1" applyAlignment="1">
      <alignment horizontal="left"/>
    </xf>
    <xf numFmtId="165" fontId="16" fillId="4" borderId="0" xfId="3" applyNumberFormat="1" applyFont="1" applyFill="1" applyBorder="1" applyAlignment="1"/>
    <xf numFmtId="0" fontId="15" fillId="4" borderId="0" xfId="0" applyFont="1" applyFill="1"/>
    <xf numFmtId="0" fontId="15" fillId="4" borderId="0" xfId="12" applyFont="1" applyFill="1" applyBorder="1" applyAlignment="1">
      <alignment horizontal="left" indent="1"/>
    </xf>
    <xf numFmtId="165" fontId="15" fillId="4" borderId="0" xfId="3" applyNumberFormat="1" applyFont="1" applyFill="1" applyBorder="1" applyAlignment="1"/>
    <xf numFmtId="0" fontId="15" fillId="4" borderId="0" xfId="12" applyFont="1" applyFill="1" applyBorder="1" applyAlignment="1">
      <alignment horizontal="left" indent="2"/>
    </xf>
    <xf numFmtId="3" fontId="16" fillId="4" borderId="0" xfId="3" applyNumberFormat="1" applyFont="1" applyFill="1" applyBorder="1" applyAlignment="1"/>
    <xf numFmtId="3" fontId="15" fillId="4" borderId="0" xfId="3" applyNumberFormat="1" applyFont="1" applyFill="1" applyBorder="1" applyAlignment="1"/>
    <xf numFmtId="0" fontId="15" fillId="4" borderId="5" xfId="12" applyFont="1" applyFill="1" applyBorder="1" applyAlignment="1">
      <alignment horizontal="left" indent="1"/>
    </xf>
    <xf numFmtId="3" fontId="15" fillId="4" borderId="5" xfId="3" applyNumberFormat="1" applyFont="1" applyFill="1" applyBorder="1" applyAlignment="1"/>
    <xf numFmtId="3" fontId="15" fillId="4" borderId="5" xfId="0" applyNumberFormat="1" applyFont="1" applyFill="1" applyBorder="1"/>
    <xf numFmtId="0" fontId="1" fillId="4" borderId="0" xfId="0" applyFont="1" applyFill="1"/>
    <xf numFmtId="0" fontId="1" fillId="4" borderId="0" xfId="0" applyFont="1" applyFill="1" applyAlignment="1">
      <alignment vertical="center"/>
    </xf>
    <xf numFmtId="49" fontId="12" fillId="4" borderId="0" xfId="0" applyNumberFormat="1" applyFont="1" applyFill="1" applyAlignment="1">
      <alignment horizontal="left" wrapText="1"/>
    </xf>
    <xf numFmtId="0" fontId="12" fillId="4" borderId="0" xfId="15" applyFont="1" applyFill="1" applyAlignment="1">
      <alignment horizontal="left" wrapText="1"/>
    </xf>
    <xf numFmtId="0" fontId="12" fillId="4" borderId="0" xfId="15" applyNumberFormat="1" applyFont="1" applyFill="1" applyAlignment="1">
      <alignment horizontal="left" wrapText="1"/>
    </xf>
    <xf numFmtId="0" fontId="13" fillId="4" borderId="0" xfId="15" applyFont="1" applyFill="1" applyAlignment="1">
      <alignment horizontal="left" wrapText="1"/>
    </xf>
    <xf numFmtId="0" fontId="18" fillId="4" borderId="0" xfId="0" applyFont="1" applyFill="1" applyAlignment="1">
      <alignment horizontal="left" wrapText="1"/>
    </xf>
    <xf numFmtId="0" fontId="12" fillId="4" borderId="0" xfId="0" applyFont="1" applyFill="1" applyAlignment="1">
      <alignment wrapText="1"/>
    </xf>
    <xf numFmtId="0" fontId="16" fillId="4" borderId="5" xfId="25" applyNumberFormat="1" applyFont="1" applyFill="1" applyBorder="1" applyAlignment="1">
      <alignment horizontal="left" wrapText="1"/>
    </xf>
    <xf numFmtId="0" fontId="18" fillId="4" borderId="7" xfId="0" applyFont="1" applyFill="1" applyBorder="1" applyAlignment="1">
      <alignment horizontal="left" wrapText="1"/>
    </xf>
  </cellXfs>
  <cellStyles count="31">
    <cellStyle name="Comma0" xfId="1"/>
    <cellStyle name="Currency0" xfId="2"/>
    <cellStyle name="Data" xfId="3"/>
    <cellStyle name="Date" xfId="4"/>
    <cellStyle name="Fixed" xfId="5"/>
    <cellStyle name="Heading 1" xfId="6" builtinId="16" customBuiltin="1"/>
    <cellStyle name="Heading 2" xfId="7" builtinId="17" customBuiltin="1"/>
    <cellStyle name="Hed Side" xfId="8"/>
    <cellStyle name="Hed Side bold" xfId="9"/>
    <cellStyle name="Hed Side Regular" xfId="10"/>
    <cellStyle name="Hed Side_1-43A" xfId="11"/>
    <cellStyle name="Hed Top" xfId="12"/>
    <cellStyle name="Normal" xfId="0" builtinId="0"/>
    <cellStyle name="Source Hed" xfId="13"/>
    <cellStyle name="Source Superscript" xfId="14"/>
    <cellStyle name="Source Text" xfId="15"/>
    <cellStyle name="Superscript" xfId="16"/>
    <cellStyle name="Table Data" xfId="17"/>
    <cellStyle name="Table Head Top" xfId="18"/>
    <cellStyle name="Table Hed Side" xfId="19"/>
    <cellStyle name="Table Title" xfId="20"/>
    <cellStyle name="Title Text" xfId="21"/>
    <cellStyle name="Title Text 1" xfId="22"/>
    <cellStyle name="Title Text 2" xfId="23"/>
    <cellStyle name="Title-1" xfId="24"/>
    <cellStyle name="Title-2" xfId="25"/>
    <cellStyle name="Title-3" xfId="26"/>
    <cellStyle name="Total" xfId="27" builtinId="25" customBuiltin="1"/>
    <cellStyle name="Wrap" xfId="28"/>
    <cellStyle name="Wrap Bold" xfId="29"/>
    <cellStyle name="Wrap Title" xfId="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D23"/>
  <sheetViews>
    <sheetView tabSelected="1" zoomScaleNormal="100" zoomScaleSheetLayoutView="100" workbookViewId="0">
      <selection sqref="A1:AD1"/>
    </sheetView>
  </sheetViews>
  <sheetFormatPr defaultRowHeight="12.75" x14ac:dyDescent="0.2"/>
  <cols>
    <col min="1" max="1" width="41.28515625" style="16" customWidth="1"/>
    <col min="2" max="30" width="5.7109375" style="16" customWidth="1"/>
    <col min="31" max="16384" width="9.140625" style="16"/>
  </cols>
  <sheetData>
    <row r="1" spans="1:30" ht="16.5" customHeight="1" thickBot="1" x14ac:dyDescent="0.35">
      <c r="A1" s="24" t="s">
        <v>35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 s="4" customFormat="1" ht="16.5" customHeight="1" x14ac:dyDescent="0.2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17</v>
      </c>
      <c r="Q2" s="2" t="s">
        <v>21</v>
      </c>
      <c r="R2" s="2" t="s">
        <v>22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3">
        <v>2015</v>
      </c>
    </row>
    <row r="3" spans="1:30" s="7" customFormat="1" ht="16.5" customHeight="1" x14ac:dyDescent="0.3">
      <c r="A3" s="5" t="s">
        <v>16</v>
      </c>
      <c r="B3" s="6">
        <f t="shared" ref="B3:V3" si="0">B8/150</f>
        <v>14.36</v>
      </c>
      <c r="C3" s="6">
        <f t="shared" si="0"/>
        <v>21.173333333333332</v>
      </c>
      <c r="D3" s="6">
        <f t="shared" si="0"/>
        <v>23.226666666666667</v>
      </c>
      <c r="E3" s="6">
        <f t="shared" si="0"/>
        <v>33.026666666666664</v>
      </c>
      <c r="F3" s="6">
        <f t="shared" si="0"/>
        <v>37.340000000000003</v>
      </c>
      <c r="G3" s="6">
        <f t="shared" si="0"/>
        <v>38.826666666666668</v>
      </c>
      <c r="H3" s="6">
        <f t="shared" si="0"/>
        <v>38.693333333333335</v>
      </c>
      <c r="I3" s="6">
        <f t="shared" si="0"/>
        <v>39.44</v>
      </c>
      <c r="J3" s="6">
        <f t="shared" si="0"/>
        <v>41.233333333333334</v>
      </c>
      <c r="K3" s="6">
        <f t="shared" si="0"/>
        <v>42.593333333333334</v>
      </c>
      <c r="L3" s="6">
        <f t="shared" si="0"/>
        <v>44.82</v>
      </c>
      <c r="M3" s="6">
        <f t="shared" si="0"/>
        <v>46.053333333333335</v>
      </c>
      <c r="N3" s="6">
        <f t="shared" si="0"/>
        <v>47</v>
      </c>
      <c r="O3" s="6">
        <f t="shared" si="0"/>
        <v>49.086666666666666</v>
      </c>
      <c r="P3" s="6">
        <f t="shared" si="0"/>
        <v>51.026666666666664</v>
      </c>
      <c r="Q3" s="6">
        <f t="shared" si="0"/>
        <v>50.226666666666667</v>
      </c>
      <c r="R3" s="6">
        <f t="shared" si="0"/>
        <v>51.693333333333335</v>
      </c>
      <c r="S3" s="6">
        <f t="shared" si="0"/>
        <v>56.206666666666663</v>
      </c>
      <c r="T3" s="6">
        <f t="shared" si="0"/>
        <v>52.226666666666667</v>
      </c>
      <c r="U3" s="6">
        <f t="shared" si="0"/>
        <v>52.153333333333336</v>
      </c>
      <c r="V3" s="6">
        <f t="shared" si="0"/>
        <v>54.14</v>
      </c>
      <c r="W3" s="6">
        <f>W8/150</f>
        <v>53.973333333333336</v>
      </c>
      <c r="X3" s="6">
        <f>X8/150</f>
        <v>56.58</v>
      </c>
      <c r="Y3" s="6">
        <f t="shared" ref="Y3:AB3" si="1">Y8/150</f>
        <v>58.506666666666668</v>
      </c>
      <c r="Z3" s="6">
        <f t="shared" si="1"/>
        <v>59.64</v>
      </c>
      <c r="AA3" s="6">
        <f t="shared" si="1"/>
        <v>60.813333333333333</v>
      </c>
      <c r="AB3" s="6">
        <f t="shared" si="1"/>
        <v>59.173333333333332</v>
      </c>
      <c r="AC3" s="6">
        <f>AC8/150</f>
        <v>57.986666666666665</v>
      </c>
      <c r="AD3" s="6">
        <f>AD8/150</f>
        <v>57.053333333333335</v>
      </c>
    </row>
    <row r="4" spans="1:30" s="7" customFormat="1" ht="16.5" customHeight="1" x14ac:dyDescent="0.3">
      <c r="A4" s="8" t="s">
        <v>23</v>
      </c>
      <c r="B4" s="9">
        <v>4.8</v>
      </c>
      <c r="C4" s="9">
        <v>5.9</v>
      </c>
      <c r="D4" s="9">
        <v>5.57</v>
      </c>
      <c r="E4" s="9">
        <v>5.4</v>
      </c>
      <c r="F4" s="9">
        <v>6.6</v>
      </c>
      <c r="G4" s="9">
        <v>5.9</v>
      </c>
      <c r="H4" s="9">
        <v>5.9</v>
      </c>
      <c r="I4" s="9">
        <v>5.6</v>
      </c>
      <c r="J4" s="9">
        <v>5.8</v>
      </c>
      <c r="K4" s="9">
        <v>5.6</v>
      </c>
      <c r="L4" s="9">
        <v>6.6</v>
      </c>
      <c r="M4" s="9">
        <v>6.2</v>
      </c>
      <c r="N4" s="9">
        <v>5.6</v>
      </c>
      <c r="O4" s="9">
        <v>6.9</v>
      </c>
      <c r="P4" s="9">
        <v>7.9</v>
      </c>
      <c r="Q4" s="9">
        <v>5.9</v>
      </c>
      <c r="R4" s="9">
        <v>7.2</v>
      </c>
      <c r="S4" s="9">
        <v>6.5</v>
      </c>
      <c r="T4" s="9">
        <v>9.5</v>
      </c>
      <c r="U4" s="9">
        <v>8.9</v>
      </c>
      <c r="V4" s="9">
        <v>11.67</v>
      </c>
      <c r="W4" s="9">
        <v>10.09</v>
      </c>
      <c r="X4" s="9">
        <v>11.36</v>
      </c>
      <c r="Y4" s="9">
        <v>12.34</v>
      </c>
      <c r="Z4" s="9">
        <v>14.17</v>
      </c>
      <c r="AA4" s="9">
        <v>14.45</v>
      </c>
      <c r="AB4" s="9">
        <v>13</v>
      </c>
      <c r="AC4" s="9">
        <v>11.21</v>
      </c>
      <c r="AD4" s="9">
        <v>8.4499999999999993</v>
      </c>
    </row>
    <row r="5" spans="1:30" s="7" customFormat="1" ht="16.5" customHeight="1" x14ac:dyDescent="0.3">
      <c r="A5" s="10" t="s">
        <v>28</v>
      </c>
      <c r="B5" s="9">
        <f>B4/B3*100</f>
        <v>33.426183844011142</v>
      </c>
      <c r="C5" s="9">
        <f t="shared" ref="C5:V5" si="2">C4/C3*100</f>
        <v>27.865239294710332</v>
      </c>
      <c r="D5" s="9">
        <f t="shared" si="2"/>
        <v>23.981056257175663</v>
      </c>
      <c r="E5" s="9">
        <f t="shared" si="2"/>
        <v>16.350423899878887</v>
      </c>
      <c r="F5" s="9">
        <f t="shared" si="2"/>
        <v>17.675415104445634</v>
      </c>
      <c r="G5" s="9">
        <f t="shared" si="2"/>
        <v>15.195741758241759</v>
      </c>
      <c r="H5" s="9">
        <f t="shared" si="2"/>
        <v>15.248104755341144</v>
      </c>
      <c r="I5" s="9">
        <f t="shared" si="2"/>
        <v>14.198782961460447</v>
      </c>
      <c r="J5" s="9">
        <f t="shared" si="2"/>
        <v>14.06628940986257</v>
      </c>
      <c r="K5" s="9">
        <f t="shared" si="2"/>
        <v>13.147597433088118</v>
      </c>
      <c r="L5" s="9">
        <f t="shared" si="2"/>
        <v>14.725568942436412</v>
      </c>
      <c r="M5" s="9">
        <f t="shared" si="2"/>
        <v>13.462651997683844</v>
      </c>
      <c r="N5" s="9">
        <f t="shared" si="2"/>
        <v>11.914893617021276</v>
      </c>
      <c r="O5" s="9">
        <f t="shared" si="2"/>
        <v>14.056770338177374</v>
      </c>
      <c r="P5" s="9">
        <f t="shared" si="2"/>
        <v>15.482100862294226</v>
      </c>
      <c r="Q5" s="9">
        <f t="shared" si="2"/>
        <v>11.74674807539156</v>
      </c>
      <c r="R5" s="9">
        <f t="shared" si="2"/>
        <v>13.928295073510446</v>
      </c>
      <c r="S5" s="9">
        <f t="shared" si="2"/>
        <v>11.564464476337328</v>
      </c>
      <c r="T5" s="9">
        <f t="shared" si="2"/>
        <v>18.189941281593054</v>
      </c>
      <c r="U5" s="9">
        <f t="shared" si="2"/>
        <v>17.065064553240443</v>
      </c>
      <c r="V5" s="9">
        <f t="shared" si="2"/>
        <v>21.555227188769855</v>
      </c>
      <c r="W5" s="9">
        <f t="shared" ref="W5:AD5" si="3">W4/W3*100</f>
        <v>18.69441699604743</v>
      </c>
      <c r="X5" s="9">
        <f t="shared" si="3"/>
        <v>20.077765995051255</v>
      </c>
      <c r="Y5" s="9">
        <f t="shared" si="3"/>
        <v>21.091613491340016</v>
      </c>
      <c r="Z5" s="9">
        <f t="shared" si="3"/>
        <v>23.759221998658617</v>
      </c>
      <c r="AA5" s="9">
        <f t="shared" si="3"/>
        <v>23.761236570927426</v>
      </c>
      <c r="AB5" s="9">
        <f t="shared" si="3"/>
        <v>21.96935556557008</v>
      </c>
      <c r="AC5" s="9">
        <f t="shared" si="3"/>
        <v>19.332030351805017</v>
      </c>
      <c r="AD5" s="9">
        <f t="shared" si="3"/>
        <v>14.810703435382097</v>
      </c>
    </row>
    <row r="6" spans="1:30" s="7" customFormat="1" ht="16.5" customHeight="1" x14ac:dyDescent="0.3">
      <c r="A6" s="8" t="s">
        <v>30</v>
      </c>
      <c r="B6" s="9">
        <v>0.97</v>
      </c>
      <c r="C6" s="9">
        <v>1.1200000000000001</v>
      </c>
      <c r="D6" s="9">
        <v>1.2</v>
      </c>
      <c r="E6" s="9">
        <v>2.1</v>
      </c>
      <c r="F6" s="9">
        <v>2.2000000000000002</v>
      </c>
      <c r="G6" s="9">
        <v>2.2000000000000002</v>
      </c>
      <c r="H6" s="9">
        <v>2.4</v>
      </c>
      <c r="I6" s="9">
        <v>2.5</v>
      </c>
      <c r="J6" s="9">
        <v>2.6</v>
      </c>
      <c r="K6" s="9">
        <v>2.8</v>
      </c>
      <c r="L6" s="9">
        <v>2.8</v>
      </c>
      <c r="M6" s="9">
        <v>3.1</v>
      </c>
      <c r="N6" s="9">
        <v>3.3</v>
      </c>
      <c r="O6" s="9">
        <v>3.6</v>
      </c>
      <c r="P6" s="9">
        <v>3.9</v>
      </c>
      <c r="Q6" s="9">
        <v>4.0999999999999996</v>
      </c>
      <c r="R6" s="9">
        <v>4.0999999999999996</v>
      </c>
      <c r="S6" s="9">
        <v>5.4</v>
      </c>
      <c r="T6" s="9">
        <v>4.9000000000000004</v>
      </c>
      <c r="U6" s="9">
        <v>4.9000000000000004</v>
      </c>
      <c r="V6" s="9">
        <v>4.57</v>
      </c>
      <c r="W6" s="9">
        <v>4.5599999999999996</v>
      </c>
      <c r="X6" s="9">
        <v>4.54</v>
      </c>
      <c r="Y6" s="9">
        <v>4.4400000000000004</v>
      </c>
      <c r="Z6" s="9">
        <v>4.47</v>
      </c>
      <c r="AA6" s="9">
        <v>4.97</v>
      </c>
      <c r="AB6" s="9">
        <v>5.0599999999999996</v>
      </c>
      <c r="AC6" s="9">
        <v>5.1100000000000003</v>
      </c>
      <c r="AD6" s="9">
        <v>5.28</v>
      </c>
    </row>
    <row r="7" spans="1:30" s="7" customFormat="1" ht="16.5" customHeight="1" x14ac:dyDescent="0.3">
      <c r="A7" s="8" t="s">
        <v>0</v>
      </c>
      <c r="B7" s="9">
        <v>0.66</v>
      </c>
      <c r="C7" s="9">
        <v>0.64</v>
      </c>
      <c r="D7" s="9">
        <v>0.65</v>
      </c>
      <c r="E7" s="9">
        <v>0.9</v>
      </c>
      <c r="F7" s="9">
        <v>0.9</v>
      </c>
      <c r="G7" s="9">
        <v>0.9</v>
      </c>
      <c r="H7" s="9">
        <v>0.9</v>
      </c>
      <c r="I7" s="9">
        <v>1</v>
      </c>
      <c r="J7" s="9">
        <v>1.2</v>
      </c>
      <c r="K7" s="9">
        <v>1.2</v>
      </c>
      <c r="L7" s="9">
        <v>1.4</v>
      </c>
      <c r="M7" s="9">
        <v>1.4</v>
      </c>
      <c r="N7" s="9">
        <v>1.7</v>
      </c>
      <c r="O7" s="9">
        <v>1.7</v>
      </c>
      <c r="P7" s="9">
        <v>1.8</v>
      </c>
      <c r="Q7" s="9">
        <v>1.8</v>
      </c>
      <c r="R7" s="9">
        <v>1.8</v>
      </c>
      <c r="S7" s="9">
        <v>0.7</v>
      </c>
      <c r="T7" s="9">
        <v>0.7</v>
      </c>
      <c r="U7" s="9">
        <v>0.7</v>
      </c>
      <c r="V7" s="9">
        <v>0.72</v>
      </c>
      <c r="W7" s="9">
        <v>0.77</v>
      </c>
      <c r="X7" s="9">
        <v>0.83</v>
      </c>
      <c r="Y7" s="9">
        <v>0.96</v>
      </c>
      <c r="Z7" s="9">
        <v>1</v>
      </c>
      <c r="AA7" s="9">
        <v>1</v>
      </c>
      <c r="AB7" s="9">
        <v>0.97</v>
      </c>
      <c r="AC7" s="9">
        <v>0.98</v>
      </c>
      <c r="AD7" s="9">
        <v>1</v>
      </c>
    </row>
    <row r="8" spans="1:30" s="7" customFormat="1" ht="16.5" customHeight="1" x14ac:dyDescent="0.3">
      <c r="A8" s="5" t="s">
        <v>18</v>
      </c>
      <c r="B8" s="11">
        <f t="shared" ref="B8:AB8" si="4">B9+B10</f>
        <v>2154</v>
      </c>
      <c r="C8" s="11">
        <f t="shared" si="4"/>
        <v>3176</v>
      </c>
      <c r="D8" s="11">
        <f t="shared" si="4"/>
        <v>3484</v>
      </c>
      <c r="E8" s="11">
        <f t="shared" si="4"/>
        <v>4954</v>
      </c>
      <c r="F8" s="11">
        <f t="shared" si="4"/>
        <v>5601</v>
      </c>
      <c r="G8" s="11">
        <f t="shared" si="4"/>
        <v>5824</v>
      </c>
      <c r="H8" s="11">
        <f t="shared" si="4"/>
        <v>5804</v>
      </c>
      <c r="I8" s="11">
        <f t="shared" si="4"/>
        <v>5916</v>
      </c>
      <c r="J8" s="11">
        <f t="shared" si="4"/>
        <v>6185</v>
      </c>
      <c r="K8" s="11">
        <f t="shared" si="4"/>
        <v>6389</v>
      </c>
      <c r="L8" s="11">
        <f t="shared" si="4"/>
        <v>6723</v>
      </c>
      <c r="M8" s="11">
        <f t="shared" si="4"/>
        <v>6908</v>
      </c>
      <c r="N8" s="11">
        <f t="shared" si="4"/>
        <v>7050</v>
      </c>
      <c r="O8" s="11">
        <f t="shared" si="4"/>
        <v>7363</v>
      </c>
      <c r="P8" s="11">
        <f t="shared" si="4"/>
        <v>7654</v>
      </c>
      <c r="Q8" s="11">
        <f t="shared" si="4"/>
        <v>7534</v>
      </c>
      <c r="R8" s="11">
        <f t="shared" si="4"/>
        <v>7754</v>
      </c>
      <c r="S8" s="11">
        <f t="shared" si="4"/>
        <v>8431</v>
      </c>
      <c r="T8" s="11">
        <f t="shared" si="4"/>
        <v>7834</v>
      </c>
      <c r="U8" s="11">
        <f t="shared" si="4"/>
        <v>7823</v>
      </c>
      <c r="V8" s="11">
        <f t="shared" si="4"/>
        <v>8121</v>
      </c>
      <c r="W8" s="11">
        <f t="shared" si="4"/>
        <v>8096</v>
      </c>
      <c r="X8" s="11">
        <f t="shared" si="4"/>
        <v>8487</v>
      </c>
      <c r="Y8" s="11">
        <f t="shared" si="4"/>
        <v>8776</v>
      </c>
      <c r="Z8" s="11">
        <f t="shared" si="4"/>
        <v>8946</v>
      </c>
      <c r="AA8" s="11">
        <f t="shared" si="4"/>
        <v>9122</v>
      </c>
      <c r="AB8" s="11">
        <f t="shared" si="4"/>
        <v>8876</v>
      </c>
      <c r="AC8" s="11">
        <f>AC9+AC10</f>
        <v>8698</v>
      </c>
      <c r="AD8" s="11">
        <f>AD9+AD10</f>
        <v>8558</v>
      </c>
    </row>
    <row r="9" spans="1:30" s="7" customFormat="1" ht="16.5" customHeight="1" x14ac:dyDescent="0.3">
      <c r="A9" s="8" t="s">
        <v>1</v>
      </c>
      <c r="B9" s="12">
        <v>968</v>
      </c>
      <c r="C9" s="12">
        <v>1143</v>
      </c>
      <c r="D9" s="12">
        <v>1113</v>
      </c>
      <c r="E9" s="12">
        <v>1260</v>
      </c>
      <c r="F9" s="12">
        <v>1455</v>
      </c>
      <c r="G9" s="12">
        <v>1350</v>
      </c>
      <c r="H9" s="12">
        <v>1380</v>
      </c>
      <c r="I9" s="12">
        <v>1365</v>
      </c>
      <c r="J9" s="12">
        <v>1440</v>
      </c>
      <c r="K9" s="12">
        <v>1440</v>
      </c>
      <c r="L9" s="12">
        <v>1620</v>
      </c>
      <c r="M9" s="12">
        <v>1605</v>
      </c>
      <c r="N9" s="12">
        <v>1590</v>
      </c>
      <c r="O9" s="12">
        <v>1829</v>
      </c>
      <c r="P9" s="12">
        <v>2040</v>
      </c>
      <c r="Q9" s="12">
        <v>1770</v>
      </c>
      <c r="R9" s="12">
        <v>1965</v>
      </c>
      <c r="S9" s="12">
        <v>1890</v>
      </c>
      <c r="T9" s="12">
        <v>2265</v>
      </c>
      <c r="U9" s="12">
        <v>2175</v>
      </c>
      <c r="V9" s="12">
        <v>2545</v>
      </c>
      <c r="W9" s="12">
        <v>2313</v>
      </c>
      <c r="X9" s="12">
        <v>2511</v>
      </c>
      <c r="Y9" s="12">
        <v>2662</v>
      </c>
      <c r="Z9" s="12">
        <v>2946</v>
      </c>
      <c r="AA9" s="12">
        <v>3064</v>
      </c>
      <c r="AB9" s="12">
        <v>2855</v>
      </c>
      <c r="AC9" s="12">
        <v>2596</v>
      </c>
      <c r="AD9" s="12">
        <v>2208</v>
      </c>
    </row>
    <row r="10" spans="1:30" s="7" customFormat="1" ht="16.5" customHeight="1" thickBot="1" x14ac:dyDescent="0.35">
      <c r="A10" s="13" t="s">
        <v>29</v>
      </c>
      <c r="B10" s="14">
        <v>1186</v>
      </c>
      <c r="C10" s="14">
        <v>2033</v>
      </c>
      <c r="D10" s="14">
        <v>2371</v>
      </c>
      <c r="E10" s="14">
        <v>3694</v>
      </c>
      <c r="F10" s="14">
        <v>4146</v>
      </c>
      <c r="G10" s="14">
        <v>4474</v>
      </c>
      <c r="H10" s="14">
        <v>4424</v>
      </c>
      <c r="I10" s="14">
        <v>4551</v>
      </c>
      <c r="J10" s="14">
        <v>4745</v>
      </c>
      <c r="K10" s="14">
        <v>4949</v>
      </c>
      <c r="L10" s="14">
        <v>5103</v>
      </c>
      <c r="M10" s="14">
        <v>5303</v>
      </c>
      <c r="N10" s="14">
        <v>5460</v>
      </c>
      <c r="O10" s="14">
        <v>5534</v>
      </c>
      <c r="P10" s="14">
        <v>5614</v>
      </c>
      <c r="Q10" s="14">
        <v>5764</v>
      </c>
      <c r="R10" s="14">
        <v>5789</v>
      </c>
      <c r="S10" s="15">
        <v>6541</v>
      </c>
      <c r="T10" s="15">
        <v>5569</v>
      </c>
      <c r="U10" s="15">
        <v>5648</v>
      </c>
      <c r="V10" s="15">
        <v>5576</v>
      </c>
      <c r="W10" s="15">
        <v>5783</v>
      </c>
      <c r="X10" s="15">
        <v>5976</v>
      </c>
      <c r="Y10" s="15">
        <v>6114</v>
      </c>
      <c r="Z10" s="15">
        <v>6000</v>
      </c>
      <c r="AA10" s="15">
        <v>6058</v>
      </c>
      <c r="AB10" s="15">
        <v>6021</v>
      </c>
      <c r="AC10" s="15">
        <v>6102</v>
      </c>
      <c r="AD10" s="15">
        <v>6350</v>
      </c>
    </row>
    <row r="11" spans="1:30" ht="12.75" customHeight="1" x14ac:dyDescent="0.2">
      <c r="A11" s="25" t="s">
        <v>26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 spans="1:30" ht="12.75" customHeight="1" x14ac:dyDescent="0.2">
      <c r="A12" s="22" t="s">
        <v>27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spans="1:30" ht="12.75" customHeight="1" x14ac:dyDescent="0.2">
      <c r="A13" s="22" t="s">
        <v>33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 spans="1:30" ht="12.75" customHeight="1" x14ac:dyDescent="0.2">
      <c r="A14" s="22" t="s">
        <v>34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spans="1:30" ht="12.7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12.75" customHeight="1" x14ac:dyDescent="0.2">
      <c r="A16" s="21" t="s">
        <v>19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 ht="12.75" customHeight="1" x14ac:dyDescent="0.2">
      <c r="A17" s="19" t="s">
        <v>25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0" ht="25.5" customHeight="1" x14ac:dyDescent="0.2">
      <c r="A18" s="19" t="s">
        <v>32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0" s="17" customFormat="1" ht="63.75" customHeight="1" x14ac:dyDescent="0.2">
      <c r="A19" s="20" t="s">
        <v>24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spans="1:30" ht="12.75" customHeight="1" x14ac:dyDescent="0.2">
      <c r="A20" s="20" t="s">
        <v>31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ht="12.75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ht="12.75" customHeight="1" x14ac:dyDescent="0.2">
      <c r="A22" s="21" t="s">
        <v>20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ht="12.75" customHeight="1" x14ac:dyDescent="0.2">
      <c r="A23" s="18" t="s">
        <v>36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</sheetData>
  <mergeCells count="14">
    <mergeCell ref="A1:AD1"/>
    <mergeCell ref="A11:AD11"/>
    <mergeCell ref="A12:AD12"/>
    <mergeCell ref="A13:AD13"/>
    <mergeCell ref="A14:AD14"/>
    <mergeCell ref="A15:AD15"/>
    <mergeCell ref="A16:AD16"/>
    <mergeCell ref="A17:AD17"/>
    <mergeCell ref="A23:AD23"/>
    <mergeCell ref="A18:AD18"/>
    <mergeCell ref="A19:AD19"/>
    <mergeCell ref="A20:AD20"/>
    <mergeCell ref="A21:AD21"/>
    <mergeCell ref="A22:AD22"/>
  </mergeCells>
  <phoneticPr fontId="0" type="noConversion"/>
  <pageMargins left="0.25" right="0.25" top="0.75" bottom="0.75" header="0.3" footer="0.3"/>
  <pageSetup scale="78" orientation="landscape" r:id="rId1"/>
  <headerFooter alignWithMargins="0"/>
  <ignoredErrors>
    <ignoredError sqref="B2:R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3-17</vt:lpstr>
      <vt:lpstr>'3-17'!Print_Area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Lei (RITA)</dc:creator>
  <cp:lastModifiedBy>L. Nguyen</cp:lastModifiedBy>
  <cp:revision>0</cp:revision>
  <cp:lastPrinted>2016-10-07T15:47:10Z</cp:lastPrinted>
  <dcterms:created xsi:type="dcterms:W3CDTF">1980-01-01T04:00:00Z</dcterms:created>
  <dcterms:modified xsi:type="dcterms:W3CDTF">2016-10-07T15:47:15Z</dcterms:modified>
</cp:coreProperties>
</file>