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yuwang/Documents/PPI/Downloader_Git/Sample_Data/"/>
    </mc:Choice>
  </mc:AlternateContent>
  <bookViews>
    <workbookView xWindow="0" yWindow="460" windowWidth="28800" windowHeight="12060" activeTab="6"/>
  </bookViews>
  <sheets>
    <sheet name="Slides" sheetId="30" r:id="rId1"/>
    <sheet name="Violations (1.2)" sheetId="28" r:id="rId2"/>
    <sheet name="Violations1.1" sheetId="5" r:id="rId3"/>
    <sheet name="EPA" sheetId="1" r:id="rId4"/>
    <sheet name="USDA" sheetId="8" r:id="rId5"/>
    <sheet name="FDA" sheetId="9" r:id="rId6"/>
    <sheet name="CBP - IPR" sheetId="26" r:id="rId7"/>
  </sheets>
  <externalReferences>
    <externalReference r:id="rId8"/>
    <externalReference r:id="rId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30" l="1"/>
  <c r="Z22" i="30"/>
  <c r="Y22" i="30"/>
  <c r="X22" i="30"/>
  <c r="W22" i="30"/>
  <c r="AA21" i="30"/>
  <c r="Z21" i="30"/>
  <c r="Y21" i="30"/>
  <c r="X21" i="30"/>
  <c r="W21" i="30"/>
  <c r="AA20" i="30"/>
  <c r="Z20" i="30"/>
  <c r="Y20" i="30"/>
  <c r="X20" i="30"/>
  <c r="W20" i="30"/>
  <c r="AA19" i="30"/>
  <c r="Z19" i="30"/>
  <c r="Y19" i="30"/>
  <c r="X19" i="30"/>
  <c r="W19" i="30"/>
  <c r="AA18" i="30"/>
  <c r="Z18" i="30"/>
  <c r="Y18" i="30"/>
  <c r="X18" i="30"/>
  <c r="W18" i="30"/>
  <c r="AA228" i="30"/>
  <c r="Z228" i="30"/>
  <c r="Y228" i="30"/>
  <c r="X228" i="30"/>
  <c r="W228" i="30"/>
  <c r="V228" i="30"/>
  <c r="U228" i="30"/>
  <c r="T228" i="30"/>
  <c r="S228" i="30"/>
  <c r="R228" i="30"/>
  <c r="Q228" i="30"/>
  <c r="P228" i="30"/>
  <c r="O228" i="30"/>
  <c r="N228" i="30"/>
  <c r="M228" i="30"/>
  <c r="L228" i="30"/>
  <c r="K228" i="30"/>
  <c r="J228" i="30"/>
  <c r="AA227" i="30"/>
  <c r="Z227" i="30"/>
  <c r="Y227" i="30"/>
  <c r="X227" i="30"/>
  <c r="W227" i="30"/>
  <c r="V227" i="30"/>
  <c r="U227" i="30"/>
  <c r="T227" i="30"/>
  <c r="S227" i="30"/>
  <c r="R227" i="30"/>
  <c r="Q227" i="30"/>
  <c r="P227" i="30"/>
  <c r="O227" i="30"/>
  <c r="N227" i="30"/>
  <c r="M227" i="30"/>
  <c r="L227" i="30"/>
  <c r="K227" i="30"/>
  <c r="J227" i="30"/>
  <c r="AA226" i="30"/>
  <c r="Z226" i="30"/>
  <c r="Y226" i="30"/>
  <c r="X226" i="30"/>
  <c r="W226" i="30"/>
  <c r="V226" i="30"/>
  <c r="U226" i="30"/>
  <c r="T226" i="30"/>
  <c r="S226" i="30"/>
  <c r="R226" i="30"/>
  <c r="Q226" i="30"/>
  <c r="P226" i="30"/>
  <c r="O226" i="30"/>
  <c r="N226" i="30"/>
  <c r="M226" i="30"/>
  <c r="L226" i="30"/>
  <c r="K226" i="30"/>
  <c r="J226" i="30"/>
  <c r="AA225" i="30"/>
  <c r="Z225" i="30"/>
  <c r="Y225" i="30"/>
  <c r="X225" i="30"/>
  <c r="W225" i="30"/>
  <c r="V225" i="30"/>
  <c r="U225" i="30"/>
  <c r="T225" i="30"/>
  <c r="S225" i="30"/>
  <c r="R225" i="30"/>
  <c r="Q225" i="30"/>
  <c r="P225" i="30"/>
  <c r="O225" i="30"/>
  <c r="N225" i="30"/>
  <c r="M225" i="30"/>
  <c r="L225" i="30"/>
  <c r="K225" i="30"/>
  <c r="J225" i="30"/>
  <c r="AA224" i="30"/>
  <c r="Z224" i="30"/>
  <c r="Y224" i="30"/>
  <c r="X224" i="30"/>
  <c r="W224" i="30"/>
  <c r="V224" i="30"/>
  <c r="U224" i="30"/>
  <c r="T224" i="30"/>
  <c r="S224" i="30"/>
  <c r="R224" i="30"/>
  <c r="Q224" i="30"/>
  <c r="P224" i="30"/>
  <c r="O224" i="30"/>
  <c r="N224" i="30"/>
  <c r="M224" i="30"/>
  <c r="L224" i="30"/>
  <c r="K224" i="30"/>
  <c r="J224" i="30"/>
  <c r="AA223" i="30"/>
  <c r="Z223" i="30"/>
  <c r="Y223" i="30"/>
  <c r="X223" i="30"/>
  <c r="W223" i="30"/>
  <c r="V223" i="30"/>
  <c r="U223" i="30"/>
  <c r="T223" i="30"/>
  <c r="S223" i="30"/>
  <c r="R223" i="30"/>
  <c r="Q223" i="30"/>
  <c r="P223" i="30"/>
  <c r="O223" i="30"/>
  <c r="N223" i="30"/>
  <c r="M223" i="30"/>
  <c r="L223" i="30"/>
  <c r="K223" i="30"/>
  <c r="J223" i="30"/>
  <c r="AA222" i="30"/>
  <c r="Z222" i="30"/>
  <c r="Y222" i="30"/>
  <c r="X222" i="30"/>
  <c r="W222" i="30"/>
  <c r="V222" i="30"/>
  <c r="U222" i="30"/>
  <c r="T222" i="30"/>
  <c r="S222" i="30"/>
  <c r="R222" i="30"/>
  <c r="Q222" i="30"/>
  <c r="P222" i="30"/>
  <c r="O222" i="30"/>
  <c r="N222" i="30"/>
  <c r="M222" i="30"/>
  <c r="L222" i="30"/>
  <c r="K222" i="30"/>
  <c r="J222" i="30"/>
  <c r="AA221" i="30"/>
  <c r="Z221" i="30"/>
  <c r="Y221" i="30"/>
  <c r="X221" i="30"/>
  <c r="W221" i="30"/>
  <c r="V221" i="30"/>
  <c r="U221" i="30"/>
  <c r="T221" i="30"/>
  <c r="S221" i="30"/>
  <c r="R221" i="30"/>
  <c r="Q221" i="30"/>
  <c r="P221" i="30"/>
  <c r="O221" i="30"/>
  <c r="N221" i="30"/>
  <c r="M221" i="30"/>
  <c r="L221" i="30"/>
  <c r="K221" i="30"/>
  <c r="J221" i="30"/>
  <c r="AA220" i="30"/>
  <c r="Z220" i="30"/>
  <c r="Y220" i="30"/>
  <c r="X220" i="30"/>
  <c r="W220" i="30"/>
  <c r="V220" i="30"/>
  <c r="U220" i="30"/>
  <c r="T220" i="30"/>
  <c r="S220" i="30"/>
  <c r="R220" i="30"/>
  <c r="Q220" i="30"/>
  <c r="P220" i="30"/>
  <c r="O220" i="30"/>
  <c r="N220" i="30"/>
  <c r="M220" i="30"/>
  <c r="L220" i="30"/>
  <c r="K220" i="30"/>
  <c r="J220" i="30"/>
  <c r="AA219" i="30"/>
  <c r="Z219" i="30"/>
  <c r="Y219" i="30"/>
  <c r="X219" i="30"/>
  <c r="W219" i="30"/>
  <c r="V219" i="30"/>
  <c r="U219" i="30"/>
  <c r="T219" i="30"/>
  <c r="S219" i="30"/>
  <c r="R219" i="30"/>
  <c r="Q219" i="30"/>
  <c r="P219" i="30"/>
  <c r="O219" i="30"/>
  <c r="N219" i="30"/>
  <c r="M219" i="30"/>
  <c r="L219" i="30"/>
  <c r="K219" i="30"/>
  <c r="J219" i="30"/>
  <c r="AA218" i="30"/>
  <c r="Z218" i="30"/>
  <c r="Y218" i="30"/>
  <c r="X218" i="30"/>
  <c r="W218" i="30"/>
  <c r="V218" i="30"/>
  <c r="U218" i="30"/>
  <c r="T218" i="30"/>
  <c r="S218" i="30"/>
  <c r="R218" i="30"/>
  <c r="Q218" i="30"/>
  <c r="P218" i="30"/>
  <c r="O218" i="30"/>
  <c r="N218" i="30"/>
  <c r="M218" i="30"/>
  <c r="L218" i="30"/>
  <c r="K218" i="30"/>
  <c r="J218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B167" i="28"/>
  <c r="B166" i="28"/>
  <c r="B165" i="28"/>
  <c r="B164" i="28"/>
  <c r="AA160" i="28"/>
  <c r="Z160" i="28"/>
  <c r="Y160" i="28"/>
  <c r="X160" i="28"/>
  <c r="W160" i="28"/>
  <c r="V160" i="28"/>
  <c r="U160" i="28"/>
  <c r="T160" i="28"/>
  <c r="S160" i="28"/>
  <c r="R160" i="28"/>
  <c r="Q160" i="28"/>
  <c r="P160" i="28"/>
  <c r="O160" i="28"/>
  <c r="N160" i="28"/>
  <c r="M160" i="28"/>
  <c r="L160" i="28"/>
  <c r="K160" i="28"/>
  <c r="J160" i="28"/>
  <c r="AA159" i="28"/>
  <c r="Z159" i="28"/>
  <c r="Y159" i="28"/>
  <c r="X159" i="28"/>
  <c r="W159" i="28"/>
  <c r="V159" i="28"/>
  <c r="U159" i="28"/>
  <c r="T159" i="28"/>
  <c r="S159" i="28"/>
  <c r="R159" i="28"/>
  <c r="Q159" i="28"/>
  <c r="P159" i="28"/>
  <c r="O159" i="28"/>
  <c r="N159" i="28"/>
  <c r="M159" i="28"/>
  <c r="L159" i="28"/>
  <c r="K159" i="28"/>
  <c r="J159" i="28"/>
  <c r="AA158" i="28"/>
  <c r="Z158" i="28"/>
  <c r="Y158" i="28"/>
  <c r="X158" i="28"/>
  <c r="W158" i="28"/>
  <c r="V158" i="28"/>
  <c r="U158" i="28"/>
  <c r="T158" i="28"/>
  <c r="S158" i="28"/>
  <c r="R158" i="28"/>
  <c r="Q158" i="28"/>
  <c r="P158" i="28"/>
  <c r="O158" i="28"/>
  <c r="N158" i="28"/>
  <c r="M158" i="28"/>
  <c r="L158" i="28"/>
  <c r="K158" i="28"/>
  <c r="J158" i="28"/>
  <c r="AA157" i="28"/>
  <c r="Z157" i="28"/>
  <c r="Y157" i="28"/>
  <c r="X157" i="28"/>
  <c r="W157" i="28"/>
  <c r="V157" i="28"/>
  <c r="U157" i="28"/>
  <c r="T157" i="28"/>
  <c r="S157" i="28"/>
  <c r="R157" i="28"/>
  <c r="Q157" i="28"/>
  <c r="P157" i="28"/>
  <c r="O157" i="28"/>
  <c r="N157" i="28"/>
  <c r="M157" i="28"/>
  <c r="L157" i="28"/>
  <c r="K157" i="28"/>
  <c r="J157" i="28"/>
  <c r="AA156" i="28"/>
  <c r="Z156" i="28"/>
  <c r="Y156" i="28"/>
  <c r="X156" i="28"/>
  <c r="W156" i="28"/>
  <c r="V156" i="28"/>
  <c r="U156" i="28"/>
  <c r="T156" i="28"/>
  <c r="S156" i="28"/>
  <c r="R156" i="28"/>
  <c r="Q156" i="28"/>
  <c r="P156" i="28"/>
  <c r="O156" i="28"/>
  <c r="N156" i="28"/>
  <c r="M156" i="28"/>
  <c r="L156" i="28"/>
  <c r="K156" i="28"/>
  <c r="J156" i="28"/>
  <c r="AA155" i="28"/>
  <c r="Z155" i="28"/>
  <c r="Y155" i="28"/>
  <c r="X155" i="28"/>
  <c r="W155" i="28"/>
  <c r="V155" i="28"/>
  <c r="U155" i="28"/>
  <c r="T155" i="28"/>
  <c r="S155" i="28"/>
  <c r="R155" i="28"/>
  <c r="Q155" i="28"/>
  <c r="P155" i="28"/>
  <c r="O155" i="28"/>
  <c r="N155" i="28"/>
  <c r="M155" i="28"/>
  <c r="L155" i="28"/>
  <c r="K155" i="28"/>
  <c r="J155" i="28"/>
  <c r="AA154" i="28"/>
  <c r="Z154" i="28"/>
  <c r="Y154" i="28"/>
  <c r="X154" i="28"/>
  <c r="W154" i="28"/>
  <c r="V154" i="28"/>
  <c r="U154" i="28"/>
  <c r="T154" i="28"/>
  <c r="S154" i="28"/>
  <c r="R154" i="28"/>
  <c r="Q154" i="28"/>
  <c r="P154" i="28"/>
  <c r="O154" i="28"/>
  <c r="N154" i="28"/>
  <c r="M154" i="28"/>
  <c r="L154" i="28"/>
  <c r="K154" i="28"/>
  <c r="J154" i="28"/>
  <c r="AA153" i="28"/>
  <c r="Z153" i="28"/>
  <c r="Y153" i="28"/>
  <c r="X153" i="28"/>
  <c r="W153" i="28"/>
  <c r="V153" i="28"/>
  <c r="U153" i="28"/>
  <c r="T153" i="28"/>
  <c r="S153" i="28"/>
  <c r="R153" i="28"/>
  <c r="Q153" i="28"/>
  <c r="P153" i="28"/>
  <c r="O153" i="28"/>
  <c r="N153" i="28"/>
  <c r="M153" i="28"/>
  <c r="L153" i="28"/>
  <c r="K153" i="28"/>
  <c r="J153" i="28"/>
  <c r="AA152" i="28"/>
  <c r="Z152" i="28"/>
  <c r="Y152" i="28"/>
  <c r="X152" i="28"/>
  <c r="W152" i="28"/>
  <c r="V152" i="28"/>
  <c r="U152" i="28"/>
  <c r="T152" i="28"/>
  <c r="S152" i="28"/>
  <c r="R152" i="28"/>
  <c r="Q152" i="28"/>
  <c r="P152" i="28"/>
  <c r="O152" i="28"/>
  <c r="N152" i="28"/>
  <c r="M152" i="28"/>
  <c r="L152" i="28"/>
  <c r="K152" i="28"/>
  <c r="J152" i="28"/>
  <c r="AA151" i="28"/>
  <c r="Z151" i="28"/>
  <c r="Y151" i="28"/>
  <c r="X151" i="28"/>
  <c r="W151" i="28"/>
  <c r="V151" i="28"/>
  <c r="U151" i="28"/>
  <c r="T151" i="28"/>
  <c r="S151" i="28"/>
  <c r="R151" i="28"/>
  <c r="Q151" i="28"/>
  <c r="P151" i="28"/>
  <c r="O151" i="28"/>
  <c r="N151" i="28"/>
  <c r="M151" i="28"/>
  <c r="L151" i="28"/>
  <c r="K151" i="28"/>
  <c r="J151" i="28"/>
  <c r="AA150" i="28"/>
  <c r="Z150" i="28"/>
  <c r="Y150" i="28"/>
  <c r="X150" i="28"/>
  <c r="W150" i="28"/>
  <c r="V150" i="28"/>
  <c r="U150" i="28"/>
  <c r="T150" i="28"/>
  <c r="S150" i="28"/>
  <c r="R150" i="28"/>
  <c r="Q150" i="28"/>
  <c r="P150" i="28"/>
  <c r="O150" i="28"/>
  <c r="N150" i="28"/>
  <c r="M150" i="28"/>
  <c r="L150" i="28"/>
  <c r="K150" i="28"/>
  <c r="J150" i="28"/>
  <c r="Z95" i="28"/>
  <c r="Y95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AA85" i="28"/>
  <c r="Z85" i="28"/>
  <c r="Y85" i="28"/>
  <c r="X85" i="28"/>
  <c r="W85" i="28"/>
  <c r="V85" i="28"/>
  <c r="U85" i="28"/>
  <c r="T85" i="28"/>
  <c r="S85" i="28"/>
  <c r="R85" i="28"/>
  <c r="Q85" i="28"/>
  <c r="P85" i="28"/>
  <c r="O85" i="28"/>
  <c r="N85" i="28"/>
  <c r="M85" i="28"/>
  <c r="L85" i="28"/>
  <c r="K85" i="28"/>
  <c r="J85" i="28"/>
  <c r="I85" i="28"/>
  <c r="H85" i="28"/>
  <c r="G85" i="28"/>
  <c r="F85" i="28"/>
  <c r="E85" i="28"/>
  <c r="D85" i="28"/>
  <c r="C85" i="28"/>
  <c r="B85" i="28"/>
  <c r="AA84" i="28"/>
  <c r="Z84" i="28"/>
  <c r="Y84" i="28"/>
  <c r="X84" i="28"/>
  <c r="W84" i="28"/>
  <c r="V84" i="28"/>
  <c r="U84" i="28"/>
  <c r="T84" i="28"/>
  <c r="S84" i="28"/>
  <c r="R84" i="28"/>
  <c r="Q84" i="28"/>
  <c r="P84" i="28"/>
  <c r="O84" i="28"/>
  <c r="N84" i="28"/>
  <c r="M84" i="28"/>
  <c r="L84" i="28"/>
  <c r="K84" i="28"/>
  <c r="J84" i="28"/>
  <c r="I84" i="28"/>
  <c r="H84" i="28"/>
  <c r="G84" i="28"/>
  <c r="F84" i="28"/>
  <c r="E84" i="28"/>
  <c r="D84" i="28"/>
  <c r="C84" i="28"/>
  <c r="B84" i="28"/>
  <c r="AA83" i="28"/>
  <c r="Z83" i="28"/>
  <c r="Y83" i="28"/>
  <c r="X83" i="28"/>
  <c r="W83" i="28"/>
  <c r="V83" i="28"/>
  <c r="U83" i="28"/>
  <c r="T83" i="28"/>
  <c r="S83" i="28"/>
  <c r="R83" i="28"/>
  <c r="Q83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D83" i="28"/>
  <c r="C83" i="28"/>
  <c r="B83" i="28"/>
  <c r="AA79" i="28"/>
  <c r="Z79" i="28"/>
  <c r="Y79" i="28"/>
  <c r="X79" i="28"/>
  <c r="W79" i="28"/>
  <c r="V79" i="28"/>
  <c r="U79" i="28"/>
  <c r="T79" i="28"/>
  <c r="S79" i="28"/>
  <c r="R79" i="28"/>
  <c r="Q79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D79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AA8" i="28"/>
  <c r="Z8" i="28"/>
  <c r="Y8" i="28"/>
  <c r="X8" i="28"/>
  <c r="W8" i="28"/>
  <c r="AA7" i="28"/>
  <c r="Z7" i="28"/>
  <c r="Y7" i="28"/>
  <c r="X7" i="28"/>
  <c r="W7" i="28"/>
  <c r="AA6" i="28"/>
  <c r="Z6" i="28"/>
  <c r="Y6" i="28"/>
  <c r="X6" i="28"/>
  <c r="W6" i="28"/>
  <c r="AA5" i="28"/>
  <c r="Z5" i="28"/>
  <c r="Y5" i="28"/>
  <c r="X5" i="28"/>
  <c r="W5" i="28"/>
  <c r="AA4" i="28"/>
  <c r="Z4" i="28"/>
  <c r="Y4" i="28"/>
  <c r="X4" i="28"/>
  <c r="W4" i="28"/>
  <c r="M198" i="5"/>
  <c r="B180" i="5"/>
  <c r="S50" i="5"/>
  <c r="T50" i="5"/>
  <c r="U50" i="5"/>
  <c r="V50" i="5"/>
  <c r="W50" i="5"/>
  <c r="X50" i="5"/>
  <c r="Y50" i="5"/>
  <c r="Z50" i="5"/>
  <c r="S51" i="5"/>
  <c r="T51" i="5"/>
  <c r="U51" i="5"/>
  <c r="V51" i="5"/>
  <c r="W51" i="5"/>
  <c r="X51" i="5"/>
  <c r="Y51" i="5"/>
  <c r="Z51" i="5"/>
  <c r="S52" i="5"/>
  <c r="T52" i="5"/>
  <c r="U52" i="5"/>
  <c r="V52" i="5"/>
  <c r="W52" i="5"/>
  <c r="X52" i="5"/>
  <c r="Y52" i="5"/>
  <c r="Z52" i="5"/>
  <c r="S53" i="5"/>
  <c r="T53" i="5"/>
  <c r="U53" i="5"/>
  <c r="V53" i="5"/>
  <c r="W53" i="5"/>
  <c r="X53" i="5"/>
  <c r="Y53" i="5"/>
  <c r="Z53" i="5"/>
  <c r="S54" i="5"/>
  <c r="T54" i="5"/>
  <c r="U54" i="5"/>
  <c r="V54" i="5"/>
  <c r="W54" i="5"/>
  <c r="X54" i="5"/>
  <c r="Y54" i="5"/>
  <c r="Z54" i="5"/>
  <c r="S55" i="5"/>
  <c r="T55" i="5"/>
  <c r="U55" i="5"/>
  <c r="V55" i="5"/>
  <c r="W55" i="5"/>
  <c r="X55" i="5"/>
  <c r="Y55" i="5"/>
  <c r="Z55" i="5"/>
  <c r="S56" i="5"/>
  <c r="T56" i="5"/>
  <c r="U56" i="5"/>
  <c r="V56" i="5"/>
  <c r="W56" i="5"/>
  <c r="X56" i="5"/>
  <c r="Y56" i="5"/>
  <c r="Z56" i="5"/>
  <c r="S57" i="5"/>
  <c r="T57" i="5"/>
  <c r="U57" i="5"/>
  <c r="V57" i="5"/>
  <c r="W57" i="5"/>
  <c r="X57" i="5"/>
  <c r="Y57" i="5"/>
  <c r="Z57" i="5"/>
  <c r="S58" i="5"/>
  <c r="T58" i="5"/>
  <c r="U58" i="5"/>
  <c r="V58" i="5"/>
  <c r="W58" i="5"/>
  <c r="X58" i="5"/>
  <c r="Y58" i="5"/>
  <c r="Z58" i="5"/>
  <c r="S59" i="5"/>
  <c r="T59" i="5"/>
  <c r="U59" i="5"/>
  <c r="V59" i="5"/>
  <c r="W59" i="5"/>
  <c r="X59" i="5"/>
  <c r="Y59" i="5"/>
  <c r="Z59" i="5"/>
  <c r="R51" i="5"/>
  <c r="R52" i="5"/>
  <c r="R53" i="5"/>
  <c r="R54" i="5"/>
  <c r="R55" i="5"/>
  <c r="R56" i="5"/>
  <c r="R57" i="5"/>
  <c r="R58" i="5"/>
  <c r="R59" i="5"/>
  <c r="R50" i="5"/>
  <c r="B206" i="5"/>
  <c r="Z207" i="5"/>
  <c r="AA207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M208" i="5"/>
  <c r="B208" i="5"/>
  <c r="B207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M203" i="5"/>
  <c r="M202" i="5"/>
  <c r="M201" i="5"/>
  <c r="M200" i="5"/>
  <c r="M199" i="5"/>
  <c r="Y207" i="5"/>
  <c r="X207" i="5"/>
  <c r="W207" i="5"/>
  <c r="V207" i="5"/>
  <c r="U207" i="5"/>
  <c r="T207" i="5"/>
  <c r="S207" i="5"/>
  <c r="R207" i="5"/>
  <c r="Q207" i="5"/>
  <c r="P207" i="5"/>
  <c r="D32" i="26"/>
  <c r="O207" i="5"/>
  <c r="C32" i="26"/>
  <c r="N207" i="5"/>
  <c r="B32" i="26"/>
  <c r="M207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C191" i="5"/>
  <c r="C192" i="5"/>
  <c r="C193" i="5"/>
  <c r="C194" i="5"/>
  <c r="C195" i="5"/>
  <c r="C189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J176" i="5"/>
  <c r="J175" i="5"/>
  <c r="J174" i="5"/>
  <c r="J173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J172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J171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J170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J169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J168" i="5"/>
  <c r="J167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A166" i="5"/>
  <c r="B110" i="5"/>
  <c r="B112" i="5"/>
  <c r="B111" i="5"/>
  <c r="D110" i="5"/>
  <c r="C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S77" i="5"/>
  <c r="T77" i="5"/>
  <c r="U77" i="5"/>
  <c r="V77" i="5"/>
  <c r="W77" i="5"/>
  <c r="X77" i="5"/>
  <c r="Y77" i="5"/>
  <c r="Z77" i="5"/>
  <c r="R77" i="5"/>
  <c r="S76" i="5"/>
  <c r="T76" i="5"/>
  <c r="U76" i="5"/>
  <c r="V76" i="5"/>
  <c r="W76" i="5"/>
  <c r="X76" i="5"/>
  <c r="Y76" i="5"/>
  <c r="Z76" i="5"/>
  <c r="R76" i="5"/>
  <c r="S75" i="5"/>
  <c r="T75" i="5"/>
  <c r="U75" i="5"/>
  <c r="V75" i="5"/>
  <c r="W75" i="5"/>
  <c r="X75" i="5"/>
  <c r="Y75" i="5"/>
  <c r="Z75" i="5"/>
  <c r="R75" i="5"/>
  <c r="S74" i="5"/>
  <c r="T74" i="5"/>
  <c r="U74" i="5"/>
  <c r="V74" i="5"/>
  <c r="W74" i="5"/>
  <c r="X74" i="5"/>
  <c r="Y74" i="5"/>
  <c r="Z74" i="5"/>
  <c r="R74" i="5"/>
  <c r="O74" i="5"/>
  <c r="P74" i="5"/>
  <c r="Q74" i="5"/>
  <c r="O75" i="5"/>
  <c r="P75" i="5"/>
  <c r="Q75" i="5"/>
  <c r="O76" i="5"/>
  <c r="P76" i="5"/>
  <c r="Q76" i="5"/>
  <c r="O77" i="5"/>
  <c r="P77" i="5"/>
  <c r="Q77" i="5"/>
  <c r="N77" i="5"/>
  <c r="N76" i="5"/>
  <c r="N75" i="5"/>
  <c r="N7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D115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E119" i="5"/>
  <c r="AA21" i="5"/>
  <c r="W21" i="5"/>
  <c r="W19" i="5"/>
  <c r="C17" i="1"/>
  <c r="X22" i="5"/>
  <c r="D17" i="1"/>
  <c r="E17" i="1"/>
  <c r="Z22" i="5"/>
  <c r="F17" i="1"/>
  <c r="AA22" i="5"/>
  <c r="B17" i="1"/>
  <c r="W22" i="5"/>
  <c r="D15" i="1"/>
  <c r="Y21" i="5"/>
  <c r="E15" i="1"/>
  <c r="Z21" i="5"/>
  <c r="C15" i="1"/>
  <c r="X21" i="5"/>
  <c r="D12" i="1"/>
  <c r="Y20" i="5"/>
  <c r="E12" i="1"/>
  <c r="Z20" i="5"/>
  <c r="F12" i="1"/>
  <c r="AA20" i="5"/>
  <c r="D9" i="1"/>
  <c r="Y19" i="5"/>
  <c r="E9" i="1"/>
  <c r="Z19" i="5"/>
  <c r="F9" i="1"/>
  <c r="AA19" i="5"/>
  <c r="C9" i="1"/>
  <c r="X19" i="5"/>
  <c r="C6" i="1"/>
  <c r="D6" i="1"/>
  <c r="E6" i="1"/>
  <c r="F6" i="1"/>
  <c r="B6" i="1"/>
  <c r="C3" i="1"/>
  <c r="D3" i="1"/>
  <c r="E3" i="1"/>
  <c r="F3" i="1"/>
  <c r="B3" i="1"/>
  <c r="Y22" i="5"/>
  <c r="D2" i="1"/>
  <c r="Y18" i="5"/>
  <c r="E2" i="1"/>
  <c r="Z18" i="5"/>
  <c r="B12" i="1"/>
  <c r="W20" i="5"/>
  <c r="C12" i="1"/>
  <c r="X20" i="5"/>
  <c r="B2" i="1"/>
  <c r="W18" i="5"/>
  <c r="F2" i="1"/>
  <c r="AA18" i="5"/>
  <c r="C2" i="1"/>
  <c r="X18" i="5"/>
  <c r="C20" i="1"/>
  <c r="E20" i="1"/>
  <c r="B20" i="1"/>
  <c r="F20" i="1"/>
  <c r="D20" i="1"/>
</calcChain>
</file>

<file path=xl/sharedStrings.xml><?xml version="1.0" encoding="utf-8"?>
<sst xmlns="http://schemas.openxmlformats.org/spreadsheetml/2006/main" count="4240" uniqueCount="309">
  <si>
    <t>EPA</t>
  </si>
  <si>
    <t xml:space="preserve">State </t>
  </si>
  <si>
    <t>Formal</t>
  </si>
  <si>
    <t>Informal</t>
  </si>
  <si>
    <t>Drinking Water (public water systems with any violation)</t>
  </si>
  <si>
    <t>Air (Facilities subject to enforcement)</t>
  </si>
  <si>
    <t>Number of Federal Violations</t>
  </si>
  <si>
    <t>Pesticides (number of federal violations)</t>
  </si>
  <si>
    <t>na</t>
  </si>
  <si>
    <t>Hazardous Waste (facilities with new violations)</t>
  </si>
  <si>
    <t>Water (facilities in non-compliance)</t>
  </si>
  <si>
    <t>Major</t>
  </si>
  <si>
    <t>Non-Major</t>
  </si>
  <si>
    <t>Total Violations</t>
  </si>
  <si>
    <t>http://echo.epa.gov/trends/comparative-maps-dashboards/state-water-dashboard?state=National&amp;view=activity</t>
  </si>
  <si>
    <t>Other</t>
  </si>
  <si>
    <t>Total Complaints</t>
  </si>
  <si>
    <t>Fraud</t>
  </si>
  <si>
    <t>Identity Theft</t>
  </si>
  <si>
    <t>Number of Fatal Workplace Injuries</t>
  </si>
  <si>
    <t>Total SEC Enforcement Actions</t>
  </si>
  <si>
    <t>Pounds</t>
  </si>
  <si>
    <t>Recalls</t>
  </si>
  <si>
    <t>http://www.fsis.usda.gov/wps/portal/fsis/topics/recalls-and-public-health-alerts/recall-summaries/recall-summaries-2014</t>
  </si>
  <si>
    <t xml:space="preserve">Compliance    Rates </t>
  </si>
  <si>
    <t xml:space="preserve">Noncompliances Documented </t>
  </si>
  <si>
    <t xml:space="preserve">Procedures Performed </t>
  </si>
  <si>
    <t>FY</t>
  </si>
  <si>
    <t>http://www.fsis.usda.gov/wps/portal/fsis/topics/regulatory-compliance/regulatory-enforcement/quarterly-enforcement-reports/qer-index</t>
  </si>
  <si>
    <t xml:space="preserve">Food Safety and Inspection Service </t>
  </si>
  <si>
    <t>Civil Penalties Assessed</t>
  </si>
  <si>
    <t>Administrative Decisions</t>
  </si>
  <si>
    <t>Administrative Complaints</t>
  </si>
  <si>
    <t>76 (cases)</t>
  </si>
  <si>
    <t>88 (cases)</t>
  </si>
  <si>
    <t>160 (alleged violators)</t>
  </si>
  <si>
    <t>129 (alleged violators)</t>
  </si>
  <si>
    <t>Referrals to OGC</t>
  </si>
  <si>
    <t>Non-Monetary Stipulations</t>
  </si>
  <si>
    <t xml:space="preserve">Stipulated Penalties Assessed </t>
  </si>
  <si>
    <t>Settlement Agreements</t>
  </si>
  <si>
    <t>Warnings</t>
  </si>
  <si>
    <t>Cases Initiated</t>
  </si>
  <si>
    <t>FY 2015</t>
  </si>
  <si>
    <t>FY 2014</t>
  </si>
  <si>
    <t xml:space="preserve">Totals </t>
  </si>
  <si>
    <t>https://www.aphis.usda.gov/wps/portal/aphis/resources/enforcement-actions/!ut/p/a1/04_Sj9CPykssy0xPLMnMz0vMAfGjzOJNPC2MjIwNjDz9g52NDRwNQsPMvAwtDQ38TYEKIoEKnN0dPUzMfQwMDEwsjAw8XZw8XMwtfQ0MPM2I02-AAzgaENIfrh-FqsTd0NEFqCTYxy_Qw83AwNsQqgCfE8EK8LihIDc0wiDTUxEA3jnDeA!!/?1dmy&amp;urile=wcm%3apath%3a%2Faphis_content_library%2Fsa_our_focus%2Fsa_business_services%2Fsa_investigative_enforcement%2Fsa_ies_performance_metrics%2Fct_ies_aphis_overall_summary</t>
  </si>
  <si>
    <t>USDA - Animal and Plant Health Inspection Service (APHIS)</t>
  </si>
  <si>
    <t>The FDA Adverse Event Reporting System (FAERS) is a database that contains information on adverse event and medication error reports submitted to FDA.</t>
  </si>
  <si>
    <t>Serious outcomes include death, hospitalization, life-threatening, disability, congenital anomaly and/or other serious outcome.</t>
  </si>
  <si>
    <t>http://www.fda.gov/Drugs/GuidanceComplianceRegulatoryInformation/Surveillance/AdverseDrugEffects/ucm070461.htm</t>
  </si>
  <si>
    <t>Serious</t>
  </si>
  <si>
    <t>Deaths</t>
  </si>
  <si>
    <t>Year</t>
  </si>
  <si>
    <t>Drugs - Outcoms</t>
  </si>
  <si>
    <t>http://www.fda.gov/Drugs/GuidanceComplianceRegulatoryInformation/Surveillance/AdverseDrugEffects/ucm070434.htm</t>
  </si>
  <si>
    <t>Received</t>
  </si>
  <si>
    <t>Entered</t>
  </si>
  <si>
    <t>Total Rcvd</t>
  </si>
  <si>
    <t>Non Expedited</t>
  </si>
  <si>
    <t>Total Entered</t>
  </si>
  <si>
    <t>DIRECT</t>
  </si>
  <si>
    <t>Expedited</t>
  </si>
  <si>
    <t>FAERS YEAR</t>
  </si>
  <si>
    <t>Drugs - FAERS Reports</t>
  </si>
  <si>
    <t>Total</t>
  </si>
  <si>
    <t>Coal</t>
  </si>
  <si>
    <t>Total Hearing Dispositions</t>
  </si>
  <si>
    <t>Total Requests for Hearing</t>
  </si>
  <si>
    <t>Wage-Loss Claims Initiated</t>
  </si>
  <si>
    <t>Fatal Cases</t>
  </si>
  <si>
    <t>Lost Time</t>
  </si>
  <si>
    <t>No Lost Time</t>
  </si>
  <si>
    <t>Traumatic</t>
  </si>
  <si>
    <t>Cases Created</t>
  </si>
  <si>
    <t>Equal Pay Act</t>
  </si>
  <si>
    <t>Disability</t>
  </si>
  <si>
    <t>Age</t>
  </si>
  <si>
    <t>Retaliation - Title VII only</t>
  </si>
  <si>
    <t>Retaliation - All Statutes</t>
  </si>
  <si>
    <t>Color</t>
  </si>
  <si>
    <t>Religion</t>
  </si>
  <si>
    <t>National Origin</t>
  </si>
  <si>
    <t>Sex</t>
  </si>
  <si>
    <t>Race</t>
  </si>
  <si>
    <t>Total Charges</t>
  </si>
  <si>
    <t>233,1 27</t>
  </si>
  <si>
    <t>190,1 22</t>
  </si>
  <si>
    <t>183,1 87</t>
  </si>
  <si>
    <t>187,1 69</t>
  </si>
  <si>
    <t>159,1 61</t>
  </si>
  <si>
    <t>1 ,1 63,751</t>
  </si>
  <si>
    <t>Total Patents Issued</t>
  </si>
  <si>
    <t>Total Patent Applications Filed</t>
  </si>
  <si>
    <t>Environment Violations (EPA)</t>
  </si>
  <si>
    <t>Workplace Safety Violations (OSHA)</t>
  </si>
  <si>
    <t>Financial Crimes (SEC)</t>
  </si>
  <si>
    <t>Consumer Fraud (thousands) (FTC)</t>
  </si>
  <si>
    <t>ATV Deaths</t>
  </si>
  <si>
    <t>ER Treamments for Inflatable Amusements (Estimate)</t>
  </si>
  <si>
    <t>CO deaths (engine related)</t>
  </si>
  <si>
    <t>Electrocutions</t>
  </si>
  <si>
    <t>Residential Structure Fires (Estimated)</t>
  </si>
  <si>
    <t>Pediatric Poisoning Fatalaties</t>
  </si>
  <si>
    <t>Fireworks-Related Injuries (Estimates)</t>
  </si>
  <si>
    <t>Nursery Product Related Injuries (Estimate)</t>
  </si>
  <si>
    <t>Treadmill Injuries</t>
  </si>
  <si>
    <t>Charges alleging Unfair Labor Practices</t>
  </si>
  <si>
    <t>Animal and Plant Cases Initiated</t>
  </si>
  <si>
    <t xml:space="preserve">Food Safety Procedures Perfomred </t>
  </si>
  <si>
    <t>Food Safety Noncompliances Documented</t>
  </si>
  <si>
    <t>Food Safety Compliance Rate</t>
  </si>
  <si>
    <t>Food Safety Recalls</t>
  </si>
  <si>
    <t>-</t>
  </si>
  <si>
    <t>Total Drug-related Adverse Efents</t>
  </si>
  <si>
    <t>1 The FDA Adverse Event Reporting System (FAERS) is a database that contains information on adverse event and medication error reports submitted to FDA.</t>
  </si>
  <si>
    <r>
      <t>Serious</t>
    </r>
    <r>
      <rPr>
        <vertAlign val="superscript"/>
        <sz val="10"/>
        <color rgb="FF333333"/>
        <rFont val="Segoe UI"/>
        <family val="2"/>
      </rPr>
      <t>1</t>
    </r>
  </si>
  <si>
    <t>Total Firearms Manufactured (CY)</t>
  </si>
  <si>
    <t>Firearms Processed under NFA (FY)</t>
  </si>
  <si>
    <t>Product Safety Accidents (CPSC)</t>
  </si>
  <si>
    <t>Toy Related ER Visits (Estimate)</t>
  </si>
  <si>
    <t>Complaints Issues</t>
  </si>
  <si>
    <t>Settlements</t>
  </si>
  <si>
    <t>Unfair Labor Practices (NLRB)</t>
  </si>
  <si>
    <t xml:space="preserve">Food Safety Procedures Performed </t>
  </si>
  <si>
    <t>Food, Animal, and Plant (USDA)</t>
  </si>
  <si>
    <t>Total Drug-related Adverse Events</t>
  </si>
  <si>
    <t>Drug (medical) Related Adverse Events (FDA)</t>
  </si>
  <si>
    <t>Firearms (ATF)</t>
  </si>
  <si>
    <t>Metal/NonMetal</t>
  </si>
  <si>
    <t>Mining-Related Fatalities (MSHA)</t>
  </si>
  <si>
    <t>Federal Employee Compensation Program (OWCP)</t>
  </si>
  <si>
    <t>Equal Opportunity Charges (EEOC)</t>
  </si>
  <si>
    <t>Total Failures</t>
  </si>
  <si>
    <t>Patents (USPTO)</t>
  </si>
  <si>
    <t>Consumer Safety/Health</t>
  </si>
  <si>
    <t>Workplace</t>
  </si>
  <si>
    <t>380 </t>
  </si>
  <si>
    <t>268 </t>
  </si>
  <si>
    <t>178 </t>
  </si>
  <si>
    <t>50 </t>
  </si>
  <si>
    <t>15 </t>
  </si>
  <si>
    <t>8 </t>
  </si>
  <si>
    <t>6 </t>
  </si>
  <si>
    <t>1 </t>
  </si>
  <si>
    <t>3 </t>
  </si>
  <si>
    <t>7 </t>
  </si>
  <si>
    <t>4 </t>
  </si>
  <si>
    <t>11 </t>
  </si>
  <si>
    <t>0 </t>
  </si>
  <si>
    <t>25 </t>
  </si>
  <si>
    <t>140 </t>
  </si>
  <si>
    <t>154 </t>
  </si>
  <si>
    <t>92 </t>
  </si>
  <si>
    <t>51 </t>
  </si>
  <si>
    <t>24 </t>
  </si>
  <si>
    <t>18 </t>
  </si>
  <si>
    <r>
      <t>Total Applications Pending</t>
    </r>
    <r>
      <rPr>
        <b/>
        <sz val="10"/>
        <color rgb="FFFFFFFF"/>
        <rFont val="Segoe UI"/>
        <family val="2"/>
      </rPr>
      <t>2</t>
    </r>
  </si>
  <si>
    <t>Occupatio-l Disease</t>
  </si>
  <si>
    <t>GI-</t>
  </si>
  <si>
    <t>Fiinance, Banking, and Business</t>
  </si>
  <si>
    <t>Average Radiation Exposuer per plant (per worker)</t>
  </si>
  <si>
    <t>Alert and Notification System Reliablility (%)</t>
  </si>
  <si>
    <t>Drill Exercise Performance</t>
  </si>
  <si>
    <t>Safety System Failures per plant</t>
  </si>
  <si>
    <t>Significant Events per plant</t>
  </si>
  <si>
    <t>Nuclear Industry Statistics (NRC)</t>
  </si>
  <si>
    <t>Environment and Energy</t>
  </si>
  <si>
    <t>Total Estimated Loss</t>
  </si>
  <si>
    <t>Total Deposits of Failed Banks</t>
  </si>
  <si>
    <t>Total Assets of Failed Banks</t>
  </si>
  <si>
    <t>Bank Failures (FDIC) ($ in millions)</t>
  </si>
  <si>
    <t>Familial Status</t>
  </si>
  <si>
    <t>National Origin- Hispanic or Latino</t>
  </si>
  <si>
    <t>Retaliation</t>
  </si>
  <si>
    <t>Number of Complaints Filed</t>
  </si>
  <si>
    <t>DEA Domestic Arrests</t>
  </si>
  <si>
    <t>DEA Domestic Drug Seizures</t>
  </si>
  <si>
    <t>Cocaine (kgs) </t>
  </si>
  <si>
    <t>Heroin (kgs) </t>
  </si>
  <si>
    <t>Marijuana (kgs) </t>
  </si>
  <si>
    <t>Methamphetamine (kgs) </t>
  </si>
  <si>
    <t>Hallucinogens (dosage units) </t>
  </si>
  <si>
    <t>Receipts</t>
  </si>
  <si>
    <t>Resolutions</t>
  </si>
  <si>
    <t>Withdrawals w/Benefits</t>
  </si>
  <si>
    <t>Administrative Closures</t>
  </si>
  <si>
    <t>No Reasonable Cause</t>
  </si>
  <si>
    <t>Reasonable Cause</t>
  </si>
  <si>
    <t>Successful Conciliations</t>
  </si>
  <si>
    <t>Unsuccessful Conciliations</t>
  </si>
  <si>
    <t>Merit Resolutions</t>
  </si>
  <si>
    <t>Monetary Benefits (Millions)</t>
  </si>
  <si>
    <t>Protection</t>
  </si>
  <si>
    <t>Disaster Declarations (FEMA)</t>
  </si>
  <si>
    <t>Carbon dioxide</t>
  </si>
  <si>
    <t>Methane</t>
  </si>
  <si>
    <t>Nitrous oxide</t>
  </si>
  <si>
    <t>Fluorinated gases</t>
  </si>
  <si>
    <t>Agriculture Sector</t>
  </si>
  <si>
    <t>Commercial Sector</t>
  </si>
  <si>
    <t>Electricity Generation Sector</t>
  </si>
  <si>
    <t>Industry Sector</t>
  </si>
  <si>
    <t>Residential Sector</t>
  </si>
  <si>
    <t>Transportation Sector</t>
  </si>
  <si>
    <t>U.S. territories</t>
  </si>
  <si>
    <t>Emissions (EPA)</t>
  </si>
  <si>
    <t>Total (million metric tons of CO2 equivalents)</t>
  </si>
  <si>
    <t>Airport Safety (TSA)</t>
  </si>
  <si>
    <t>Drug Violations (DEA)</t>
  </si>
  <si>
    <t>Airport Firearm Discoveries</t>
  </si>
  <si>
    <t>Coastal Border</t>
  </si>
  <si>
    <t>Northern Border</t>
  </si>
  <si>
    <t>Southwest Border</t>
  </si>
  <si>
    <t>Seizures</t>
  </si>
  <si>
    <t>MSRP (billions)</t>
  </si>
  <si>
    <t xml:space="preserve">Value </t>
  </si>
  <si>
    <t>http://www.cbp.gov/trade/priority-issues/ipr/statistics</t>
  </si>
  <si>
    <t>MSRP ($ billions)</t>
  </si>
  <si>
    <t>Border Apprehensions (CBP)</t>
  </si>
  <si>
    <t>Total Apprehensions</t>
  </si>
  <si>
    <t>From Mexico</t>
  </si>
  <si>
    <t>From Other Countries (non-Mexico)</t>
  </si>
  <si>
    <t>Intellectual Property Seizures (CBP)</t>
  </si>
  <si>
    <t>Domestic Value ($ millions)</t>
  </si>
  <si>
    <t>Total Seizures</t>
  </si>
  <si>
    <t>Housing Discrimination (HUD)</t>
  </si>
  <si>
    <t>Total Complaints Filed</t>
  </si>
  <si>
    <t>Major Disaster Declaration</t>
  </si>
  <si>
    <t>Emergency Declaration</t>
  </si>
  <si>
    <t>Fire Management Assistance Declaration</t>
  </si>
  <si>
    <t>Child Nursery Equipment</t>
  </si>
  <si>
    <t>Toys</t>
  </si>
  <si>
    <t>Sports &amp; Recreational  Equipment</t>
  </si>
  <si>
    <t>Home Comm'n &amp;  Entertainment</t>
  </si>
  <si>
    <t>Personal Use Items</t>
  </si>
  <si>
    <t>Household Containers</t>
  </si>
  <si>
    <t>Yard &amp; Garden Equipment</t>
  </si>
  <si>
    <t>Home  Workshop Equipment</t>
  </si>
  <si>
    <t>Home Maintenance</t>
  </si>
  <si>
    <t>General  Household Appliances</t>
  </si>
  <si>
    <t>Heating, Cooling, Vent. Equip.</t>
  </si>
  <si>
    <t>Home Furnishings &amp; Fixtures</t>
  </si>
  <si>
    <t>Home Structures &amp; Const. Mat.</t>
  </si>
  <si>
    <t>Miscellaneous Products</t>
  </si>
  <si>
    <t>Health</t>
  </si>
  <si>
    <t>Consumer Protection</t>
  </si>
  <si>
    <t>Workers Comp Benefits (NASI)</t>
  </si>
  <si>
    <t>Total Workers Comp Benefits Paid ($ millions)</t>
  </si>
  <si>
    <t>% Private Insured</t>
  </si>
  <si>
    <t>% State Fund Insured</t>
  </si>
  <si>
    <t>% Federal Insured</t>
  </si>
  <si>
    <t>% Self-Insured</t>
  </si>
  <si>
    <t>% medical</t>
  </si>
  <si>
    <t>Transporation Secuirty Administration (TSA)</t>
  </si>
  <si>
    <t>Firearm Discoveries</t>
  </si>
  <si>
    <t xml:space="preserve">  730 4</t>
  </si>
  <si>
    <t xml:space="preserve">773** </t>
  </si>
  <si>
    <t>Filed</t>
  </si>
  <si>
    <t>Chapter 7</t>
  </si>
  <si>
    <t>Chapter 11</t>
  </si>
  <si>
    <t>Chapter 13</t>
  </si>
  <si>
    <t>Voluntary</t>
  </si>
  <si>
    <t>Involuntary</t>
  </si>
  <si>
    <t>Terminated</t>
  </si>
  <si>
    <t>Pending</t>
  </si>
  <si>
    <t>Bankruptcies (Bankruptcy Courts)</t>
  </si>
  <si>
    <r>
      <t xml:space="preserve">Number of establishments less than 1 year old </t>
    </r>
    <r>
      <rPr>
        <vertAlign val="superscript"/>
        <sz val="10"/>
        <color theme="1"/>
        <rFont val="Segoe UI"/>
        <family val="2"/>
      </rPr>
      <t>1</t>
    </r>
  </si>
  <si>
    <r>
      <t xml:space="preserve">Jobs created by establishments less than 1 one year old </t>
    </r>
    <r>
      <rPr>
        <vertAlign val="superscript"/>
        <sz val="10"/>
        <color theme="1"/>
        <rFont val="Segoe UI"/>
        <family val="2"/>
      </rPr>
      <t>1</t>
    </r>
  </si>
  <si>
    <r>
      <t xml:space="preserve">Establishment Births (thousands) </t>
    </r>
    <r>
      <rPr>
        <vertAlign val="superscript"/>
        <sz val="10"/>
        <color theme="1"/>
        <rFont val="Segoe UI"/>
        <family val="2"/>
      </rPr>
      <t>2</t>
    </r>
  </si>
  <si>
    <r>
      <t xml:space="preserve">Establishment Deaths (thousands) </t>
    </r>
    <r>
      <rPr>
        <vertAlign val="superscript"/>
        <sz val="10"/>
        <color theme="1"/>
        <rFont val="Segoe UI"/>
        <family val="2"/>
      </rPr>
      <t>2</t>
    </r>
  </si>
  <si>
    <r>
      <t xml:space="preserve">Employment gained from private sector births (thousands) </t>
    </r>
    <r>
      <rPr>
        <vertAlign val="superscript"/>
        <sz val="10"/>
        <color theme="1"/>
        <rFont val="Segoe UI"/>
        <family val="2"/>
      </rPr>
      <t>2</t>
    </r>
  </si>
  <si>
    <r>
      <t xml:space="preserve">Employment lost from private sector deaths (thousands) </t>
    </r>
    <r>
      <rPr>
        <vertAlign val="superscript"/>
        <sz val="10"/>
        <color theme="1"/>
        <rFont val="Segoe UI"/>
        <family val="2"/>
      </rPr>
      <t>2</t>
    </r>
  </si>
  <si>
    <t>Business, Banking, and Finance</t>
  </si>
  <si>
    <t>1 As of March 30 each year</t>
  </si>
  <si>
    <t>2 During calendar year</t>
  </si>
  <si>
    <r>
      <rPr>
        <vertAlign val="superscript"/>
        <sz val="10"/>
        <color theme="1"/>
        <rFont val="Segoe UI"/>
        <family val="2"/>
      </rPr>
      <t>3</t>
    </r>
    <r>
      <rPr>
        <sz val="10"/>
        <rFont val="Segoe UI"/>
        <family val="2"/>
      </rPr>
      <t xml:space="preserve"> In 2005, BAPCPA made chapter 12 a permanent part of the bankruptcy code and added bankruptcies involving debts of family fishermen to the chapter.</t>
    </r>
  </si>
  <si>
    <r>
      <t xml:space="preserve">Chapter 12 </t>
    </r>
    <r>
      <rPr>
        <vertAlign val="superscript"/>
        <sz val="10"/>
        <rFont val="Segoe UI"/>
        <family val="2"/>
      </rPr>
      <t>3</t>
    </r>
  </si>
  <si>
    <r>
      <rPr>
        <vertAlign val="superscript"/>
        <sz val="10"/>
        <rFont val="Segoe UI"/>
        <family val="2"/>
      </rPr>
      <t>4</t>
    </r>
    <r>
      <rPr>
        <sz val="10"/>
        <rFont val="Segoe UI"/>
        <family val="2"/>
      </rPr>
      <t xml:space="preserve">  Section 101 of the U.S. Bankruptcy Code defines consumer (nonbusiness) debt as that incurred by an individual primarily for a personal, family, or household purpose. If the debtor is a corporation or partnership, or if debt related to operation of a business predominates, the nature of debt is business.</t>
    </r>
  </si>
  <si>
    <r>
      <rPr>
        <vertAlign val="superscript"/>
        <sz val="10"/>
        <color theme="1"/>
        <rFont val="Segoe UI"/>
        <family val="2"/>
      </rPr>
      <t>5</t>
    </r>
    <r>
      <rPr>
        <sz val="10"/>
        <color theme="1"/>
        <rFont val="Segoe UI"/>
        <family val="2"/>
      </rPr>
      <t xml:space="preserve"> Totals may include cases filed under provisions of the bankruptcy code other than chapters 7, 11, 12, or 13.</t>
    </r>
  </si>
  <si>
    <r>
      <t xml:space="preserve">Business FIlings </t>
    </r>
    <r>
      <rPr>
        <vertAlign val="superscript"/>
        <sz val="10"/>
        <rFont val="Segoe UI"/>
        <family val="2"/>
      </rPr>
      <t>4,5</t>
    </r>
  </si>
  <si>
    <r>
      <t xml:space="preserve">Nonbusiness Filings </t>
    </r>
    <r>
      <rPr>
        <vertAlign val="superscript"/>
        <sz val="10"/>
        <rFont val="Segoe UI"/>
        <family val="2"/>
      </rPr>
      <t>4,5</t>
    </r>
  </si>
  <si>
    <t>Establishment Births, Deaths, and Jobs (DOL)</t>
  </si>
  <si>
    <t>Total Disaster Declarations</t>
  </si>
  <si>
    <t>Total Applications Pending2</t>
  </si>
  <si>
    <t>Number of establishments less than 1 year old 1</t>
  </si>
  <si>
    <t>Jobs created by establishments less than 1 one year old 1</t>
  </si>
  <si>
    <t>Establishment Births (thousands) 2</t>
  </si>
  <si>
    <t>Establishment Deaths (thousands) 2</t>
  </si>
  <si>
    <t>Employment gained from private sector births (thousands) 2</t>
  </si>
  <si>
    <t>Employment lost from private sector deaths (thousands) 2</t>
  </si>
  <si>
    <t>Chapter 12 3</t>
  </si>
  <si>
    <t>Business FIlings 4,5</t>
  </si>
  <si>
    <t>Nonbusiness Filings 4,5</t>
  </si>
  <si>
    <t>Equal Employment (EEOC)</t>
  </si>
  <si>
    <t>Civil Rights</t>
  </si>
  <si>
    <t>Other Ideas</t>
  </si>
  <si>
    <t>Gay Rights</t>
  </si>
  <si>
    <t>Title IX</t>
  </si>
  <si>
    <t>Ammunition Manufacturer</t>
  </si>
  <si>
    <t>Firearms Manufacturer</t>
  </si>
  <si>
    <t>Destructive Device Dealer</t>
  </si>
  <si>
    <t>Destrictive Device Manufacturer</t>
  </si>
  <si>
    <t>Destructive Device Importer</t>
  </si>
  <si>
    <r>
      <rPr>
        <sz val="10"/>
        <rFont val="Segoe UI"/>
        <family val="2"/>
      </rPr>
      <t>Dealer</t>
    </r>
  </si>
  <si>
    <r>
      <rPr>
        <sz val="10"/>
        <rFont val="Segoe UI"/>
        <family val="2"/>
      </rPr>
      <t>Pawn- broker</t>
    </r>
  </si>
  <si>
    <r>
      <rPr>
        <sz val="10"/>
        <rFont val="Segoe UI"/>
        <family val="2"/>
      </rPr>
      <t>Collector</t>
    </r>
  </si>
  <si>
    <r>
      <rPr>
        <sz val="10"/>
        <rFont val="Segoe UI"/>
        <family val="2"/>
      </rPr>
      <t>Importer</t>
    </r>
  </si>
  <si>
    <t>Total Federal Firearms Licensees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</si>
</sst>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_);\(&quot;$&quot;#,##0.0\)"/>
    <numFmt numFmtId="166" formatCode="&quot;$&quot;#,##0"/>
    <numFmt numFmtId="167" formatCode="0.0"/>
    <numFmt numFmtId="168" formatCode="0,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8"/>
      <color rgb="FF333333"/>
      <name val="Arial"/>
      <family val="2"/>
    </font>
    <font>
      <b/>
      <sz val="10"/>
      <color rgb="FF333333"/>
      <name val="Segoe UI"/>
      <family val="2"/>
    </font>
    <font>
      <sz val="10"/>
      <color rgb="FF333333"/>
      <name val="Segoe UI"/>
      <family val="2"/>
    </font>
    <font>
      <vertAlign val="superscript"/>
      <sz val="10"/>
      <color rgb="FF333333"/>
      <name val="Segoe UI"/>
      <family val="2"/>
    </font>
    <font>
      <sz val="10"/>
      <color rgb="FF000066"/>
      <name val="Segoe UI"/>
      <family val="2"/>
    </font>
    <font>
      <b/>
      <sz val="10"/>
      <color rgb="FFFFFFFF"/>
      <name val="Segoe U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rgb="FF231F20"/>
      <name val="Segoe UI"/>
      <family val="2"/>
    </font>
    <font>
      <i/>
      <sz val="10"/>
      <color rgb="FF231F20"/>
      <name val="Segoe UI"/>
      <family val="2"/>
    </font>
    <font>
      <sz val="10"/>
      <color rgb="FF000000"/>
      <name val="Segoe UI"/>
      <family val="2"/>
    </font>
    <font>
      <sz val="10"/>
      <name val="Segoe UI"/>
      <family val="2"/>
    </font>
    <font>
      <vertAlign val="superscript"/>
      <sz val="10"/>
      <name val="Segoe UI"/>
      <family val="2"/>
    </font>
    <font>
      <vertAlign val="superscript"/>
      <sz val="10"/>
      <color theme="1"/>
      <name val="Segoe UI"/>
      <family val="2"/>
    </font>
    <font>
      <sz val="10"/>
      <color rgb="FF000000"/>
      <name val="Times New Roman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8" fillId="0" borderId="0"/>
    <xf numFmtId="0" fontId="25" fillId="0" borderId="0"/>
  </cellStyleXfs>
  <cellXfs count="1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0" fontId="2" fillId="2" borderId="0" xfId="0" applyFont="1" applyFill="1"/>
    <xf numFmtId="164" fontId="2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 indent="2"/>
    </xf>
    <xf numFmtId="164" fontId="2" fillId="0" borderId="0" xfId="1" applyNumberFormat="1" applyFont="1" applyAlignment="1">
      <alignment horizontal="right" indent="2"/>
    </xf>
    <xf numFmtId="0" fontId="0" fillId="0" borderId="0" xfId="0" applyAlignment="1">
      <alignment horizontal="right" indent="2"/>
    </xf>
    <xf numFmtId="164" fontId="0" fillId="0" borderId="0" xfId="0" applyNumberFormat="1" applyAlignment="1">
      <alignment horizontal="right" indent="2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3" fontId="0" fillId="0" borderId="0" xfId="0" applyNumberFormat="1"/>
    <xf numFmtId="0" fontId="0" fillId="3" borderId="0" xfId="0" applyFill="1"/>
    <xf numFmtId="0" fontId="3" fillId="0" borderId="0" xfId="2"/>
    <xf numFmtId="10" fontId="0" fillId="0" borderId="0" xfId="0" applyNumberFormat="1"/>
    <xf numFmtId="6" fontId="0" fillId="0" borderId="0" xfId="0" applyNumberFormat="1" applyAlignment="1">
      <alignment horizontal="left" vertical="center" wrapText="1"/>
    </xf>
    <xf numFmtId="0" fontId="3" fillId="0" borderId="0" xfId="2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3" fontId="9" fillId="0" borderId="5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10" fillId="0" borderId="7" xfId="0" applyFont="1" applyBorder="1" applyAlignment="1">
      <alignment vertical="top"/>
    </xf>
    <xf numFmtId="0" fontId="11" fillId="0" borderId="0" xfId="0" applyFont="1"/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horizontal="left" vertical="top"/>
    </xf>
    <xf numFmtId="3" fontId="13" fillId="0" borderId="5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2" fillId="3" borderId="0" xfId="0" applyFont="1" applyFill="1" applyBorder="1" applyAlignment="1">
      <alignment horizontal="left" vertical="top"/>
    </xf>
    <xf numFmtId="3" fontId="13" fillId="3" borderId="0" xfId="0" applyNumberFormat="1" applyFont="1" applyFill="1" applyBorder="1" applyAlignment="1">
      <alignment horizontal="right" vertical="center"/>
    </xf>
    <xf numFmtId="0" fontId="13" fillId="3" borderId="0" xfId="0" applyFont="1" applyFill="1" applyBorder="1" applyAlignment="1">
      <alignment horizontal="left" vertical="center" indent="1"/>
    </xf>
    <xf numFmtId="0" fontId="0" fillId="3" borderId="0" xfId="0" applyFont="1" applyFill="1" applyBorder="1"/>
    <xf numFmtId="0" fontId="13" fillId="3" borderId="0" xfId="0" applyFont="1" applyFill="1" applyBorder="1" applyAlignment="1">
      <alignment vertical="center" wrapText="1"/>
    </xf>
    <xf numFmtId="0" fontId="4" fillId="3" borderId="0" xfId="0" applyFont="1" applyFill="1" applyBorder="1"/>
    <xf numFmtId="3" fontId="13" fillId="3" borderId="0" xfId="0" applyNumberFormat="1" applyFont="1" applyFill="1" applyBorder="1" applyAlignment="1">
      <alignment horizontal="right" vertical="center" wrapText="1"/>
    </xf>
    <xf numFmtId="9" fontId="13" fillId="3" borderId="0" xfId="3" applyFont="1" applyFill="1" applyBorder="1" applyAlignment="1">
      <alignment horizontal="right" vertical="center" wrapText="1"/>
    </xf>
    <xf numFmtId="0" fontId="4" fillId="3" borderId="3" xfId="0" applyFont="1" applyFill="1" applyBorder="1"/>
    <xf numFmtId="0" fontId="4" fillId="3" borderId="0" xfId="0" applyFont="1" applyFill="1"/>
    <xf numFmtId="0" fontId="5" fillId="3" borderId="4" xfId="0" applyFont="1" applyFill="1" applyBorder="1"/>
    <xf numFmtId="0" fontId="5" fillId="2" borderId="0" xfId="0" applyFont="1" applyFill="1"/>
    <xf numFmtId="0" fontId="4" fillId="2" borderId="0" xfId="0" applyFont="1" applyFill="1"/>
    <xf numFmtId="0" fontId="4" fillId="3" borderId="0" xfId="0" applyFont="1" applyFill="1" applyAlignment="1">
      <alignment horizontal="left" indent="1"/>
    </xf>
    <xf numFmtId="3" fontId="4" fillId="3" borderId="0" xfId="0" applyNumberFormat="1" applyFont="1" applyFill="1" applyAlignment="1">
      <alignment horizontal="right"/>
    </xf>
    <xf numFmtId="0" fontId="4" fillId="0" borderId="0" xfId="0" applyFont="1"/>
    <xf numFmtId="3" fontId="4" fillId="3" borderId="0" xfId="0" applyNumberFormat="1" applyFont="1" applyFill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left" indent="2"/>
    </xf>
    <xf numFmtId="10" fontId="4" fillId="3" borderId="0" xfId="0" applyNumberFormat="1" applyFont="1" applyFill="1"/>
    <xf numFmtId="3" fontId="4" fillId="0" borderId="0" xfId="0" applyNumberFormat="1" applyFont="1"/>
    <xf numFmtId="0" fontId="15" fillId="0" borderId="5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13" fillId="3" borderId="1" xfId="0" applyFont="1" applyFill="1" applyBorder="1" applyAlignment="1">
      <alignment horizontal="right" vertical="center" wrapText="1"/>
    </xf>
    <xf numFmtId="0" fontId="13" fillId="3" borderId="8" xfId="0" applyFont="1" applyFill="1" applyBorder="1" applyAlignment="1">
      <alignment horizontal="right" vertical="center" wrapText="1"/>
    </xf>
    <xf numFmtId="10" fontId="13" fillId="3" borderId="8" xfId="0" applyNumberFormat="1" applyFont="1" applyFill="1" applyBorder="1" applyAlignment="1">
      <alignment horizontal="right" vertical="center" wrapText="1"/>
    </xf>
    <xf numFmtId="2" fontId="4" fillId="3" borderId="0" xfId="0" applyNumberFormat="1" applyFont="1" applyFill="1"/>
    <xf numFmtId="3" fontId="4" fillId="3" borderId="0" xfId="0" applyNumberFormat="1" applyFont="1" applyFill="1" applyAlignment="1">
      <alignment horizontal="left"/>
    </xf>
    <xf numFmtId="3" fontId="4" fillId="3" borderId="0" xfId="0" applyNumberFormat="1" applyFont="1" applyFill="1" applyAlignment="1">
      <alignment horizontal="left" indent="1"/>
    </xf>
    <xf numFmtId="0" fontId="15" fillId="0" borderId="0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 wrapText="1" indent="2"/>
    </xf>
    <xf numFmtId="0" fontId="13" fillId="3" borderId="0" xfId="0" applyFont="1" applyFill="1" applyBorder="1" applyAlignment="1">
      <alignment horizontal="left" vertical="center" wrapText="1" indent="3"/>
    </xf>
    <xf numFmtId="9" fontId="4" fillId="3" borderId="0" xfId="0" applyNumberFormat="1" applyFont="1" applyFill="1"/>
    <xf numFmtId="165" fontId="4" fillId="3" borderId="0" xfId="0" applyNumberFormat="1" applyFont="1" applyFill="1" applyAlignment="1">
      <alignment horizontal="right"/>
    </xf>
    <xf numFmtId="0" fontId="5" fillId="3" borderId="0" xfId="0" applyFont="1" applyFill="1"/>
    <xf numFmtId="3" fontId="4" fillId="3" borderId="9" xfId="0" applyNumberFormat="1" applyFont="1" applyFill="1" applyBorder="1" applyAlignment="1">
      <alignment horizontal="right"/>
    </xf>
    <xf numFmtId="3" fontId="4" fillId="3" borderId="0" xfId="0" applyNumberFormat="1" applyFont="1" applyFill="1" applyAlignment="1"/>
    <xf numFmtId="0" fontId="4" fillId="3" borderId="9" xfId="0" applyFont="1" applyFill="1" applyBorder="1" applyAlignment="1">
      <alignment horizontal="left" indent="1"/>
    </xf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left" indent="2"/>
    </xf>
    <xf numFmtId="0" fontId="21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6" fontId="0" fillId="0" borderId="0" xfId="0" applyNumberFormat="1"/>
    <xf numFmtId="5" fontId="0" fillId="0" borderId="0" xfId="0" applyNumberFormat="1"/>
    <xf numFmtId="5" fontId="0" fillId="0" borderId="0" xfId="0" applyNumberFormat="1" applyAlignment="1">
      <alignment horizontal="right"/>
    </xf>
    <xf numFmtId="3" fontId="4" fillId="3" borderId="9" xfId="0" applyNumberFormat="1" applyFont="1" applyFill="1" applyBorder="1"/>
    <xf numFmtId="166" fontId="4" fillId="3" borderId="0" xfId="0" applyNumberFormat="1" applyFont="1" applyFill="1" applyAlignment="1">
      <alignment horizontal="right"/>
    </xf>
    <xf numFmtId="0" fontId="19" fillId="3" borderId="0" xfId="0" applyFont="1" applyFill="1" applyBorder="1" applyAlignment="1">
      <alignment horizontal="left" vertical="center" wrapText="1" indent="1"/>
    </xf>
    <xf numFmtId="0" fontId="20" fillId="3" borderId="0" xfId="0" applyFont="1" applyFill="1" applyBorder="1" applyAlignment="1">
      <alignment horizontal="left" vertical="center" wrapText="1" indent="2"/>
    </xf>
    <xf numFmtId="0" fontId="19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horizontal="left" wrapText="1" indent="1"/>
    </xf>
    <xf numFmtId="0" fontId="13" fillId="3" borderId="0" xfId="0" applyFont="1" applyFill="1" applyBorder="1" applyAlignment="1">
      <alignment horizontal="left" vertical="center" wrapText="1" indent="1"/>
    </xf>
    <xf numFmtId="0" fontId="5" fillId="3" borderId="3" xfId="0" applyFont="1" applyFill="1" applyBorder="1"/>
    <xf numFmtId="3" fontId="22" fillId="3" borderId="0" xfId="0" applyNumberFormat="1" applyFont="1" applyFill="1" applyBorder="1" applyAlignment="1">
      <alignment vertical="center" wrapText="1"/>
    </xf>
    <xf numFmtId="0" fontId="2" fillId="5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2" fillId="3" borderId="0" xfId="0" applyFont="1" applyFill="1" applyBorder="1" applyAlignment="1">
      <alignment horizontal="left" vertical="center" wrapText="1" indent="1"/>
    </xf>
    <xf numFmtId="3" fontId="4" fillId="3" borderId="0" xfId="0" applyNumberFormat="1" applyFont="1" applyFill="1" applyBorder="1" applyAlignment="1">
      <alignment vertical="center" wrapText="1"/>
    </xf>
    <xf numFmtId="3" fontId="19" fillId="3" borderId="0" xfId="0" applyNumberFormat="1" applyFont="1" applyFill="1" applyBorder="1" applyAlignment="1">
      <alignment vertical="center" wrapText="1"/>
    </xf>
    <xf numFmtId="0" fontId="19" fillId="3" borderId="0" xfId="0" applyFont="1" applyFill="1" applyBorder="1" applyAlignment="1">
      <alignment horizontal="left" vertical="center" wrapText="1" indent="2"/>
    </xf>
    <xf numFmtId="0" fontId="4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167" fontId="19" fillId="3" borderId="0" xfId="0" applyNumberFormat="1" applyFont="1" applyFill="1" applyBorder="1" applyAlignment="1">
      <alignment vertical="center" wrapText="1"/>
    </xf>
    <xf numFmtId="0" fontId="19" fillId="3" borderId="9" xfId="0" applyFont="1" applyFill="1" applyBorder="1" applyAlignment="1">
      <alignment horizontal="left" vertical="center" wrapText="1" indent="2"/>
    </xf>
    <xf numFmtId="167" fontId="19" fillId="3" borderId="9" xfId="0" applyNumberFormat="1" applyFont="1" applyFill="1" applyBorder="1" applyAlignment="1">
      <alignment vertical="center" wrapText="1"/>
    </xf>
    <xf numFmtId="0" fontId="4" fillId="3" borderId="0" xfId="0" applyFont="1" applyFill="1" applyAlignment="1">
      <alignment horizontal="left" indent="3"/>
    </xf>
    <xf numFmtId="0" fontId="2" fillId="3" borderId="0" xfId="0" applyFont="1" applyFill="1" applyAlignment="1">
      <alignment vertical="center"/>
    </xf>
    <xf numFmtId="0" fontId="13" fillId="3" borderId="0" xfId="0" applyFont="1" applyFill="1" applyBorder="1" applyAlignment="1">
      <alignment horizontal="left" vertical="center" wrapText="1" indent="2"/>
    </xf>
    <xf numFmtId="0" fontId="13" fillId="3" borderId="0" xfId="0" applyFont="1" applyFill="1" applyBorder="1" applyAlignment="1">
      <alignment horizontal="left" vertical="center" wrapText="1" indent="1"/>
    </xf>
    <xf numFmtId="0" fontId="22" fillId="3" borderId="0" xfId="0" applyFont="1" applyFill="1" applyBorder="1" applyAlignment="1" applyProtection="1">
      <alignment horizontal="left" wrapText="1" indent="1"/>
      <protection locked="0"/>
    </xf>
    <xf numFmtId="0" fontId="22" fillId="3" borderId="9" xfId="0" applyFont="1" applyFill="1" applyBorder="1" applyAlignment="1" applyProtection="1">
      <alignment horizontal="left" wrapText="1" indent="1"/>
      <protection locked="0"/>
    </xf>
    <xf numFmtId="0" fontId="22" fillId="3" borderId="0" xfId="0" applyFont="1" applyFill="1" applyBorder="1" applyAlignment="1" applyProtection="1">
      <alignment horizontal="left" vertical="center" indent="1"/>
      <protection locked="0"/>
    </xf>
    <xf numFmtId="0" fontId="22" fillId="3" borderId="0" xfId="0" applyFont="1" applyFill="1" applyBorder="1" applyAlignment="1" applyProtection="1">
      <alignment horizontal="left" vertical="center"/>
      <protection locked="0"/>
    </xf>
    <xf numFmtId="49" fontId="22" fillId="10" borderId="0" xfId="0" applyNumberFormat="1" applyFont="1" applyFill="1" applyBorder="1" applyAlignment="1" applyProtection="1">
      <alignment horizontal="left" vertical="center"/>
      <protection locked="0"/>
    </xf>
    <xf numFmtId="3" fontId="4" fillId="10" borderId="0" xfId="0" applyNumberFormat="1" applyFont="1" applyFill="1" applyAlignment="1">
      <alignment horizontal="right"/>
    </xf>
    <xf numFmtId="168" fontId="4" fillId="3" borderId="0" xfId="0" applyNumberFormat="1" applyFont="1" applyFill="1" applyBorder="1" applyAlignment="1">
      <alignment horizontal="right"/>
    </xf>
    <xf numFmtId="168" fontId="4" fillId="3" borderId="0" xfId="0" applyNumberFormat="1" applyFont="1" applyFill="1" applyBorder="1"/>
    <xf numFmtId="0" fontId="4" fillId="3" borderId="9" xfId="0" applyFont="1" applyFill="1" applyBorder="1"/>
    <xf numFmtId="168" fontId="4" fillId="3" borderId="9" xfId="0" applyNumberFormat="1" applyFont="1" applyFill="1" applyBorder="1" applyAlignment="1">
      <alignment horizontal="right"/>
    </xf>
    <xf numFmtId="168" fontId="4" fillId="3" borderId="9" xfId="0" applyNumberFormat="1" applyFont="1" applyFill="1" applyBorder="1"/>
    <xf numFmtId="0" fontId="4" fillId="3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 indent="2"/>
    </xf>
    <xf numFmtId="0" fontId="13" fillId="3" borderId="0" xfId="0" applyFont="1" applyFill="1" applyBorder="1" applyAlignment="1">
      <alignment horizontal="left" vertical="center" wrapText="1" indent="1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3" fillId="0" borderId="0" xfId="2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</cellXfs>
  <cellStyles count="7">
    <cellStyle name="Comma" xfId="1" builtinId="3"/>
    <cellStyle name="Hyperlink" xfId="2" builtinId="8"/>
    <cellStyle name="Normal" xfId="0" builtinId="0"/>
    <cellStyle name="Normal 2" xfId="5"/>
    <cellStyle name="Normal 3" xfId="4"/>
    <cellStyle name="Normal 4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b56-my.sharepoint.com/Users/Richard%20Coffin/SharePoint/Brandt%20Vaughan/Brandt%20Andy%20share/US%20Government%20&amp;%20Economy/Policy/Violations/Vio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b56-my.sharepoint.com/personal/brandt_ballmergroup_com/Documents/Brandt%20Andy%20share/US%20Government%20&amp;%20Economy/Policy/Violations/FEMA%20-%20Disa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olations"/>
      <sheetName val="EPA"/>
      <sheetName val="NRC"/>
      <sheetName val="USDA"/>
      <sheetName val="FDA"/>
      <sheetName val="CPSC Summary"/>
      <sheetName val="CPSC(OLD)"/>
      <sheetName val="ATF"/>
      <sheetName val="SEC"/>
      <sheetName val="FTC"/>
      <sheetName val="FDIC"/>
      <sheetName val="FDIC2"/>
      <sheetName val="USPTO"/>
      <sheetName val="OSHA"/>
      <sheetName val="NLRB"/>
      <sheetName val="MSHA"/>
      <sheetName val="OWCP"/>
      <sheetName val="EEOC"/>
      <sheetName val="OLHCHH (lead)"/>
      <sheetName val="HUD"/>
      <sheetName val="DEA"/>
      <sheetName val="TTF"/>
      <sheetName val="TSA"/>
    </sheetNames>
    <sheetDataSet>
      <sheetData sheetId="0" refreshError="1"/>
      <sheetData sheetId="1">
        <row r="2">
          <cell r="B2">
            <v>4973</v>
          </cell>
          <cell r="C2">
            <v>4201</v>
          </cell>
          <cell r="D2">
            <v>3945</v>
          </cell>
          <cell r="E2">
            <v>3983</v>
          </cell>
          <cell r="F2">
            <v>3757</v>
          </cell>
        </row>
        <row r="9">
          <cell r="B9" t="str">
            <v>na</v>
          </cell>
          <cell r="C9">
            <v>34378</v>
          </cell>
          <cell r="D9">
            <v>33439</v>
          </cell>
          <cell r="E9">
            <v>32796</v>
          </cell>
          <cell r="F9">
            <v>31968</v>
          </cell>
        </row>
        <row r="12">
          <cell r="B12">
            <v>8243</v>
          </cell>
          <cell r="C12">
            <v>7100</v>
          </cell>
          <cell r="D12">
            <v>6743</v>
          </cell>
          <cell r="E12">
            <v>5800</v>
          </cell>
          <cell r="F12">
            <v>6037</v>
          </cell>
        </row>
        <row r="15">
          <cell r="B15" t="str">
            <v>na</v>
          </cell>
          <cell r="C15">
            <v>299</v>
          </cell>
          <cell r="D15">
            <v>353</v>
          </cell>
          <cell r="E15">
            <v>254</v>
          </cell>
          <cell r="F15" t="str">
            <v>na</v>
          </cell>
        </row>
        <row r="17">
          <cell r="B17">
            <v>27610</v>
          </cell>
          <cell r="C17">
            <v>29866</v>
          </cell>
          <cell r="D17">
            <v>27314</v>
          </cell>
          <cell r="E17">
            <v>27657</v>
          </cell>
          <cell r="F17">
            <v>28508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C2">
            <v>320</v>
          </cell>
          <cell r="D2">
            <v>394</v>
          </cell>
          <cell r="E2">
            <v>416</v>
          </cell>
          <cell r="F2">
            <v>497</v>
          </cell>
          <cell r="G2">
            <v>486</v>
          </cell>
          <cell r="H2">
            <v>453</v>
          </cell>
          <cell r="I2">
            <v>489</v>
          </cell>
          <cell r="J2">
            <v>477</v>
          </cell>
          <cell r="K2">
            <v>525</v>
          </cell>
          <cell r="L2">
            <v>503</v>
          </cell>
          <cell r="M2">
            <v>484</v>
          </cell>
          <cell r="N2">
            <v>598</v>
          </cell>
          <cell r="O2">
            <v>679</v>
          </cell>
          <cell r="P2">
            <v>639</v>
          </cell>
          <cell r="Q2">
            <v>630</v>
          </cell>
          <cell r="R2">
            <v>574</v>
          </cell>
          <cell r="S2">
            <v>655</v>
          </cell>
          <cell r="T2">
            <v>671</v>
          </cell>
          <cell r="U2">
            <v>664</v>
          </cell>
          <cell r="V2">
            <v>681</v>
          </cell>
          <cell r="W2">
            <v>735</v>
          </cell>
          <cell r="X2">
            <v>734</v>
          </cell>
          <cell r="Y2">
            <v>676</v>
          </cell>
          <cell r="Z2">
            <v>755</v>
          </cell>
        </row>
      </sheetData>
      <sheetData sheetId="9">
        <row r="7">
          <cell r="Q7">
            <v>325519</v>
          </cell>
          <cell r="R7">
            <v>551622</v>
          </cell>
          <cell r="S7">
            <v>713657</v>
          </cell>
          <cell r="T7">
            <v>860383</v>
          </cell>
          <cell r="U7">
            <v>909314</v>
          </cell>
          <cell r="V7">
            <v>906129</v>
          </cell>
          <cell r="W7">
            <v>1070447</v>
          </cell>
          <cell r="X7">
            <v>1261124</v>
          </cell>
          <cell r="Y7">
            <v>1428977</v>
          </cell>
          <cell r="Z7">
            <v>1469442</v>
          </cell>
          <cell r="AA7">
            <v>1897252</v>
          </cell>
          <cell r="AB7">
            <v>2110916</v>
          </cell>
          <cell r="AC7">
            <v>2101780</v>
          </cell>
        </row>
        <row r="8">
          <cell r="Q8">
            <v>137306</v>
          </cell>
          <cell r="R8">
            <v>242783</v>
          </cell>
          <cell r="S8">
            <v>331366</v>
          </cell>
          <cell r="T8">
            <v>410298</v>
          </cell>
          <cell r="U8">
            <v>437585</v>
          </cell>
          <cell r="V8">
            <v>423672</v>
          </cell>
          <cell r="W8">
            <v>505563</v>
          </cell>
          <cell r="X8">
            <v>620832</v>
          </cell>
          <cell r="Y8">
            <v>708781</v>
          </cell>
          <cell r="Z8">
            <v>819399</v>
          </cell>
          <cell r="AA8">
            <v>1040439</v>
          </cell>
          <cell r="AB8">
            <v>1111119</v>
          </cell>
          <cell r="AC8">
            <v>1165090</v>
          </cell>
        </row>
        <row r="9">
          <cell r="Q9">
            <v>86250</v>
          </cell>
          <cell r="R9">
            <v>161977</v>
          </cell>
          <cell r="S9">
            <v>215240</v>
          </cell>
          <cell r="T9">
            <v>246909</v>
          </cell>
          <cell r="U9">
            <v>255687</v>
          </cell>
          <cell r="V9">
            <v>246214</v>
          </cell>
          <cell r="W9">
            <v>259314</v>
          </cell>
          <cell r="X9">
            <v>314587</v>
          </cell>
          <cell r="Y9">
            <v>278360</v>
          </cell>
          <cell r="Z9">
            <v>251080</v>
          </cell>
          <cell r="AA9">
            <v>279216</v>
          </cell>
          <cell r="AB9">
            <v>369145</v>
          </cell>
          <cell r="AC9">
            <v>290056</v>
          </cell>
        </row>
        <row r="10">
          <cell r="Q10">
            <v>101963</v>
          </cell>
          <cell r="R10">
            <v>146862</v>
          </cell>
          <cell r="S10">
            <v>167051</v>
          </cell>
          <cell r="T10">
            <v>203176</v>
          </cell>
          <cell r="U10">
            <v>216042</v>
          </cell>
          <cell r="V10">
            <v>236243</v>
          </cell>
          <cell r="W10">
            <v>305570</v>
          </cell>
          <cell r="X10">
            <v>325705</v>
          </cell>
          <cell r="Y10">
            <v>441836</v>
          </cell>
          <cell r="Z10">
            <v>398963</v>
          </cell>
          <cell r="AA10">
            <v>577597</v>
          </cell>
          <cell r="AB10">
            <v>630652</v>
          </cell>
          <cell r="AC10">
            <v>646634</v>
          </cell>
        </row>
      </sheetData>
      <sheetData sheetId="10" refreshError="1"/>
      <sheetData sheetId="11">
        <row r="612">
          <cell r="O612" t="str">
            <v>Total Assets of Failed Banks</v>
          </cell>
          <cell r="P612">
            <v>146567147</v>
          </cell>
          <cell r="Q612">
            <v>143465478</v>
          </cell>
          <cell r="R612">
            <v>89553575</v>
          </cell>
          <cell r="S612">
            <v>10077996</v>
          </cell>
          <cell r="T612">
            <v>1768920</v>
          </cell>
          <cell r="U612">
            <v>949378</v>
          </cell>
          <cell r="V612">
            <v>220178</v>
          </cell>
          <cell r="W612">
            <v>42038</v>
          </cell>
          <cell r="X612">
            <v>261405</v>
          </cell>
          <cell r="Y612">
            <v>1684028</v>
          </cell>
          <cell r="Z612">
            <v>322554</v>
          </cell>
          <cell r="AA612">
            <v>3213818</v>
          </cell>
          <cell r="AB612">
            <v>2367518</v>
          </cell>
          <cell r="AC612">
            <v>56431</v>
          </cell>
          <cell r="AD612">
            <v>172451</v>
          </cell>
          <cell r="AE612">
            <v>0</v>
          </cell>
          <cell r="AF612">
            <v>0</v>
          </cell>
          <cell r="AG612">
            <v>2651992</v>
          </cell>
          <cell r="AH612">
            <v>372312397</v>
          </cell>
          <cell r="AI612">
            <v>170478375</v>
          </cell>
          <cell r="AJ612">
            <v>91032477</v>
          </cell>
          <cell r="AK612">
            <v>34805810</v>
          </cell>
          <cell r="AL612">
            <v>11690024</v>
          </cell>
          <cell r="AM612">
            <v>6005640</v>
          </cell>
          <cell r="AN612">
            <v>2933783</v>
          </cell>
        </row>
        <row r="613">
          <cell r="O613" t="str">
            <v>Total Deposits of Failed Banks</v>
          </cell>
          <cell r="P613">
            <v>114022788</v>
          </cell>
          <cell r="Q613">
            <v>118132914</v>
          </cell>
          <cell r="R613">
            <v>74695526</v>
          </cell>
          <cell r="S613">
            <v>8492056</v>
          </cell>
          <cell r="T613">
            <v>1673593</v>
          </cell>
          <cell r="U613">
            <v>932308</v>
          </cell>
          <cell r="V613">
            <v>218724</v>
          </cell>
          <cell r="W613">
            <v>40462</v>
          </cell>
          <cell r="X613">
            <v>233100</v>
          </cell>
          <cell r="Y613">
            <v>1376235</v>
          </cell>
          <cell r="Z613">
            <v>290966</v>
          </cell>
          <cell r="AA613">
            <v>2943014</v>
          </cell>
          <cell r="AB613">
            <v>2078263</v>
          </cell>
          <cell r="AC613">
            <v>48727</v>
          </cell>
          <cell r="AD613">
            <v>160364</v>
          </cell>
          <cell r="AE613">
            <v>0</v>
          </cell>
          <cell r="AF613">
            <v>0</v>
          </cell>
          <cell r="AG613">
            <v>2459897</v>
          </cell>
          <cell r="AH613">
            <v>234667333</v>
          </cell>
          <cell r="AI613">
            <v>138488403</v>
          </cell>
          <cell r="AJ613">
            <v>78618763</v>
          </cell>
          <cell r="AK613">
            <v>30969725</v>
          </cell>
          <cell r="AL613">
            <v>11083961</v>
          </cell>
          <cell r="AM613">
            <v>5092245</v>
          </cell>
          <cell r="AN613">
            <v>2712806</v>
          </cell>
        </row>
        <row r="614">
          <cell r="O614" t="str">
            <v>Total Estimated Loss</v>
          </cell>
          <cell r="P614">
            <v>18775769</v>
          </cell>
          <cell r="Q614">
            <v>15249538</v>
          </cell>
          <cell r="R614">
            <v>6962022</v>
          </cell>
          <cell r="S614">
            <v>930283</v>
          </cell>
          <cell r="T614">
            <v>163297</v>
          </cell>
          <cell r="U614">
            <v>99915</v>
          </cell>
          <cell r="V614">
            <v>57940</v>
          </cell>
          <cell r="W614">
            <v>2866</v>
          </cell>
          <cell r="X614">
            <v>220185</v>
          </cell>
          <cell r="Y614">
            <v>601891</v>
          </cell>
          <cell r="Z614">
            <v>21781</v>
          </cell>
          <cell r="AA614">
            <v>393324</v>
          </cell>
          <cell r="AB614">
            <v>362745</v>
          </cell>
          <cell r="AC614">
            <v>13467</v>
          </cell>
          <cell r="AD614">
            <v>13355</v>
          </cell>
          <cell r="AE614">
            <v>0</v>
          </cell>
          <cell r="AF614">
            <v>0</v>
          </cell>
          <cell r="AG614">
            <v>159520</v>
          </cell>
          <cell r="AH614">
            <v>18379680</v>
          </cell>
          <cell r="AI614">
            <v>29910962</v>
          </cell>
          <cell r="AJ614">
            <v>17461864</v>
          </cell>
          <cell r="AK614">
            <v>7158521</v>
          </cell>
          <cell r="AL614">
            <v>2697541</v>
          </cell>
          <cell r="AM614">
            <v>1309924</v>
          </cell>
          <cell r="AN614">
            <v>436683</v>
          </cell>
        </row>
      </sheetData>
      <sheetData sheetId="12" refreshError="1"/>
      <sheetData sheetId="13">
        <row r="29">
          <cell r="B29">
            <v>6217</v>
          </cell>
          <cell r="C29">
            <v>6331</v>
          </cell>
          <cell r="D29">
            <v>6632</v>
          </cell>
          <cell r="E29">
            <v>6275</v>
          </cell>
          <cell r="F29">
            <v>6202</v>
          </cell>
          <cell r="G29">
            <v>6238</v>
          </cell>
          <cell r="H29">
            <v>6055</v>
          </cell>
          <cell r="I29">
            <v>6054</v>
          </cell>
          <cell r="J29">
            <v>5920</v>
          </cell>
          <cell r="K29">
            <v>5915</v>
          </cell>
          <cell r="L29">
            <v>5534</v>
          </cell>
          <cell r="M29">
            <v>5575</v>
          </cell>
          <cell r="N29">
            <v>5764</v>
          </cell>
          <cell r="O29">
            <v>5734</v>
          </cell>
          <cell r="P29">
            <v>5840</v>
          </cell>
          <cell r="Q29">
            <v>5657</v>
          </cell>
          <cell r="R29">
            <v>5214</v>
          </cell>
          <cell r="S29">
            <v>4551</v>
          </cell>
          <cell r="T29">
            <v>4690</v>
          </cell>
          <cell r="U29">
            <v>4693</v>
          </cell>
          <cell r="V29">
            <v>4628</v>
          </cell>
          <cell r="W29">
            <v>4585</v>
          </cell>
        </row>
      </sheetData>
      <sheetData sheetId="14" refreshError="1"/>
      <sheetData sheetId="15" refreshError="1"/>
      <sheetData sheetId="16" refreshError="1"/>
      <sheetData sheetId="17">
        <row r="44">
          <cell r="C44">
            <v>1134</v>
          </cell>
          <cell r="D44">
            <v>1071</v>
          </cell>
          <cell r="E44">
            <v>1044</v>
          </cell>
          <cell r="F44">
            <v>1270</v>
          </cell>
          <cell r="G44">
            <v>1251</v>
          </cell>
          <cell r="H44">
            <v>1256</v>
          </cell>
          <cell r="I44">
            <v>1167</v>
          </cell>
          <cell r="J44">
            <v>1011</v>
          </cell>
          <cell r="K44">
            <v>970</v>
          </cell>
          <cell r="L44">
            <v>861</v>
          </cell>
          <cell r="M44">
            <v>818</v>
          </cell>
          <cell r="N44">
            <v>954</v>
          </cell>
          <cell r="O44">
            <v>942</v>
          </cell>
          <cell r="P44">
            <v>1044</v>
          </cell>
          <cell r="Q44">
            <v>919</v>
          </cell>
          <cell r="R44">
            <v>1082</v>
          </cell>
          <cell r="S44">
            <v>1019</v>
          </cell>
          <cell r="T44">
            <v>938</v>
          </cell>
        </row>
        <row r="45">
          <cell r="C45">
            <v>1172</v>
          </cell>
          <cell r="D45">
            <v>1134</v>
          </cell>
          <cell r="E45">
            <v>1026</v>
          </cell>
          <cell r="F45">
            <v>1235</v>
          </cell>
          <cell r="G45">
            <v>1158</v>
          </cell>
          <cell r="H45">
            <v>1182</v>
          </cell>
          <cell r="I45">
            <v>1071</v>
          </cell>
          <cell r="J45">
            <v>996</v>
          </cell>
          <cell r="K45">
            <v>889</v>
          </cell>
          <cell r="L45">
            <v>748</v>
          </cell>
          <cell r="M45">
            <v>796</v>
          </cell>
          <cell r="N45">
            <v>828</v>
          </cell>
          <cell r="O45">
            <v>991</v>
          </cell>
          <cell r="P45">
            <v>1083</v>
          </cell>
          <cell r="Q45">
            <v>1101</v>
          </cell>
          <cell r="R45">
            <v>1139</v>
          </cell>
          <cell r="S45">
            <v>1063</v>
          </cell>
          <cell r="T45">
            <v>1024</v>
          </cell>
        </row>
        <row r="48">
          <cell r="C48">
            <v>6.0999999999999999E-2</v>
          </cell>
          <cell r="D48">
            <v>6.3E-2</v>
          </cell>
          <cell r="E48">
            <v>8.6999999999999994E-2</v>
          </cell>
          <cell r="F48">
            <v>6.5000000000000002E-2</v>
          </cell>
          <cell r="G48">
            <v>8.3000000000000004E-2</v>
          </cell>
          <cell r="H48">
            <v>9.9000000000000005E-2</v>
          </cell>
          <cell r="I48">
            <v>0.11600000000000001</v>
          </cell>
          <cell r="J48">
            <v>0.109</v>
          </cell>
          <cell r="K48">
            <v>0.114</v>
          </cell>
          <cell r="L48">
            <v>0.11799999999999999</v>
          </cell>
          <cell r="M48">
            <v>0.123</v>
          </cell>
          <cell r="N48">
            <v>0.106</v>
          </cell>
          <cell r="O48">
            <v>9.1999999999999998E-2</v>
          </cell>
          <cell r="P48">
            <v>0.109</v>
          </cell>
          <cell r="Q48">
            <v>0.114</v>
          </cell>
          <cell r="R48">
            <v>0.114</v>
          </cell>
          <cell r="S48">
            <v>8.4000000000000005E-2</v>
          </cell>
          <cell r="T48">
            <v>7.6999999999999999E-2</v>
          </cell>
        </row>
        <row r="50">
          <cell r="C50">
            <v>4.5999999999999999E-2</v>
          </cell>
          <cell r="D50">
            <v>4.2999999999999997E-2</v>
          </cell>
          <cell r="E50">
            <v>5.7000000000000002E-2</v>
          </cell>
          <cell r="F50">
            <v>5.7000000000000002E-2</v>
          </cell>
          <cell r="G50">
            <v>5.3999999999999999E-2</v>
          </cell>
          <cell r="H50">
            <v>6.2E-2</v>
          </cell>
          <cell r="I50">
            <v>4.1000000000000002E-2</v>
          </cell>
          <cell r="J50">
            <v>6.5000000000000002E-2</v>
          </cell>
          <cell r="K50">
            <v>4.9000000000000002E-2</v>
          </cell>
          <cell r="L50">
            <v>5.0999999999999997E-2</v>
          </cell>
          <cell r="M50">
            <v>7.4999999999999997E-2</v>
          </cell>
          <cell r="N50">
            <v>8.3000000000000004E-2</v>
          </cell>
          <cell r="O50">
            <v>5.7000000000000002E-2</v>
          </cell>
          <cell r="P50">
            <v>8.3000000000000004E-2</v>
          </cell>
          <cell r="Q50">
            <v>6.8000000000000005E-2</v>
          </cell>
          <cell r="R50">
            <v>5.8000000000000003E-2</v>
          </cell>
          <cell r="S50">
            <v>5.6000000000000001E-2</v>
          </cell>
          <cell r="T50">
            <v>6.0999999999999999E-2</v>
          </cell>
        </row>
        <row r="52">
          <cell r="C52">
            <v>0.25800000000000001</v>
          </cell>
          <cell r="D52">
            <v>0.28799999999999998</v>
          </cell>
          <cell r="E52">
            <v>0.22</v>
          </cell>
          <cell r="F52">
            <v>0.20200000000000001</v>
          </cell>
          <cell r="G52">
            <v>0.17399999999999999</v>
          </cell>
          <cell r="H52">
            <v>0.17799999999999999</v>
          </cell>
          <cell r="I52">
            <v>0.16600000000000001</v>
          </cell>
          <cell r="J52">
            <v>0.16700000000000001</v>
          </cell>
          <cell r="K52">
            <v>0.16500000000000001</v>
          </cell>
          <cell r="L52">
            <v>0.151</v>
          </cell>
          <cell r="M52">
            <v>0.16600000000000001</v>
          </cell>
          <cell r="N52">
            <v>0.17100000000000001</v>
          </cell>
          <cell r="O52">
            <v>0.28000000000000003</v>
          </cell>
          <cell r="P52">
            <v>0.187</v>
          </cell>
          <cell r="Q52">
            <v>0.16800000000000001</v>
          </cell>
          <cell r="R52">
            <v>0.16300000000000001</v>
          </cell>
          <cell r="S52">
            <v>0.23100000000000001</v>
          </cell>
          <cell r="T52">
            <v>0.20599999999999999</v>
          </cell>
        </row>
        <row r="54">
          <cell r="C54">
            <v>0.59499999999999997</v>
          </cell>
          <cell r="D54">
            <v>0.54300000000000004</v>
          </cell>
          <cell r="E54">
            <v>0.55100000000000005</v>
          </cell>
          <cell r="F54">
            <v>0.57999999999999996</v>
          </cell>
          <cell r="G54">
            <v>0.58599999999999997</v>
          </cell>
          <cell r="H54">
            <v>0.57699999999999996</v>
          </cell>
          <cell r="I54">
            <v>0.57199999999999995</v>
          </cell>
          <cell r="J54">
            <v>0.57499999999999996</v>
          </cell>
          <cell r="K54">
            <v>0.58599999999999997</v>
          </cell>
          <cell r="L54">
            <v>0.61899999999999999</v>
          </cell>
          <cell r="M54">
            <v>0.55900000000000005</v>
          </cell>
          <cell r="N54">
            <v>0.56000000000000005</v>
          </cell>
          <cell r="O54">
            <v>0.52600000000000002</v>
          </cell>
          <cell r="P54">
            <v>0.56699999999999995</v>
          </cell>
          <cell r="Q54">
            <v>0.59899999999999998</v>
          </cell>
          <cell r="R54">
            <v>0.59099999999999997</v>
          </cell>
          <cell r="S54">
            <v>0.56899999999999995</v>
          </cell>
          <cell r="T54">
            <v>0.58799999999999997</v>
          </cell>
        </row>
        <row r="56">
          <cell r="C56">
            <v>4.1000000000000002E-2</v>
          </cell>
          <cell r="D56">
            <v>6.3E-2</v>
          </cell>
          <cell r="E56">
            <v>8.5999999999999993E-2</v>
          </cell>
          <cell r="F56">
            <v>9.6000000000000002E-2</v>
          </cell>
          <cell r="G56">
            <v>0.104</v>
          </cell>
          <cell r="H56">
            <v>8.5000000000000006E-2</v>
          </cell>
          <cell r="I56">
            <v>0.105</v>
          </cell>
          <cell r="J56">
            <v>8.3000000000000004E-2</v>
          </cell>
          <cell r="K56">
            <v>8.5000000000000006E-2</v>
          </cell>
          <cell r="L56">
            <v>6.3E-2</v>
          </cell>
          <cell r="M56">
            <v>7.6999999999999999E-2</v>
          </cell>
          <cell r="N56">
            <v>7.9000000000000001E-2</v>
          </cell>
          <cell r="O56">
            <v>4.5999999999999999E-2</v>
          </cell>
          <cell r="P56">
            <v>5.3999999999999999E-2</v>
          </cell>
          <cell r="Q56">
            <v>5.0999999999999997E-2</v>
          </cell>
          <cell r="R56">
            <v>7.3999999999999996E-2</v>
          </cell>
          <cell r="S56">
            <v>5.8999999999999997E-2</v>
          </cell>
          <cell r="T56">
            <v>6.8000000000000005E-2</v>
          </cell>
        </row>
        <row r="58">
          <cell r="C58">
            <v>1.2E-2</v>
          </cell>
          <cell r="D58">
            <v>1.2999999999999999E-2</v>
          </cell>
          <cell r="E58">
            <v>1.4999999999999999E-2</v>
          </cell>
          <cell r="F58">
            <v>3.5999999999999997E-2</v>
          </cell>
          <cell r="G58">
            <v>3.2000000000000001E-2</v>
          </cell>
          <cell r="H58">
            <v>1.9E-2</v>
          </cell>
          <cell r="I58">
            <v>2.7E-2</v>
          </cell>
          <cell r="J58">
            <v>2.4E-2</v>
          </cell>
          <cell r="K58">
            <v>2.5999999999999999E-2</v>
          </cell>
          <cell r="L58">
            <v>2.1000000000000001E-2</v>
          </cell>
          <cell r="M58">
            <v>3.5000000000000003E-2</v>
          </cell>
          <cell r="N58">
            <v>3.1E-2</v>
          </cell>
          <cell r="O58">
            <v>1.7999999999999999E-2</v>
          </cell>
          <cell r="P58">
            <v>2.3E-2</v>
          </cell>
          <cell r="Q58">
            <v>2.5999999999999999E-2</v>
          </cell>
          <cell r="R58">
            <v>2.9000000000000001E-2</v>
          </cell>
          <cell r="S58">
            <v>1.9E-2</v>
          </cell>
          <cell r="T58">
            <v>3.4000000000000002E-2</v>
          </cell>
        </row>
        <row r="60">
          <cell r="C60">
            <v>2.9000000000000001E-2</v>
          </cell>
          <cell r="D60">
            <v>0.05</v>
          </cell>
          <cell r="E60">
            <v>7.0999999999999994E-2</v>
          </cell>
          <cell r="F60">
            <v>0.06</v>
          </cell>
          <cell r="G60">
            <v>7.1999999999999995E-2</v>
          </cell>
          <cell r="H60">
            <v>6.5000000000000002E-2</v>
          </cell>
          <cell r="I60">
            <v>7.6999999999999999E-2</v>
          </cell>
          <cell r="J60">
            <v>5.8999999999999997E-2</v>
          </cell>
          <cell r="K60">
            <v>0.06</v>
          </cell>
          <cell r="L60">
            <v>4.1000000000000002E-2</v>
          </cell>
          <cell r="M60">
            <v>4.1000000000000002E-2</v>
          </cell>
          <cell r="N60">
            <v>4.7E-2</v>
          </cell>
          <cell r="O60">
            <v>2.8000000000000001E-2</v>
          </cell>
          <cell r="P60">
            <v>0.03</v>
          </cell>
          <cell r="Q60">
            <v>2.5000000000000001E-2</v>
          </cell>
          <cell r="R60">
            <v>4.4999999999999998E-2</v>
          </cell>
          <cell r="S60">
            <v>0.04</v>
          </cell>
          <cell r="T60">
            <v>3.4000000000000002E-2</v>
          </cell>
        </row>
        <row r="62">
          <cell r="C62">
            <v>0.14799999999999999</v>
          </cell>
          <cell r="D62">
            <v>0.16800000000000001</v>
          </cell>
          <cell r="E62">
            <v>0.22900000000000001</v>
          </cell>
          <cell r="F62">
            <v>0.218</v>
          </cell>
          <cell r="G62">
            <v>0.24</v>
          </cell>
          <cell r="H62">
            <v>0.245</v>
          </cell>
          <cell r="I62">
            <v>0.26100000000000001</v>
          </cell>
          <cell r="J62">
            <v>0.25800000000000001</v>
          </cell>
          <cell r="K62">
            <v>0.249</v>
          </cell>
          <cell r="L62">
            <v>0.23100000000000001</v>
          </cell>
          <cell r="M62">
            <v>0.27500000000000002</v>
          </cell>
          <cell r="N62">
            <v>0.26800000000000002</v>
          </cell>
          <cell r="O62">
            <v>0.19500000000000001</v>
          </cell>
          <cell r="P62">
            <v>0.246</v>
          </cell>
          <cell r="Q62">
            <v>0.23300000000000001</v>
          </cell>
          <cell r="R62">
            <v>0.246</v>
          </cell>
          <cell r="S62">
            <v>0.19900000000000001</v>
          </cell>
          <cell r="T62">
            <v>0.20599999999999999</v>
          </cell>
        </row>
        <row r="63">
          <cell r="C63">
            <v>2.4</v>
          </cell>
          <cell r="D63">
            <v>2.7</v>
          </cell>
          <cell r="E63">
            <v>2.9</v>
          </cell>
          <cell r="F63">
            <v>3.6</v>
          </cell>
          <cell r="G63">
            <v>5.0999999999999996</v>
          </cell>
          <cell r="H63">
            <v>10.3</v>
          </cell>
          <cell r="I63">
            <v>3.4</v>
          </cell>
          <cell r="J63">
            <v>6.4</v>
          </cell>
          <cell r="K63">
            <v>3.1</v>
          </cell>
          <cell r="L63">
            <v>3.1</v>
          </cell>
          <cell r="M63">
            <v>9.3000000000000007</v>
          </cell>
          <cell r="N63">
            <v>9.6</v>
          </cell>
          <cell r="O63">
            <v>4.8</v>
          </cell>
          <cell r="P63">
            <v>12.6</v>
          </cell>
          <cell r="Q63">
            <v>23</v>
          </cell>
          <cell r="R63">
            <v>9.9</v>
          </cell>
          <cell r="S63">
            <v>5</v>
          </cell>
          <cell r="T63">
            <v>6.2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aster Declarations"/>
      <sheetName val="All years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5"/>
      <sheetName val="1990"/>
    </sheetNames>
    <sheetDataSet>
      <sheetData sheetId="0">
        <row r="3">
          <cell r="A3" t="str">
            <v>Total Disaster Declarations</v>
          </cell>
        </row>
      </sheetData>
      <sheetData sheetId="1">
        <row r="1">
          <cell r="E1" t="str">
            <v>Declaration Type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5.fdic.gov/hsob/help.asp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5.fdic.gov/hsob/help.asp" TargetMode="External"/><Relationship Id="rId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5.fdic.gov/hsob/help.asp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cho.epa.gov/trends/comparative-maps-dashboards/state-water-dashboard?state=National&amp;view=activit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4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5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6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7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8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9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1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Relationship Id="rId2" Type="http://schemas.openxmlformats.org/officeDocument/2006/relationships/hyperlink" Target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6"/>
  <sheetViews>
    <sheetView zoomScale="85" zoomScaleNormal="85" workbookViewId="0">
      <selection activeCell="B75" sqref="A75:XFD75"/>
    </sheetView>
  </sheetViews>
  <sheetFormatPr baseColWidth="10" defaultColWidth="8.83203125" defaultRowHeight="14" x14ac:dyDescent="0.2"/>
  <cols>
    <col min="1" max="1" width="23.1640625" style="46" bestFit="1" customWidth="1"/>
    <col min="2" max="2" width="55.33203125" style="46" customWidth="1"/>
    <col min="3" max="3" width="8.33203125" style="46" customWidth="1"/>
    <col min="4" max="6" width="9.5" style="46" customWidth="1"/>
    <col min="7" max="7" width="8.33203125" style="46" bestFit="1" customWidth="1"/>
    <col min="8" max="11" width="9.5" style="46" customWidth="1"/>
    <col min="12" max="12" width="13" style="46" customWidth="1"/>
    <col min="13" max="13" width="17" style="46" customWidth="1"/>
    <col min="14" max="14" width="11.33203125" style="46" customWidth="1"/>
    <col min="15" max="15" width="10.5" style="46" customWidth="1"/>
    <col min="16" max="16" width="9.6640625" style="46" customWidth="1"/>
    <col min="17" max="17" width="10.33203125" style="46" customWidth="1"/>
    <col min="18" max="25" width="9.5" style="46" customWidth="1"/>
    <col min="26" max="26" width="9.83203125" style="46" customWidth="1"/>
    <col min="27" max="27" width="9.5" style="46" customWidth="1"/>
    <col min="28" max="28" width="12" style="46" customWidth="1"/>
    <col min="29" max="16384" width="8.83203125" style="46"/>
  </cols>
  <sheetData>
    <row r="1" spans="1:27" x14ac:dyDescent="0.2">
      <c r="B1" s="42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x14ac:dyDescent="0.2">
      <c r="A2" s="126" t="s">
        <v>167</v>
      </c>
      <c r="B2" s="92"/>
      <c r="C2" s="47">
        <v>1990</v>
      </c>
      <c r="D2" s="47">
        <v>1991</v>
      </c>
      <c r="E2" s="47">
        <v>1992</v>
      </c>
      <c r="F2" s="47">
        <v>1993</v>
      </c>
      <c r="G2" s="47">
        <v>1994</v>
      </c>
      <c r="H2" s="47">
        <v>1995</v>
      </c>
      <c r="I2" s="47">
        <v>1996</v>
      </c>
      <c r="J2" s="47">
        <v>1997</v>
      </c>
      <c r="K2" s="47">
        <v>1998</v>
      </c>
      <c r="L2" s="47">
        <v>1999</v>
      </c>
      <c r="M2" s="47">
        <v>2000</v>
      </c>
      <c r="N2" s="47">
        <v>2001</v>
      </c>
      <c r="O2" s="47">
        <v>2002</v>
      </c>
      <c r="P2" s="47">
        <v>2003</v>
      </c>
      <c r="Q2" s="47">
        <v>2004</v>
      </c>
      <c r="R2" s="47">
        <v>2005</v>
      </c>
      <c r="S2" s="47">
        <v>2006</v>
      </c>
      <c r="T2" s="47">
        <v>2007</v>
      </c>
      <c r="U2" s="47">
        <v>2008</v>
      </c>
      <c r="V2" s="47">
        <v>2009</v>
      </c>
      <c r="W2" s="47">
        <v>2010</v>
      </c>
      <c r="X2" s="47">
        <v>2011</v>
      </c>
      <c r="Y2" s="47">
        <v>2012</v>
      </c>
      <c r="Z2" s="47">
        <v>2013</v>
      </c>
      <c r="AA2" s="47">
        <v>2014</v>
      </c>
    </row>
    <row r="3" spans="1:27" x14ac:dyDescent="0.2">
      <c r="A3" s="126"/>
      <c r="B3" s="48" t="s">
        <v>206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">
      <c r="A4" s="126"/>
      <c r="B4" s="75" t="s">
        <v>207</v>
      </c>
      <c r="C4" s="73">
        <v>6301.0538640000004</v>
      </c>
      <c r="D4" s="73">
        <v>6270.8267889999997</v>
      </c>
      <c r="E4" s="73">
        <v>6375.5106900000001</v>
      </c>
      <c r="F4" s="73">
        <v>6501.5347869999996</v>
      </c>
      <c r="G4" s="73">
        <v>6599.4531939999997</v>
      </c>
      <c r="H4" s="73">
        <v>6694.6135020000002</v>
      </c>
      <c r="I4" s="73">
        <v>6917.9104939999997</v>
      </c>
      <c r="J4" s="73">
        <v>6965.19956</v>
      </c>
      <c r="K4" s="73">
        <v>6992.8885710000004</v>
      </c>
      <c r="L4" s="73">
        <v>7054.5234149999997</v>
      </c>
      <c r="M4" s="73">
        <v>7212.6377050000001</v>
      </c>
      <c r="N4" s="73">
        <v>7111.0441259999998</v>
      </c>
      <c r="O4" s="73">
        <v>7152.0403530000003</v>
      </c>
      <c r="P4" s="73">
        <v>7179.5016999999998</v>
      </c>
      <c r="Q4" s="73">
        <v>7314.6013670000002</v>
      </c>
      <c r="R4" s="73">
        <v>7350.209973</v>
      </c>
      <c r="S4" s="73">
        <v>7282.1656780000003</v>
      </c>
      <c r="T4" s="73">
        <v>7399.7813539999997</v>
      </c>
      <c r="U4" s="73">
        <v>7191.8646239999998</v>
      </c>
      <c r="V4" s="73">
        <v>6722.7365040000004</v>
      </c>
      <c r="W4" s="73">
        <v>6898.8102730000001</v>
      </c>
      <c r="X4" s="73">
        <v>6776.646839</v>
      </c>
      <c r="Y4" s="73">
        <v>6545.0979829999997</v>
      </c>
      <c r="Z4" s="73">
        <v>6672.9553450000003</v>
      </c>
      <c r="AA4" s="77" t="s">
        <v>8</v>
      </c>
    </row>
    <row r="5" spans="1:27" x14ac:dyDescent="0.2">
      <c r="A5" s="126"/>
      <c r="B5" s="55" t="s">
        <v>195</v>
      </c>
      <c r="C5" s="51">
        <v>5123.6954580000001</v>
      </c>
      <c r="D5" s="51">
        <v>5074.0759760000001</v>
      </c>
      <c r="E5" s="51">
        <v>5178.9882420000004</v>
      </c>
      <c r="F5" s="51">
        <v>5293.1369590000004</v>
      </c>
      <c r="G5" s="51">
        <v>5386.1807339999996</v>
      </c>
      <c r="H5" s="51">
        <v>5450.5376100000003</v>
      </c>
      <c r="I5" s="51">
        <v>5638.7264290000003</v>
      </c>
      <c r="J5" s="51">
        <v>5713.8933850000003</v>
      </c>
      <c r="K5" s="51">
        <v>5754.4923070000004</v>
      </c>
      <c r="L5" s="51">
        <v>5828.4619149999999</v>
      </c>
      <c r="M5" s="51">
        <v>6002.4269700000004</v>
      </c>
      <c r="N5" s="51">
        <v>5905.5674680000002</v>
      </c>
      <c r="O5" s="51">
        <v>5947.3353239999997</v>
      </c>
      <c r="P5" s="51">
        <v>5993.4094720000003</v>
      </c>
      <c r="Q5" s="51">
        <v>6108.5831790000002</v>
      </c>
      <c r="R5" s="51">
        <v>6133.9685090000003</v>
      </c>
      <c r="S5" s="51">
        <v>6054.1517459999995</v>
      </c>
      <c r="T5" s="51">
        <v>6135.1981740000001</v>
      </c>
      <c r="U5" s="51">
        <v>5936.9874749999999</v>
      </c>
      <c r="V5" s="51">
        <v>5500.6022389999998</v>
      </c>
      <c r="W5" s="51">
        <v>5704.5305159999998</v>
      </c>
      <c r="X5" s="51">
        <v>5568.8905070000001</v>
      </c>
      <c r="Y5" s="51">
        <v>5358.276159</v>
      </c>
      <c r="Z5" s="51">
        <v>5505.1783290000003</v>
      </c>
      <c r="AA5" s="59" t="s">
        <v>8</v>
      </c>
    </row>
    <row r="6" spans="1:27" x14ac:dyDescent="0.2">
      <c r="A6" s="126"/>
      <c r="B6" s="55" t="s">
        <v>196</v>
      </c>
      <c r="C6" s="51">
        <v>745.4929353</v>
      </c>
      <c r="D6" s="51">
        <v>748.95994559999997</v>
      </c>
      <c r="E6" s="51">
        <v>753.47164299999997</v>
      </c>
      <c r="F6" s="51">
        <v>743.81664290000003</v>
      </c>
      <c r="G6" s="51">
        <v>758.48073609999994</v>
      </c>
      <c r="H6" s="51">
        <v>750.17092939999998</v>
      </c>
      <c r="I6" s="51">
        <v>750.77845430000002</v>
      </c>
      <c r="J6" s="51">
        <v>731.40404469999999</v>
      </c>
      <c r="K6" s="51">
        <v>720.82171200000005</v>
      </c>
      <c r="L6" s="51">
        <v>715.77248750000001</v>
      </c>
      <c r="M6" s="51">
        <v>716.12846739999998</v>
      </c>
      <c r="N6" s="51">
        <v>706.2297701</v>
      </c>
      <c r="O6" s="51">
        <v>703.40453160000004</v>
      </c>
      <c r="P6" s="51">
        <v>707.22163880000005</v>
      </c>
      <c r="Q6" s="51">
        <v>698.29893509999999</v>
      </c>
      <c r="R6" s="51">
        <v>707.84555980000005</v>
      </c>
      <c r="S6" s="51">
        <v>720.2472434</v>
      </c>
      <c r="T6" s="51">
        <v>724.27836400000001</v>
      </c>
      <c r="U6" s="51">
        <v>727.91320949999999</v>
      </c>
      <c r="V6" s="51">
        <v>709.48951150000005</v>
      </c>
      <c r="W6" s="51">
        <v>667.1674084</v>
      </c>
      <c r="X6" s="51">
        <v>660.92939960000001</v>
      </c>
      <c r="Y6" s="51">
        <v>647.63261609999995</v>
      </c>
      <c r="Z6" s="51">
        <v>636.3128054</v>
      </c>
      <c r="AA6" s="59" t="s">
        <v>8</v>
      </c>
    </row>
    <row r="7" spans="1:27" x14ac:dyDescent="0.2">
      <c r="A7" s="126"/>
      <c r="B7" s="55" t="s">
        <v>197</v>
      </c>
      <c r="C7" s="51">
        <v>329.89945210000002</v>
      </c>
      <c r="D7" s="51">
        <v>354.88060960000001</v>
      </c>
      <c r="E7" s="51">
        <v>345.56989870000001</v>
      </c>
      <c r="F7" s="51">
        <v>366.54872419999998</v>
      </c>
      <c r="G7" s="51">
        <v>352.811193</v>
      </c>
      <c r="H7" s="51">
        <v>371.46388630000001</v>
      </c>
      <c r="I7" s="51">
        <v>393.90031820000002</v>
      </c>
      <c r="J7" s="51">
        <v>376.65973380000003</v>
      </c>
      <c r="K7" s="51">
        <v>358.14974569999998</v>
      </c>
      <c r="L7" s="51">
        <v>353.2562302</v>
      </c>
      <c r="M7" s="51">
        <v>335.18125179999998</v>
      </c>
      <c r="N7" s="51">
        <v>353.05028950000002</v>
      </c>
      <c r="O7" s="51">
        <v>346.88446820000001</v>
      </c>
      <c r="P7" s="51">
        <v>334.17445609999999</v>
      </c>
      <c r="Q7" s="51">
        <v>355.5936696</v>
      </c>
      <c r="R7" s="51">
        <v>355.8863455</v>
      </c>
      <c r="S7" s="51">
        <v>353.81704919999999</v>
      </c>
      <c r="T7" s="51">
        <v>377.04337729999997</v>
      </c>
      <c r="U7" s="51">
        <v>364.30892069999999</v>
      </c>
      <c r="V7" s="51">
        <v>356.10034109999998</v>
      </c>
      <c r="W7" s="51">
        <v>360.06240550000001</v>
      </c>
      <c r="X7" s="51">
        <v>371.87648910000001</v>
      </c>
      <c r="Y7" s="51">
        <v>365.60821220000003</v>
      </c>
      <c r="Z7" s="51">
        <v>355.19385240000003</v>
      </c>
      <c r="AA7" s="59" t="s">
        <v>8</v>
      </c>
    </row>
    <row r="8" spans="1:27" x14ac:dyDescent="0.2">
      <c r="A8" s="126"/>
      <c r="B8" s="78" t="s">
        <v>198</v>
      </c>
      <c r="C8" s="73">
        <v>101.9660191</v>
      </c>
      <c r="D8" s="73">
        <v>92.910257380000004</v>
      </c>
      <c r="E8" s="73">
        <v>97.480906709999999</v>
      </c>
      <c r="F8" s="73">
        <v>98.032461100000006</v>
      </c>
      <c r="G8" s="73">
        <v>101.9805307</v>
      </c>
      <c r="H8" s="73">
        <v>122.44107579999999</v>
      </c>
      <c r="I8" s="73">
        <v>134.50529299999999</v>
      </c>
      <c r="J8" s="73">
        <v>143.24239660000001</v>
      </c>
      <c r="K8" s="73">
        <v>159.42480549999999</v>
      </c>
      <c r="L8" s="73">
        <v>157.0327825</v>
      </c>
      <c r="M8" s="73">
        <v>158.90101659999999</v>
      </c>
      <c r="N8" s="73">
        <v>146.1965984</v>
      </c>
      <c r="O8" s="73">
        <v>154.41602900000001</v>
      </c>
      <c r="P8" s="73">
        <v>144.69613269999999</v>
      </c>
      <c r="Q8" s="73">
        <v>152.12558369999999</v>
      </c>
      <c r="R8" s="73">
        <v>152.50955870000001</v>
      </c>
      <c r="S8" s="73">
        <v>153.94963920000001</v>
      </c>
      <c r="T8" s="73">
        <v>163.261438</v>
      </c>
      <c r="U8" s="73">
        <v>162.6550187</v>
      </c>
      <c r="V8" s="73">
        <v>156.54441170000001</v>
      </c>
      <c r="W8" s="73">
        <v>167.04994360000001</v>
      </c>
      <c r="X8" s="73">
        <v>174.95044250000001</v>
      </c>
      <c r="Y8" s="73">
        <v>173.5809959</v>
      </c>
      <c r="Z8" s="73">
        <v>176.2703578</v>
      </c>
      <c r="AA8" s="59" t="s">
        <v>8</v>
      </c>
    </row>
    <row r="9" spans="1:27" x14ac:dyDescent="0.2">
      <c r="A9" s="126"/>
      <c r="B9" s="55" t="s">
        <v>199</v>
      </c>
      <c r="C9" s="51">
        <v>492.5373457</v>
      </c>
      <c r="D9" s="51">
        <v>518.26677140000004</v>
      </c>
      <c r="E9" s="51">
        <v>513.6903681</v>
      </c>
      <c r="F9" s="51">
        <v>533.05500500000005</v>
      </c>
      <c r="G9" s="51">
        <v>529.94231290000005</v>
      </c>
      <c r="H9" s="51">
        <v>546.81132419999994</v>
      </c>
      <c r="I9" s="51">
        <v>571.81001079999999</v>
      </c>
      <c r="J9" s="51">
        <v>553.26221080000005</v>
      </c>
      <c r="K9" s="51">
        <v>543.58343739999998</v>
      </c>
      <c r="L9" s="51">
        <v>546.47176009999998</v>
      </c>
      <c r="M9" s="51">
        <v>529.15082340000004</v>
      </c>
      <c r="N9" s="51">
        <v>550.27140929999996</v>
      </c>
      <c r="O9" s="51">
        <v>550.37985609999998</v>
      </c>
      <c r="P9" s="51">
        <v>537.28066980000006</v>
      </c>
      <c r="Q9" s="51">
        <v>556.64511560000005</v>
      </c>
      <c r="R9" s="51">
        <v>564.99059839999995</v>
      </c>
      <c r="S9" s="51">
        <v>578.70479799999998</v>
      </c>
      <c r="T9" s="51">
        <v>607.08957720000001</v>
      </c>
      <c r="U9" s="51">
        <v>598.90651009999999</v>
      </c>
      <c r="V9" s="51">
        <v>588.81136409999999</v>
      </c>
      <c r="W9" s="51">
        <v>590.77248440000005</v>
      </c>
      <c r="X9" s="51">
        <v>605.49708269999996</v>
      </c>
      <c r="Y9" s="51">
        <v>611.59861220000005</v>
      </c>
      <c r="Z9" s="51">
        <v>586.75756479999995</v>
      </c>
      <c r="AA9" s="76" t="s">
        <v>8</v>
      </c>
    </row>
    <row r="10" spans="1:27" x14ac:dyDescent="0.2">
      <c r="A10" s="126"/>
      <c r="B10" s="55" t="s">
        <v>200</v>
      </c>
      <c r="C10" s="51">
        <v>424.79017540000001</v>
      </c>
      <c r="D10" s="51">
        <v>433.66725609999997</v>
      </c>
      <c r="E10" s="51">
        <v>433.16460769999998</v>
      </c>
      <c r="F10" s="51">
        <v>434.61514360000001</v>
      </c>
      <c r="G10" s="51">
        <v>438.17566219999998</v>
      </c>
      <c r="H10" s="51">
        <v>437.33461080000001</v>
      </c>
      <c r="I10" s="51">
        <v>443.1050899</v>
      </c>
      <c r="J10" s="51">
        <v>436.19520169999998</v>
      </c>
      <c r="K10" s="51">
        <v>411.85309790000002</v>
      </c>
      <c r="L10" s="51">
        <v>411.71712489999999</v>
      </c>
      <c r="M10" s="51">
        <v>422.71853859999999</v>
      </c>
      <c r="N10" s="51">
        <v>414.77471020000002</v>
      </c>
      <c r="O10" s="51">
        <v>417.65397050000001</v>
      </c>
      <c r="P10" s="51">
        <v>436.27432570000002</v>
      </c>
      <c r="Q10" s="51">
        <v>434.6565592</v>
      </c>
      <c r="R10" s="51">
        <v>429.82768659999999</v>
      </c>
      <c r="S10" s="51">
        <v>416.6033458</v>
      </c>
      <c r="T10" s="51">
        <v>429.76271980000001</v>
      </c>
      <c r="U10" s="51">
        <v>436.58573250000001</v>
      </c>
      <c r="V10" s="51">
        <v>431.93611600000003</v>
      </c>
      <c r="W10" s="51">
        <v>396.40400199999999</v>
      </c>
      <c r="X10" s="51">
        <v>400.69278969999999</v>
      </c>
      <c r="Y10" s="51">
        <v>374.32942259999999</v>
      </c>
      <c r="Z10" s="51">
        <v>401.11054150000001</v>
      </c>
      <c r="AA10" s="59" t="s">
        <v>8</v>
      </c>
    </row>
    <row r="11" spans="1:27" x14ac:dyDescent="0.2">
      <c r="A11" s="126"/>
      <c r="B11" s="55" t="s">
        <v>201</v>
      </c>
      <c r="C11" s="51">
        <v>1864.7857530000001</v>
      </c>
      <c r="D11" s="51">
        <v>1860.7236949999999</v>
      </c>
      <c r="E11" s="51">
        <v>1875.617741</v>
      </c>
      <c r="F11" s="51">
        <v>1950.6205640000001</v>
      </c>
      <c r="G11" s="51">
        <v>1975.063322</v>
      </c>
      <c r="H11" s="51">
        <v>1991.4267050000001</v>
      </c>
      <c r="I11" s="51">
        <v>2063.8824789999999</v>
      </c>
      <c r="J11" s="51">
        <v>2129.661239</v>
      </c>
      <c r="K11" s="51">
        <v>2215.569266</v>
      </c>
      <c r="L11" s="51">
        <v>2229.8097079999998</v>
      </c>
      <c r="M11" s="51">
        <v>2334.7567549999999</v>
      </c>
      <c r="N11" s="51">
        <v>2296.2662289999998</v>
      </c>
      <c r="O11" s="51">
        <v>2312.5750250000001</v>
      </c>
      <c r="P11" s="51">
        <v>2344.0107360000002</v>
      </c>
      <c r="Q11" s="51">
        <v>2377.8199760000002</v>
      </c>
      <c r="R11" s="51">
        <v>2443.91831</v>
      </c>
      <c r="S11" s="51">
        <v>2387.8108659999998</v>
      </c>
      <c r="T11" s="51">
        <v>2454.0948669999998</v>
      </c>
      <c r="U11" s="51">
        <v>2400.6023580000001</v>
      </c>
      <c r="V11" s="51">
        <v>2185.6659380000001</v>
      </c>
      <c r="W11" s="51">
        <v>2300.4881479999999</v>
      </c>
      <c r="X11" s="51">
        <v>2198.082782</v>
      </c>
      <c r="Y11" s="51">
        <v>2060.7878930000002</v>
      </c>
      <c r="Z11" s="51">
        <v>2077.0395950000002</v>
      </c>
      <c r="AA11" s="59" t="s">
        <v>8</v>
      </c>
    </row>
    <row r="12" spans="1:27" x14ac:dyDescent="0.2">
      <c r="A12" s="126"/>
      <c r="B12" s="55" t="s">
        <v>202</v>
      </c>
      <c r="C12" s="51">
        <v>1587.7015779999999</v>
      </c>
      <c r="D12" s="51">
        <v>1557.697899</v>
      </c>
      <c r="E12" s="51">
        <v>1594.0773569999999</v>
      </c>
      <c r="F12" s="51">
        <v>1568.7953319999999</v>
      </c>
      <c r="G12" s="51">
        <v>1594.0939639999999</v>
      </c>
      <c r="H12" s="51">
        <v>1611.323347</v>
      </c>
      <c r="I12" s="51">
        <v>1644.8031599999999</v>
      </c>
      <c r="J12" s="51">
        <v>1641.086603</v>
      </c>
      <c r="K12" s="51">
        <v>1606.4964359999999</v>
      </c>
      <c r="L12" s="51">
        <v>1568.5575229999999</v>
      </c>
      <c r="M12" s="51">
        <v>1554.1708269999999</v>
      </c>
      <c r="N12" s="51">
        <v>1492.9805859999999</v>
      </c>
      <c r="O12" s="51">
        <v>1478.044623</v>
      </c>
      <c r="P12" s="51">
        <v>1454.2713610000001</v>
      </c>
      <c r="Q12" s="51">
        <v>1503.104139</v>
      </c>
      <c r="R12" s="51">
        <v>1462.7991569999999</v>
      </c>
      <c r="S12" s="51">
        <v>1489.9092920000001</v>
      </c>
      <c r="T12" s="51">
        <v>1483.3563939999999</v>
      </c>
      <c r="U12" s="51">
        <v>1422.104456</v>
      </c>
      <c r="V12" s="51">
        <v>1272.473524</v>
      </c>
      <c r="W12" s="51">
        <v>1353.3199050000001</v>
      </c>
      <c r="X12" s="51">
        <v>1352.9618049999999</v>
      </c>
      <c r="Y12" s="51">
        <v>1338.9218370000001</v>
      </c>
      <c r="Z12" s="51">
        <v>1392.092821</v>
      </c>
      <c r="AA12" s="59" t="s">
        <v>8</v>
      </c>
    </row>
    <row r="13" spans="1:27" x14ac:dyDescent="0.2">
      <c r="A13" s="126"/>
      <c r="B13" s="55" t="s">
        <v>203</v>
      </c>
      <c r="C13" s="51">
        <v>346.2639393</v>
      </c>
      <c r="D13" s="51">
        <v>355.62717989999999</v>
      </c>
      <c r="E13" s="51">
        <v>362.31111850000002</v>
      </c>
      <c r="F13" s="51">
        <v>374.13953370000002</v>
      </c>
      <c r="G13" s="51">
        <v>364.91529209999999</v>
      </c>
      <c r="H13" s="51">
        <v>368.98766239999998</v>
      </c>
      <c r="I13" s="51">
        <v>400.44356399999998</v>
      </c>
      <c r="J13" s="51">
        <v>382.02422790000003</v>
      </c>
      <c r="K13" s="51">
        <v>347.35035340000002</v>
      </c>
      <c r="L13" s="51">
        <v>367.19038180000001</v>
      </c>
      <c r="M13" s="51">
        <v>388.39114660000001</v>
      </c>
      <c r="N13" s="51">
        <v>378.81165540000001</v>
      </c>
      <c r="O13" s="51">
        <v>376.03322930000002</v>
      </c>
      <c r="P13" s="51">
        <v>394.66162639999999</v>
      </c>
      <c r="Q13" s="51">
        <v>382.83525789999999</v>
      </c>
      <c r="R13" s="51">
        <v>372.77994639999997</v>
      </c>
      <c r="S13" s="51">
        <v>337.69763269999999</v>
      </c>
      <c r="T13" s="51">
        <v>360.23775389999997</v>
      </c>
      <c r="U13" s="51">
        <v>369.3833654</v>
      </c>
      <c r="V13" s="51">
        <v>360.92426330000001</v>
      </c>
      <c r="W13" s="51">
        <v>363.71938249999999</v>
      </c>
      <c r="X13" s="51">
        <v>360.51208780000002</v>
      </c>
      <c r="Y13" s="51">
        <v>321.47259880000001</v>
      </c>
      <c r="Z13" s="51">
        <v>374.97846570000002</v>
      </c>
      <c r="AA13" s="59" t="s">
        <v>8</v>
      </c>
    </row>
    <row r="14" spans="1:27" x14ac:dyDescent="0.2">
      <c r="A14" s="126"/>
      <c r="B14" s="55" t="s">
        <v>204</v>
      </c>
      <c r="C14" s="51">
        <v>1551.2529520000001</v>
      </c>
      <c r="D14" s="51">
        <v>1505.5579270000001</v>
      </c>
      <c r="E14" s="51">
        <v>1559.1085559999999</v>
      </c>
      <c r="F14" s="51">
        <v>1600.9189719999999</v>
      </c>
      <c r="G14" s="51">
        <v>1655.6518040000001</v>
      </c>
      <c r="H14" s="51">
        <v>1698.066425</v>
      </c>
      <c r="I14" s="51">
        <v>1753.142024</v>
      </c>
      <c r="J14" s="51">
        <v>1780.7615129999999</v>
      </c>
      <c r="K14" s="51">
        <v>1825.5549799999999</v>
      </c>
      <c r="L14" s="51">
        <v>1886.945291</v>
      </c>
      <c r="M14" s="51">
        <v>1937.390273</v>
      </c>
      <c r="N14" s="51">
        <v>1924.6816160000001</v>
      </c>
      <c r="O14" s="51">
        <v>1965.1081650000001</v>
      </c>
      <c r="P14" s="51">
        <v>1954.786793</v>
      </c>
      <c r="Q14" s="51">
        <v>1999.880844</v>
      </c>
      <c r="R14" s="51">
        <v>2017.7129769999999</v>
      </c>
      <c r="S14" s="51">
        <v>2012.2082680000001</v>
      </c>
      <c r="T14" s="51">
        <v>2012.7959020000001</v>
      </c>
      <c r="U14" s="51">
        <v>1914.606677</v>
      </c>
      <c r="V14" s="51">
        <v>1835.316587</v>
      </c>
      <c r="W14" s="51">
        <v>1843.5369840000001</v>
      </c>
      <c r="X14" s="51">
        <v>1815.382204</v>
      </c>
      <c r="Y14" s="51">
        <v>1795.8747229999999</v>
      </c>
      <c r="Z14" s="51">
        <v>1806.211145</v>
      </c>
      <c r="AA14" s="59" t="s">
        <v>8</v>
      </c>
    </row>
    <row r="15" spans="1:27" x14ac:dyDescent="0.2">
      <c r="A15" s="126"/>
      <c r="B15" s="55" t="s">
        <v>205</v>
      </c>
      <c r="C15" s="74">
        <v>33.722120699999998</v>
      </c>
      <c r="D15" s="74">
        <v>39.286061009999997</v>
      </c>
      <c r="E15" s="74">
        <v>37.540941719999999</v>
      </c>
      <c r="F15" s="74">
        <v>39.390236979999997</v>
      </c>
      <c r="G15" s="74">
        <v>41.610837580000002</v>
      </c>
      <c r="H15" s="74">
        <v>40.66342753</v>
      </c>
      <c r="I15" s="74">
        <v>40.724166160000003</v>
      </c>
      <c r="J15" s="74">
        <v>42.208564150000001</v>
      </c>
      <c r="K15" s="74">
        <v>42.481000469999998</v>
      </c>
      <c r="L15" s="74">
        <v>43.831626489999998</v>
      </c>
      <c r="M15" s="74">
        <v>46.059341779999997</v>
      </c>
      <c r="N15" s="74">
        <v>53.25792027</v>
      </c>
      <c r="O15" s="74">
        <v>52.245484089999998</v>
      </c>
      <c r="P15" s="74">
        <v>58.2161872</v>
      </c>
      <c r="Q15" s="74">
        <v>59.659475710000002</v>
      </c>
      <c r="R15" s="74">
        <v>58.18129734</v>
      </c>
      <c r="S15" s="74">
        <v>59.231476389999997</v>
      </c>
      <c r="T15" s="74">
        <v>52.444139270000001</v>
      </c>
      <c r="U15" s="74">
        <v>49.675524320000001</v>
      </c>
      <c r="V15" s="74">
        <v>47.608711069999998</v>
      </c>
      <c r="W15" s="74">
        <v>50.569366989999999</v>
      </c>
      <c r="X15" s="74">
        <v>43.518087020000003</v>
      </c>
      <c r="Y15" s="74">
        <v>42.112896900000003</v>
      </c>
      <c r="Z15" s="74">
        <v>34.76521254</v>
      </c>
      <c r="AA15" s="59" t="s">
        <v>8</v>
      </c>
    </row>
    <row r="16" spans="1:27" x14ac:dyDescent="0.2">
      <c r="A16" s="126"/>
      <c r="B16" s="72"/>
    </row>
    <row r="17" spans="1:27" x14ac:dyDescent="0.2">
      <c r="A17" s="126"/>
      <c r="B17" s="48" t="s">
        <v>94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x14ac:dyDescent="0.2">
      <c r="A18" s="126"/>
      <c r="B18" s="50" t="s">
        <v>5</v>
      </c>
      <c r="C18" s="51" t="s">
        <v>8</v>
      </c>
      <c r="D18" s="51" t="s">
        <v>8</v>
      </c>
      <c r="E18" s="51" t="s">
        <v>8</v>
      </c>
      <c r="F18" s="51" t="s">
        <v>8</v>
      </c>
      <c r="G18" s="51" t="s">
        <v>8</v>
      </c>
      <c r="H18" s="51" t="s">
        <v>8</v>
      </c>
      <c r="I18" s="51" t="s">
        <v>8</v>
      </c>
      <c r="J18" s="51" t="s">
        <v>8</v>
      </c>
      <c r="K18" s="51" t="s">
        <v>8</v>
      </c>
      <c r="L18" s="51" t="s">
        <v>8</v>
      </c>
      <c r="M18" s="51" t="s">
        <v>8</v>
      </c>
      <c r="N18" s="51" t="s">
        <v>8</v>
      </c>
      <c r="O18" s="51" t="s">
        <v>8</v>
      </c>
      <c r="P18" s="51" t="s">
        <v>8</v>
      </c>
      <c r="Q18" s="51" t="s">
        <v>8</v>
      </c>
      <c r="R18" s="51" t="s">
        <v>8</v>
      </c>
      <c r="S18" s="51" t="s">
        <v>8</v>
      </c>
      <c r="T18" s="51" t="s">
        <v>8</v>
      </c>
      <c r="U18" s="51" t="s">
        <v>8</v>
      </c>
      <c r="V18" s="51" t="s">
        <v>8</v>
      </c>
      <c r="W18" s="51">
        <f>EPA!B2</f>
        <v>4973</v>
      </c>
      <c r="X18" s="51">
        <f>EPA!C2</f>
        <v>4201</v>
      </c>
      <c r="Y18" s="51">
        <f>EPA!D2</f>
        <v>3945</v>
      </c>
      <c r="Z18" s="51">
        <f>EPA!E2</f>
        <v>3983</v>
      </c>
      <c r="AA18" s="51">
        <f>EPA!F2</f>
        <v>3757</v>
      </c>
    </row>
    <row r="19" spans="1:27" x14ac:dyDescent="0.2">
      <c r="A19" s="126"/>
      <c r="B19" s="50" t="s">
        <v>4</v>
      </c>
      <c r="C19" s="51" t="s">
        <v>8</v>
      </c>
      <c r="D19" s="51" t="s">
        <v>8</v>
      </c>
      <c r="E19" s="51" t="s">
        <v>8</v>
      </c>
      <c r="F19" s="51" t="s">
        <v>8</v>
      </c>
      <c r="G19" s="51" t="s">
        <v>8</v>
      </c>
      <c r="H19" s="51" t="s">
        <v>8</v>
      </c>
      <c r="I19" s="51" t="s">
        <v>8</v>
      </c>
      <c r="J19" s="51" t="s">
        <v>8</v>
      </c>
      <c r="K19" s="51" t="s">
        <v>8</v>
      </c>
      <c r="L19" s="51" t="s">
        <v>8</v>
      </c>
      <c r="M19" s="51" t="s">
        <v>8</v>
      </c>
      <c r="N19" s="51" t="s">
        <v>8</v>
      </c>
      <c r="O19" s="51" t="s">
        <v>8</v>
      </c>
      <c r="P19" s="51" t="s">
        <v>8</v>
      </c>
      <c r="Q19" s="51" t="s">
        <v>8</v>
      </c>
      <c r="R19" s="51" t="s">
        <v>8</v>
      </c>
      <c r="S19" s="51" t="s">
        <v>8</v>
      </c>
      <c r="T19" s="51" t="s">
        <v>8</v>
      </c>
      <c r="U19" s="51" t="s">
        <v>8</v>
      </c>
      <c r="V19" s="51" t="s">
        <v>8</v>
      </c>
      <c r="W19" s="51" t="str">
        <f>EPA!B9</f>
        <v>na</v>
      </c>
      <c r="X19" s="51">
        <f>EPA!C9</f>
        <v>34378</v>
      </c>
      <c r="Y19" s="51">
        <f>EPA!D9</f>
        <v>33439</v>
      </c>
      <c r="Z19" s="51">
        <f>EPA!E9</f>
        <v>32796</v>
      </c>
      <c r="AA19" s="51">
        <f>EPA!F9</f>
        <v>31968</v>
      </c>
    </row>
    <row r="20" spans="1:27" x14ac:dyDescent="0.2">
      <c r="A20" s="126"/>
      <c r="B20" s="50" t="s">
        <v>9</v>
      </c>
      <c r="C20" s="51" t="s">
        <v>8</v>
      </c>
      <c r="D20" s="51" t="s">
        <v>8</v>
      </c>
      <c r="E20" s="51" t="s">
        <v>8</v>
      </c>
      <c r="F20" s="51" t="s">
        <v>8</v>
      </c>
      <c r="G20" s="51" t="s">
        <v>8</v>
      </c>
      <c r="H20" s="51" t="s">
        <v>8</v>
      </c>
      <c r="I20" s="51" t="s">
        <v>8</v>
      </c>
      <c r="J20" s="51" t="s">
        <v>8</v>
      </c>
      <c r="K20" s="51" t="s">
        <v>8</v>
      </c>
      <c r="L20" s="51" t="s">
        <v>8</v>
      </c>
      <c r="M20" s="51" t="s">
        <v>8</v>
      </c>
      <c r="N20" s="51" t="s">
        <v>8</v>
      </c>
      <c r="O20" s="51" t="s">
        <v>8</v>
      </c>
      <c r="P20" s="51" t="s">
        <v>8</v>
      </c>
      <c r="Q20" s="51" t="s">
        <v>8</v>
      </c>
      <c r="R20" s="51" t="s">
        <v>8</v>
      </c>
      <c r="S20" s="51" t="s">
        <v>8</v>
      </c>
      <c r="T20" s="51" t="s">
        <v>8</v>
      </c>
      <c r="U20" s="51" t="s">
        <v>8</v>
      </c>
      <c r="V20" s="51" t="s">
        <v>8</v>
      </c>
      <c r="W20" s="51">
        <f>EPA!B12</f>
        <v>8243</v>
      </c>
      <c r="X20" s="51">
        <f>EPA!C12</f>
        <v>7100</v>
      </c>
      <c r="Y20" s="51">
        <f>EPA!D12</f>
        <v>6743</v>
      </c>
      <c r="Z20" s="51">
        <f>EPA!E12</f>
        <v>5800</v>
      </c>
      <c r="AA20" s="51">
        <f>EPA!F12</f>
        <v>6037</v>
      </c>
    </row>
    <row r="21" spans="1:27" x14ac:dyDescent="0.2">
      <c r="A21" s="126"/>
      <c r="B21" s="50" t="s">
        <v>7</v>
      </c>
      <c r="C21" s="51" t="s">
        <v>8</v>
      </c>
      <c r="D21" s="51" t="s">
        <v>8</v>
      </c>
      <c r="E21" s="51" t="s">
        <v>8</v>
      </c>
      <c r="F21" s="51" t="s">
        <v>8</v>
      </c>
      <c r="G21" s="51" t="s">
        <v>8</v>
      </c>
      <c r="H21" s="51" t="s">
        <v>8</v>
      </c>
      <c r="I21" s="51" t="s">
        <v>8</v>
      </c>
      <c r="J21" s="51" t="s">
        <v>8</v>
      </c>
      <c r="K21" s="51" t="s">
        <v>8</v>
      </c>
      <c r="L21" s="51" t="s">
        <v>8</v>
      </c>
      <c r="M21" s="51" t="s">
        <v>8</v>
      </c>
      <c r="N21" s="51" t="s">
        <v>8</v>
      </c>
      <c r="O21" s="51" t="s">
        <v>8</v>
      </c>
      <c r="P21" s="51" t="s">
        <v>8</v>
      </c>
      <c r="Q21" s="51" t="s">
        <v>8</v>
      </c>
      <c r="R21" s="51" t="s">
        <v>8</v>
      </c>
      <c r="S21" s="51" t="s">
        <v>8</v>
      </c>
      <c r="T21" s="51" t="s">
        <v>8</v>
      </c>
      <c r="U21" s="51" t="s">
        <v>8</v>
      </c>
      <c r="V21" s="51" t="s">
        <v>8</v>
      </c>
      <c r="W21" s="51" t="str">
        <f>EPA!B15</f>
        <v>na</v>
      </c>
      <c r="X21" s="51">
        <f>EPA!C15</f>
        <v>299</v>
      </c>
      <c r="Y21" s="51">
        <f>EPA!D15</f>
        <v>353</v>
      </c>
      <c r="Z21" s="51">
        <f>EPA!E15</f>
        <v>254</v>
      </c>
      <c r="AA21" s="51" t="str">
        <f>EPA!F15</f>
        <v>na</v>
      </c>
    </row>
    <row r="22" spans="1:27" x14ac:dyDescent="0.2">
      <c r="A22" s="126"/>
      <c r="B22" s="50" t="s">
        <v>10</v>
      </c>
      <c r="C22" s="51" t="s">
        <v>8</v>
      </c>
      <c r="D22" s="51" t="s">
        <v>8</v>
      </c>
      <c r="E22" s="51" t="s">
        <v>8</v>
      </c>
      <c r="F22" s="51" t="s">
        <v>8</v>
      </c>
      <c r="G22" s="51" t="s">
        <v>8</v>
      </c>
      <c r="H22" s="51" t="s">
        <v>8</v>
      </c>
      <c r="I22" s="51" t="s">
        <v>8</v>
      </c>
      <c r="J22" s="51" t="s">
        <v>8</v>
      </c>
      <c r="K22" s="51" t="s">
        <v>8</v>
      </c>
      <c r="L22" s="51" t="s">
        <v>8</v>
      </c>
      <c r="M22" s="51" t="s">
        <v>8</v>
      </c>
      <c r="N22" s="51" t="s">
        <v>8</v>
      </c>
      <c r="O22" s="51" t="s">
        <v>8</v>
      </c>
      <c r="P22" s="51" t="s">
        <v>8</v>
      </c>
      <c r="Q22" s="51" t="s">
        <v>8</v>
      </c>
      <c r="R22" s="51" t="s">
        <v>8</v>
      </c>
      <c r="S22" s="51" t="s">
        <v>8</v>
      </c>
      <c r="T22" s="51" t="s">
        <v>8</v>
      </c>
      <c r="U22" s="51" t="s">
        <v>8</v>
      </c>
      <c r="V22" s="51" t="s">
        <v>8</v>
      </c>
      <c r="W22" s="51">
        <f>EPA!B17</f>
        <v>27610</v>
      </c>
      <c r="X22" s="51">
        <f>EPA!C17</f>
        <v>29866</v>
      </c>
      <c r="Y22" s="51">
        <f>EPA!D17</f>
        <v>27314</v>
      </c>
      <c r="Z22" s="51">
        <f>EPA!E17</f>
        <v>27657</v>
      </c>
      <c r="AA22" s="51">
        <f>EPA!F17</f>
        <v>28508</v>
      </c>
    </row>
    <row r="23" spans="1:27" x14ac:dyDescent="0.2">
      <c r="A23" s="126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x14ac:dyDescent="0.2">
      <c r="A24" s="126"/>
      <c r="B24" s="48" t="s">
        <v>166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x14ac:dyDescent="0.2">
      <c r="A25" s="126"/>
      <c r="B25" s="66" t="s">
        <v>162</v>
      </c>
      <c r="C25" s="51" t="s">
        <v>8</v>
      </c>
      <c r="D25" s="51" t="s">
        <v>8</v>
      </c>
      <c r="E25" s="51" t="s">
        <v>8</v>
      </c>
      <c r="F25" s="51" t="s">
        <v>8</v>
      </c>
      <c r="G25" s="51" t="s">
        <v>8</v>
      </c>
      <c r="H25" s="51" t="s">
        <v>8</v>
      </c>
      <c r="I25" s="51" t="s">
        <v>8</v>
      </c>
      <c r="J25" s="51" t="s">
        <v>8</v>
      </c>
      <c r="K25" s="51" t="s">
        <v>8</v>
      </c>
      <c r="L25" s="51" t="s">
        <v>8</v>
      </c>
      <c r="M25" s="51" t="s">
        <v>8</v>
      </c>
      <c r="N25" s="51"/>
      <c r="O25" s="51"/>
      <c r="P25" s="51"/>
      <c r="Q25" s="51"/>
      <c r="R25" s="64">
        <v>99.34</v>
      </c>
      <c r="S25" s="64">
        <v>99.48</v>
      </c>
      <c r="T25" s="64">
        <v>99.45</v>
      </c>
      <c r="U25" s="64">
        <v>99.53</v>
      </c>
      <c r="V25" s="64">
        <v>99.57</v>
      </c>
      <c r="W25" s="64">
        <v>99.59</v>
      </c>
      <c r="X25" s="64">
        <v>99.68</v>
      </c>
      <c r="Y25" s="64">
        <v>99.77</v>
      </c>
      <c r="Z25" s="64">
        <v>99.77</v>
      </c>
      <c r="AA25" s="64">
        <v>99.79</v>
      </c>
    </row>
    <row r="26" spans="1:27" x14ac:dyDescent="0.2">
      <c r="A26" s="126"/>
      <c r="B26" s="66" t="s">
        <v>161</v>
      </c>
      <c r="C26" s="51" t="s">
        <v>8</v>
      </c>
      <c r="D26" s="51" t="s">
        <v>8</v>
      </c>
      <c r="E26" s="51" t="s">
        <v>8</v>
      </c>
      <c r="F26" s="51" t="s">
        <v>8</v>
      </c>
      <c r="G26" s="51" t="s">
        <v>8</v>
      </c>
      <c r="H26" s="51" t="s">
        <v>8</v>
      </c>
      <c r="I26" s="51" t="s">
        <v>8</v>
      </c>
      <c r="J26" s="51" t="s">
        <v>8</v>
      </c>
      <c r="K26" s="51" t="s">
        <v>8</v>
      </c>
      <c r="L26" s="51" t="s">
        <v>8</v>
      </c>
      <c r="M26" s="51" t="s">
        <v>8</v>
      </c>
      <c r="N26" s="51"/>
      <c r="O26" s="51"/>
      <c r="P26" s="51"/>
      <c r="Q26" s="51"/>
      <c r="R26" s="64">
        <v>117</v>
      </c>
      <c r="S26" s="64">
        <v>93</v>
      </c>
      <c r="T26" s="64">
        <v>109</v>
      </c>
      <c r="U26" s="64">
        <v>96</v>
      </c>
      <c r="V26" s="64">
        <v>87</v>
      </c>
      <c r="W26" s="64">
        <v>91</v>
      </c>
      <c r="X26" s="64">
        <v>90</v>
      </c>
      <c r="Y26" s="64">
        <v>72</v>
      </c>
      <c r="Z26" s="64">
        <v>77</v>
      </c>
      <c r="AA26" s="64">
        <v>72</v>
      </c>
    </row>
    <row r="27" spans="1:27" x14ac:dyDescent="0.2">
      <c r="A27" s="126"/>
      <c r="B27" s="66" t="s">
        <v>163</v>
      </c>
      <c r="C27" s="51" t="s">
        <v>8</v>
      </c>
      <c r="D27" s="51" t="s">
        <v>8</v>
      </c>
      <c r="E27" s="51" t="s">
        <v>8</v>
      </c>
      <c r="F27" s="51" t="s">
        <v>8</v>
      </c>
      <c r="G27" s="51" t="s">
        <v>8</v>
      </c>
      <c r="H27" s="51" t="s">
        <v>8</v>
      </c>
      <c r="I27" s="51" t="s">
        <v>8</v>
      </c>
      <c r="J27" s="51" t="s">
        <v>8</v>
      </c>
      <c r="K27" s="51" t="s">
        <v>8</v>
      </c>
      <c r="L27" s="51" t="s">
        <v>8</v>
      </c>
      <c r="M27" s="51" t="s">
        <v>8</v>
      </c>
      <c r="N27" s="51"/>
      <c r="O27" s="51"/>
      <c r="P27" s="51"/>
      <c r="Q27" s="51"/>
      <c r="R27" s="64">
        <v>95.89</v>
      </c>
      <c r="S27" s="64">
        <v>96.06</v>
      </c>
      <c r="T27" s="64">
        <v>96.19</v>
      </c>
      <c r="U27" s="64">
        <v>96.22</v>
      </c>
      <c r="V27" s="64">
        <v>97.06</v>
      </c>
      <c r="W27" s="64">
        <v>96.89</v>
      </c>
      <c r="X27" s="64">
        <v>97.3</v>
      </c>
      <c r="Y27" s="64">
        <v>97.51</v>
      </c>
      <c r="Z27" s="64">
        <v>97.47</v>
      </c>
      <c r="AA27" s="64">
        <v>97.86</v>
      </c>
    </row>
    <row r="28" spans="1:27" x14ac:dyDescent="0.2">
      <c r="A28" s="126"/>
      <c r="B28" s="66" t="s">
        <v>164</v>
      </c>
      <c r="C28" s="51" t="s">
        <v>8</v>
      </c>
      <c r="D28" s="51" t="s">
        <v>8</v>
      </c>
      <c r="E28" s="51" t="s">
        <v>8</v>
      </c>
      <c r="F28" s="51" t="s">
        <v>8</v>
      </c>
      <c r="G28" s="51" t="s">
        <v>8</v>
      </c>
      <c r="H28" s="51" t="s">
        <v>8</v>
      </c>
      <c r="I28" s="51" t="s">
        <v>8</v>
      </c>
      <c r="J28" s="51" t="s">
        <v>8</v>
      </c>
      <c r="K28" s="51" t="s">
        <v>8</v>
      </c>
      <c r="L28" s="51" t="s">
        <v>8</v>
      </c>
      <c r="M28" s="51" t="s">
        <v>8</v>
      </c>
      <c r="N28" s="51"/>
      <c r="O28" s="51"/>
      <c r="P28" s="51"/>
      <c r="Q28" s="51"/>
      <c r="R28" s="64">
        <v>0.98</v>
      </c>
      <c r="S28" s="64">
        <v>0.6</v>
      </c>
      <c r="T28" s="64">
        <v>0.68</v>
      </c>
      <c r="U28" s="64">
        <v>0.71</v>
      </c>
      <c r="V28" s="64">
        <v>0.71</v>
      </c>
      <c r="W28" s="64">
        <v>0.93</v>
      </c>
      <c r="X28" s="64">
        <v>0.94</v>
      </c>
      <c r="Y28" s="64">
        <v>0.87</v>
      </c>
      <c r="Z28" s="64">
        <v>0.92</v>
      </c>
      <c r="AA28" s="64">
        <v>0.87</v>
      </c>
    </row>
    <row r="29" spans="1:27" x14ac:dyDescent="0.2">
      <c r="A29" s="126"/>
      <c r="B29" s="66" t="s">
        <v>165</v>
      </c>
      <c r="C29" s="51" t="s">
        <v>8</v>
      </c>
      <c r="D29" s="51" t="s">
        <v>8</v>
      </c>
      <c r="E29" s="51" t="s">
        <v>8</v>
      </c>
      <c r="F29" s="51" t="s">
        <v>8</v>
      </c>
      <c r="G29" s="51" t="s">
        <v>8</v>
      </c>
      <c r="H29" s="51" t="s">
        <v>8</v>
      </c>
      <c r="I29" s="51" t="s">
        <v>8</v>
      </c>
      <c r="J29" s="51" t="s">
        <v>8</v>
      </c>
      <c r="K29" s="51" t="s">
        <v>8</v>
      </c>
      <c r="L29" s="51" t="s">
        <v>8</v>
      </c>
      <c r="M29" s="51" t="s">
        <v>8</v>
      </c>
      <c r="N29" s="51"/>
      <c r="O29" s="51"/>
      <c r="P29" s="51"/>
      <c r="Q29" s="51"/>
      <c r="R29" s="64">
        <v>0.05</v>
      </c>
      <c r="S29" s="64">
        <v>0.03</v>
      </c>
      <c r="T29" s="64">
        <v>0.02</v>
      </c>
      <c r="U29" s="64">
        <v>0.03</v>
      </c>
      <c r="V29" s="64">
        <v>0.02</v>
      </c>
      <c r="W29" s="64">
        <v>0.1</v>
      </c>
      <c r="X29" s="64">
        <v>0.13</v>
      </c>
      <c r="Y29" s="64">
        <v>0.1</v>
      </c>
      <c r="Z29" s="64">
        <v>7.0000000000000007E-2</v>
      </c>
      <c r="AA29" s="64">
        <v>0.01</v>
      </c>
    </row>
    <row r="30" spans="1:27" x14ac:dyDescent="0.2">
      <c r="B30" s="65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x14ac:dyDescent="0.2">
      <c r="B31" s="42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x14ac:dyDescent="0.2">
      <c r="A32" s="131" t="s">
        <v>245</v>
      </c>
      <c r="B32" s="92"/>
      <c r="C32" s="47">
        <v>1990</v>
      </c>
      <c r="D32" s="47">
        <v>1991</v>
      </c>
      <c r="E32" s="47">
        <v>1992</v>
      </c>
      <c r="F32" s="47">
        <v>1993</v>
      </c>
      <c r="G32" s="47">
        <v>1994</v>
      </c>
      <c r="H32" s="47">
        <v>1995</v>
      </c>
      <c r="I32" s="47">
        <v>1996</v>
      </c>
      <c r="J32" s="47">
        <v>1997</v>
      </c>
      <c r="K32" s="47">
        <v>1998</v>
      </c>
      <c r="L32" s="47">
        <v>1999</v>
      </c>
      <c r="M32" s="47">
        <v>2000</v>
      </c>
      <c r="N32" s="47">
        <v>2001</v>
      </c>
      <c r="O32" s="47">
        <v>2002</v>
      </c>
      <c r="P32" s="47">
        <v>2003</v>
      </c>
      <c r="Q32" s="47">
        <v>2004</v>
      </c>
      <c r="R32" s="47">
        <v>2005</v>
      </c>
      <c r="S32" s="47">
        <v>2006</v>
      </c>
      <c r="T32" s="47">
        <v>2007</v>
      </c>
      <c r="U32" s="47">
        <v>2008</v>
      </c>
      <c r="V32" s="47">
        <v>2009</v>
      </c>
      <c r="W32" s="47">
        <v>2010</v>
      </c>
      <c r="X32" s="47">
        <v>2011</v>
      </c>
      <c r="Y32" s="47">
        <v>2012</v>
      </c>
      <c r="Z32" s="47">
        <v>2013</v>
      </c>
      <c r="AA32" s="47">
        <v>2014</v>
      </c>
    </row>
    <row r="33" spans="1:28" x14ac:dyDescent="0.2">
      <c r="A33" s="131"/>
      <c r="B33" s="48" t="s">
        <v>125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52"/>
    </row>
    <row r="34" spans="1:28" x14ac:dyDescent="0.2">
      <c r="A34" s="131"/>
      <c r="B34" s="50" t="s">
        <v>108</v>
      </c>
      <c r="C34" s="51" t="s">
        <v>113</v>
      </c>
      <c r="D34" s="51" t="s">
        <v>113</v>
      </c>
      <c r="E34" s="51" t="s">
        <v>113</v>
      </c>
      <c r="F34" s="51" t="s">
        <v>113</v>
      </c>
      <c r="G34" s="51" t="s">
        <v>113</v>
      </c>
      <c r="H34" s="51" t="s">
        <v>113</v>
      </c>
      <c r="I34" s="51" t="s">
        <v>113</v>
      </c>
      <c r="J34" s="51" t="s">
        <v>113</v>
      </c>
      <c r="K34" s="51" t="s">
        <v>113</v>
      </c>
      <c r="L34" s="51" t="s">
        <v>113</v>
      </c>
      <c r="M34" s="51" t="s">
        <v>113</v>
      </c>
      <c r="N34" s="51" t="s">
        <v>113</v>
      </c>
      <c r="O34" s="51" t="s">
        <v>113</v>
      </c>
      <c r="P34" s="51" t="s">
        <v>113</v>
      </c>
      <c r="Q34" s="51" t="s">
        <v>113</v>
      </c>
      <c r="R34" s="51" t="s">
        <v>113</v>
      </c>
      <c r="S34" s="51" t="s">
        <v>113</v>
      </c>
      <c r="T34" s="51" t="s">
        <v>113</v>
      </c>
      <c r="U34" s="51" t="s">
        <v>113</v>
      </c>
      <c r="V34" s="51" t="s">
        <v>113</v>
      </c>
      <c r="W34" s="51" t="s">
        <v>113</v>
      </c>
      <c r="X34" s="51" t="s">
        <v>113</v>
      </c>
      <c r="Y34" s="51" t="s">
        <v>113</v>
      </c>
      <c r="Z34" s="51" t="s">
        <v>113</v>
      </c>
      <c r="AA34" s="46">
        <v>2743</v>
      </c>
      <c r="AB34" s="52"/>
    </row>
    <row r="35" spans="1:28" x14ac:dyDescent="0.2">
      <c r="A35" s="131"/>
      <c r="B35" s="50" t="s">
        <v>124</v>
      </c>
      <c r="C35" s="51" t="s">
        <v>113</v>
      </c>
      <c r="D35" s="51" t="s">
        <v>113</v>
      </c>
      <c r="E35" s="51" t="s">
        <v>113</v>
      </c>
      <c r="F35" s="51" t="s">
        <v>113</v>
      </c>
      <c r="G35" s="51" t="s">
        <v>113</v>
      </c>
      <c r="H35" s="51" t="s">
        <v>113</v>
      </c>
      <c r="I35" s="51" t="s">
        <v>113</v>
      </c>
      <c r="J35" s="51" t="s">
        <v>113</v>
      </c>
      <c r="K35" s="51" t="s">
        <v>113</v>
      </c>
      <c r="L35" s="51" t="s">
        <v>113</v>
      </c>
      <c r="M35" s="51" t="s">
        <v>113</v>
      </c>
      <c r="N35" s="51" t="s">
        <v>113</v>
      </c>
      <c r="O35" s="51" t="s">
        <v>113</v>
      </c>
      <c r="P35" s="51" t="s">
        <v>113</v>
      </c>
      <c r="Q35" s="51" t="s">
        <v>113</v>
      </c>
      <c r="R35" s="51" t="s">
        <v>113</v>
      </c>
      <c r="S35" s="51" t="s">
        <v>113</v>
      </c>
      <c r="T35" s="51" t="s">
        <v>113</v>
      </c>
      <c r="U35" s="53">
        <v>8603238</v>
      </c>
      <c r="V35" s="53">
        <v>8543325</v>
      </c>
      <c r="W35" s="53">
        <v>8048068</v>
      </c>
      <c r="X35" s="53">
        <v>7343655</v>
      </c>
      <c r="Y35" s="53">
        <v>6094108</v>
      </c>
      <c r="Z35" s="53">
        <v>6872566</v>
      </c>
      <c r="AA35" s="53">
        <v>6795731</v>
      </c>
      <c r="AB35" s="54"/>
    </row>
    <row r="36" spans="1:28" x14ac:dyDescent="0.2">
      <c r="A36" s="131"/>
      <c r="B36" s="55" t="s">
        <v>110</v>
      </c>
      <c r="C36" s="51" t="s">
        <v>113</v>
      </c>
      <c r="D36" s="51" t="s">
        <v>113</v>
      </c>
      <c r="E36" s="51" t="s">
        <v>113</v>
      </c>
      <c r="F36" s="51" t="s">
        <v>113</v>
      </c>
      <c r="G36" s="51" t="s">
        <v>113</v>
      </c>
      <c r="H36" s="51" t="s">
        <v>113</v>
      </c>
      <c r="I36" s="51" t="s">
        <v>113</v>
      </c>
      <c r="J36" s="51" t="s">
        <v>113</v>
      </c>
      <c r="K36" s="51" t="s">
        <v>113</v>
      </c>
      <c r="L36" s="51" t="s">
        <v>113</v>
      </c>
      <c r="M36" s="51" t="s">
        <v>113</v>
      </c>
      <c r="N36" s="51" t="s">
        <v>113</v>
      </c>
      <c r="O36" s="51" t="s">
        <v>113</v>
      </c>
      <c r="P36" s="51" t="s">
        <v>113</v>
      </c>
      <c r="Q36" s="51" t="s">
        <v>113</v>
      </c>
      <c r="R36" s="51" t="s">
        <v>113</v>
      </c>
      <c r="S36" s="51" t="s">
        <v>113</v>
      </c>
      <c r="T36" s="51" t="s">
        <v>113</v>
      </c>
      <c r="U36" s="53">
        <v>117428</v>
      </c>
      <c r="V36" s="53">
        <v>110351</v>
      </c>
      <c r="W36" s="53">
        <v>117182</v>
      </c>
      <c r="X36" s="53">
        <v>107716</v>
      </c>
      <c r="Y36" s="53">
        <v>101534</v>
      </c>
      <c r="Z36" s="53">
        <v>105308</v>
      </c>
      <c r="AA36" s="53">
        <v>101166</v>
      </c>
      <c r="AB36" s="54"/>
    </row>
    <row r="37" spans="1:28" x14ac:dyDescent="0.2">
      <c r="A37" s="131"/>
      <c r="B37" s="55" t="s">
        <v>111</v>
      </c>
      <c r="C37" s="51" t="s">
        <v>113</v>
      </c>
      <c r="D37" s="51" t="s">
        <v>113</v>
      </c>
      <c r="E37" s="51" t="s">
        <v>113</v>
      </c>
      <c r="F37" s="51" t="s">
        <v>113</v>
      </c>
      <c r="G37" s="51" t="s">
        <v>113</v>
      </c>
      <c r="H37" s="51" t="s">
        <v>113</v>
      </c>
      <c r="I37" s="51" t="s">
        <v>113</v>
      </c>
      <c r="J37" s="51" t="s">
        <v>113</v>
      </c>
      <c r="K37" s="51" t="s">
        <v>113</v>
      </c>
      <c r="L37" s="51" t="s">
        <v>113</v>
      </c>
      <c r="M37" s="51" t="s">
        <v>113</v>
      </c>
      <c r="N37" s="51" t="s">
        <v>113</v>
      </c>
      <c r="O37" s="51" t="s">
        <v>113</v>
      </c>
      <c r="P37" s="51" t="s">
        <v>113</v>
      </c>
      <c r="Q37" s="51" t="s">
        <v>113</v>
      </c>
      <c r="R37" s="51" t="s">
        <v>113</v>
      </c>
      <c r="S37" s="51" t="s">
        <v>113</v>
      </c>
      <c r="T37" s="51" t="s">
        <v>113</v>
      </c>
      <c r="U37" s="56">
        <v>0.98699999999999999</v>
      </c>
      <c r="V37" s="56">
        <v>0.98699999999999999</v>
      </c>
      <c r="W37" s="56">
        <v>0.98599999999999999</v>
      </c>
      <c r="X37" s="56">
        <v>0.98499999999999999</v>
      </c>
      <c r="Y37" s="56">
        <v>0.98399999999999999</v>
      </c>
      <c r="Z37" s="56">
        <v>0.98499999999999999</v>
      </c>
      <c r="AA37" s="56">
        <v>0.98499999999999999</v>
      </c>
      <c r="AB37" s="54"/>
    </row>
    <row r="38" spans="1:28" x14ac:dyDescent="0.2">
      <c r="A38" s="131"/>
      <c r="B38" s="50" t="s">
        <v>112</v>
      </c>
      <c r="C38" s="51" t="s">
        <v>113</v>
      </c>
      <c r="D38" s="51" t="s">
        <v>113</v>
      </c>
      <c r="E38" s="51" t="s">
        <v>113</v>
      </c>
      <c r="F38" s="51" t="s">
        <v>113</v>
      </c>
      <c r="G38" s="51" t="s">
        <v>113</v>
      </c>
      <c r="H38" s="51" t="s">
        <v>113</v>
      </c>
      <c r="I38" s="51" t="s">
        <v>113</v>
      </c>
      <c r="J38" s="51" t="s">
        <v>113</v>
      </c>
      <c r="K38" s="51" t="s">
        <v>113</v>
      </c>
      <c r="L38" s="51" t="s">
        <v>113</v>
      </c>
      <c r="M38" s="51" t="s">
        <v>113</v>
      </c>
      <c r="N38" s="51" t="s">
        <v>113</v>
      </c>
      <c r="O38" s="51" t="s">
        <v>113</v>
      </c>
      <c r="P38" s="51" t="s">
        <v>113</v>
      </c>
      <c r="Q38" s="51" t="s">
        <v>113</v>
      </c>
      <c r="R38" s="51" t="s">
        <v>113</v>
      </c>
      <c r="S38" s="53">
        <v>53</v>
      </c>
      <c r="T38" s="53">
        <v>34</v>
      </c>
      <c r="U38" s="53">
        <v>58</v>
      </c>
      <c r="V38" s="53">
        <v>54</v>
      </c>
      <c r="W38" s="53">
        <v>69</v>
      </c>
      <c r="X38" s="53">
        <v>70</v>
      </c>
      <c r="Y38" s="53">
        <v>103</v>
      </c>
      <c r="Z38" s="53">
        <v>82</v>
      </c>
      <c r="AA38" s="53">
        <v>75</v>
      </c>
      <c r="AB38" s="57"/>
    </row>
    <row r="39" spans="1:28" x14ac:dyDescent="0.2">
      <c r="A39" s="131"/>
    </row>
    <row r="40" spans="1:28" x14ac:dyDescent="0.2">
      <c r="A40" s="131"/>
      <c r="B40" s="48" t="s">
        <v>127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8" x14ac:dyDescent="0.2">
      <c r="A41" s="131"/>
      <c r="B41" s="37" t="s">
        <v>126</v>
      </c>
      <c r="C41" s="51" t="s">
        <v>113</v>
      </c>
      <c r="D41" s="51" t="s">
        <v>113</v>
      </c>
      <c r="E41" s="51" t="s">
        <v>113</v>
      </c>
      <c r="F41" s="51" t="s">
        <v>113</v>
      </c>
      <c r="G41" s="51" t="s">
        <v>113</v>
      </c>
      <c r="H41" s="51" t="s">
        <v>113</v>
      </c>
      <c r="I41" s="51" t="s">
        <v>113</v>
      </c>
      <c r="J41" s="51" t="s">
        <v>113</v>
      </c>
      <c r="K41" s="51" t="s">
        <v>113</v>
      </c>
      <c r="L41" s="51" t="s">
        <v>113</v>
      </c>
      <c r="M41" s="51" t="s">
        <v>113</v>
      </c>
      <c r="N41" s="51" t="s">
        <v>113</v>
      </c>
      <c r="O41" s="51" t="s">
        <v>113</v>
      </c>
      <c r="P41" s="51" t="s">
        <v>113</v>
      </c>
      <c r="Q41" s="38">
        <v>422307</v>
      </c>
      <c r="R41" s="38">
        <v>462634</v>
      </c>
      <c r="S41" s="38">
        <v>470275</v>
      </c>
      <c r="T41" s="38">
        <v>481241</v>
      </c>
      <c r="U41" s="38">
        <v>525420</v>
      </c>
      <c r="V41" s="38">
        <v>580877</v>
      </c>
      <c r="W41" s="38">
        <v>758929</v>
      </c>
      <c r="X41" s="38">
        <v>874385</v>
      </c>
      <c r="Y41" s="38">
        <v>1090363</v>
      </c>
      <c r="Z41" s="38">
        <v>1178306</v>
      </c>
      <c r="AA41" s="51" t="s">
        <v>113</v>
      </c>
    </row>
    <row r="42" spans="1:28" x14ac:dyDescent="0.2">
      <c r="A42" s="131"/>
      <c r="B42" s="39" t="s">
        <v>52</v>
      </c>
      <c r="C42" s="51" t="s">
        <v>113</v>
      </c>
      <c r="D42" s="51" t="s">
        <v>113</v>
      </c>
      <c r="E42" s="51" t="s">
        <v>113</v>
      </c>
      <c r="F42" s="51" t="s">
        <v>113</v>
      </c>
      <c r="G42" s="51" t="s">
        <v>113</v>
      </c>
      <c r="H42" s="51" t="s">
        <v>113</v>
      </c>
      <c r="I42" s="51" t="s">
        <v>113</v>
      </c>
      <c r="J42" s="51" t="s">
        <v>113</v>
      </c>
      <c r="K42" s="51" t="s">
        <v>113</v>
      </c>
      <c r="L42" s="51" t="s">
        <v>113</v>
      </c>
      <c r="M42" s="51" t="s">
        <v>113</v>
      </c>
      <c r="N42" s="51" t="s">
        <v>113</v>
      </c>
      <c r="O42" s="51" t="s">
        <v>113</v>
      </c>
      <c r="P42" s="51" t="s">
        <v>113</v>
      </c>
      <c r="Q42" s="38">
        <v>34739</v>
      </c>
      <c r="R42" s="38">
        <v>40031</v>
      </c>
      <c r="S42" s="38">
        <v>37313</v>
      </c>
      <c r="T42" s="38">
        <v>36689</v>
      </c>
      <c r="U42" s="38">
        <v>49711</v>
      </c>
      <c r="V42" s="38">
        <v>63842</v>
      </c>
      <c r="W42" s="38">
        <v>82729</v>
      </c>
      <c r="X42" s="38">
        <v>98590</v>
      </c>
      <c r="Y42" s="38">
        <v>118444</v>
      </c>
      <c r="Z42" s="38">
        <v>117752</v>
      </c>
      <c r="AA42" s="51" t="s">
        <v>113</v>
      </c>
    </row>
    <row r="43" spans="1:28" ht="16" x14ac:dyDescent="0.2">
      <c r="A43" s="131"/>
      <c r="B43" s="39" t="s">
        <v>116</v>
      </c>
      <c r="C43" s="51" t="s">
        <v>113</v>
      </c>
      <c r="D43" s="51" t="s">
        <v>113</v>
      </c>
      <c r="E43" s="51" t="s">
        <v>113</v>
      </c>
      <c r="F43" s="51" t="s">
        <v>113</v>
      </c>
      <c r="G43" s="51" t="s">
        <v>113</v>
      </c>
      <c r="H43" s="51" t="s">
        <v>113</v>
      </c>
      <c r="I43" s="51" t="s">
        <v>113</v>
      </c>
      <c r="J43" s="51" t="s">
        <v>113</v>
      </c>
      <c r="K43" s="51" t="s">
        <v>113</v>
      </c>
      <c r="L43" s="51" t="s">
        <v>113</v>
      </c>
      <c r="M43" s="51" t="s">
        <v>113</v>
      </c>
      <c r="N43" s="51" t="s">
        <v>113</v>
      </c>
      <c r="O43" s="51" t="s">
        <v>113</v>
      </c>
      <c r="P43" s="51" t="s">
        <v>113</v>
      </c>
      <c r="Q43" s="38">
        <v>198828</v>
      </c>
      <c r="R43" s="38">
        <v>256208</v>
      </c>
      <c r="S43" s="38">
        <v>264240</v>
      </c>
      <c r="T43" s="38">
        <v>272345</v>
      </c>
      <c r="U43" s="38">
        <v>318565</v>
      </c>
      <c r="V43" s="38">
        <v>373512</v>
      </c>
      <c r="W43" s="38">
        <v>471327</v>
      </c>
      <c r="X43" s="38">
        <v>573402</v>
      </c>
      <c r="Y43" s="38">
        <v>661480</v>
      </c>
      <c r="Z43" s="38">
        <v>711232</v>
      </c>
      <c r="AA43" s="51" t="s">
        <v>113</v>
      </c>
    </row>
    <row r="44" spans="1:28" x14ac:dyDescent="0.2">
      <c r="A44" s="123"/>
      <c r="B44" s="39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51"/>
    </row>
    <row r="45" spans="1:28" x14ac:dyDescent="0.2">
      <c r="A45" s="133" t="s">
        <v>246</v>
      </c>
      <c r="B45" s="92"/>
      <c r="C45" s="47">
        <v>1990</v>
      </c>
      <c r="D45" s="47">
        <v>1991</v>
      </c>
      <c r="E45" s="47">
        <v>1992</v>
      </c>
      <c r="F45" s="47">
        <v>1993</v>
      </c>
      <c r="G45" s="47">
        <v>1994</v>
      </c>
      <c r="H45" s="47">
        <v>1995</v>
      </c>
      <c r="I45" s="47">
        <v>1996</v>
      </c>
      <c r="J45" s="47">
        <v>1997</v>
      </c>
      <c r="K45" s="47">
        <v>1998</v>
      </c>
      <c r="L45" s="47">
        <v>1999</v>
      </c>
      <c r="M45" s="47">
        <v>2000</v>
      </c>
      <c r="N45" s="47">
        <v>2001</v>
      </c>
      <c r="O45" s="47">
        <v>2002</v>
      </c>
      <c r="P45" s="47">
        <v>2003</v>
      </c>
      <c r="Q45" s="47">
        <v>2004</v>
      </c>
      <c r="R45" s="47">
        <v>2005</v>
      </c>
      <c r="S45" s="47">
        <v>2006</v>
      </c>
      <c r="T45" s="47">
        <v>2007</v>
      </c>
      <c r="U45" s="47">
        <v>2008</v>
      </c>
      <c r="V45" s="47">
        <v>2009</v>
      </c>
      <c r="W45" s="47">
        <v>2010</v>
      </c>
      <c r="X45" s="47">
        <v>2011</v>
      </c>
      <c r="Y45" s="47">
        <v>2012</v>
      </c>
      <c r="Z45" s="47">
        <v>2013</v>
      </c>
      <c r="AA45" s="47">
        <v>2014</v>
      </c>
    </row>
    <row r="46" spans="1:28" x14ac:dyDescent="0.2">
      <c r="A46" s="133"/>
      <c r="B46" s="48" t="s">
        <v>97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8" x14ac:dyDescent="0.2">
      <c r="A47" s="133"/>
      <c r="B47" s="60" t="s">
        <v>16</v>
      </c>
      <c r="C47" s="51" t="s">
        <v>113</v>
      </c>
      <c r="D47" s="51" t="s">
        <v>113</v>
      </c>
      <c r="E47" s="51" t="s">
        <v>113</v>
      </c>
      <c r="F47" s="51" t="s">
        <v>113</v>
      </c>
      <c r="G47" s="51" t="s">
        <v>113</v>
      </c>
      <c r="H47" s="51" t="s">
        <v>113</v>
      </c>
      <c r="I47" s="51" t="s">
        <v>113</v>
      </c>
      <c r="J47" s="51" t="s">
        <v>113</v>
      </c>
      <c r="K47" s="51" t="s">
        <v>113</v>
      </c>
      <c r="L47" s="51" t="s">
        <v>113</v>
      </c>
      <c r="M47" s="51" t="s">
        <v>113</v>
      </c>
      <c r="N47" s="51">
        <f>[1]FTC!Q7</f>
        <v>325519</v>
      </c>
      <c r="O47" s="51">
        <f>[1]FTC!R7</f>
        <v>551622</v>
      </c>
      <c r="P47" s="51">
        <f>[1]FTC!S7</f>
        <v>713657</v>
      </c>
      <c r="Q47" s="51">
        <f>[1]FTC!T7</f>
        <v>860383</v>
      </c>
      <c r="R47" s="51">
        <f>[1]FTC!U7/1000</f>
        <v>909.31399999999996</v>
      </c>
      <c r="S47" s="51">
        <f>[1]FTC!V7/1000</f>
        <v>906.12900000000002</v>
      </c>
      <c r="T47" s="51">
        <f>[1]FTC!W7/1000</f>
        <v>1070.4469999999999</v>
      </c>
      <c r="U47" s="51">
        <f>[1]FTC!X7/1000</f>
        <v>1261.124</v>
      </c>
      <c r="V47" s="51">
        <f>[1]FTC!Y7/1000</f>
        <v>1428.9770000000001</v>
      </c>
      <c r="W47" s="51">
        <f>[1]FTC!Z7/1000</f>
        <v>1469.442</v>
      </c>
      <c r="X47" s="51">
        <f>[1]FTC!AA7/1000</f>
        <v>1897.252</v>
      </c>
      <c r="Y47" s="51">
        <f>[1]FTC!AB7/1000</f>
        <v>2110.9160000000002</v>
      </c>
      <c r="Z47" s="51">
        <f>[1]FTC!AC7/1000</f>
        <v>2101.7800000000002</v>
      </c>
      <c r="AA47" s="51" t="s">
        <v>113</v>
      </c>
    </row>
    <row r="48" spans="1:28" x14ac:dyDescent="0.2">
      <c r="A48" s="133"/>
      <c r="B48" s="50" t="s">
        <v>17</v>
      </c>
      <c r="C48" s="51" t="s">
        <v>113</v>
      </c>
      <c r="D48" s="51" t="s">
        <v>113</v>
      </c>
      <c r="E48" s="51" t="s">
        <v>113</v>
      </c>
      <c r="F48" s="51" t="s">
        <v>113</v>
      </c>
      <c r="G48" s="51" t="s">
        <v>113</v>
      </c>
      <c r="H48" s="51" t="s">
        <v>113</v>
      </c>
      <c r="I48" s="51" t="s">
        <v>113</v>
      </c>
      <c r="J48" s="51" t="s">
        <v>113</v>
      </c>
      <c r="K48" s="51" t="s">
        <v>113</v>
      </c>
      <c r="L48" s="51" t="s">
        <v>113</v>
      </c>
      <c r="M48" s="51" t="s">
        <v>113</v>
      </c>
      <c r="N48" s="51">
        <f>[1]FTC!Q8</f>
        <v>137306</v>
      </c>
      <c r="O48" s="51">
        <f>[1]FTC!R8</f>
        <v>242783</v>
      </c>
      <c r="P48" s="51">
        <f>[1]FTC!S8</f>
        <v>331366</v>
      </c>
      <c r="Q48" s="51">
        <f>[1]FTC!T8</f>
        <v>410298</v>
      </c>
      <c r="R48" s="51">
        <f>[1]FTC!U8/1000</f>
        <v>437.58499999999998</v>
      </c>
      <c r="S48" s="51">
        <f>[1]FTC!V8/1000</f>
        <v>423.67200000000003</v>
      </c>
      <c r="T48" s="51">
        <f>[1]FTC!W8/1000</f>
        <v>505.56299999999999</v>
      </c>
      <c r="U48" s="51">
        <f>[1]FTC!X8/1000</f>
        <v>620.83199999999999</v>
      </c>
      <c r="V48" s="51">
        <f>[1]FTC!Y8/1000</f>
        <v>708.78099999999995</v>
      </c>
      <c r="W48" s="51">
        <f>[1]FTC!Z8/1000</f>
        <v>819.399</v>
      </c>
      <c r="X48" s="51">
        <f>[1]FTC!AA8/1000</f>
        <v>1040.4390000000001</v>
      </c>
      <c r="Y48" s="51">
        <f>[1]FTC!AB8/1000</f>
        <v>1111.1189999999999</v>
      </c>
      <c r="Z48" s="51">
        <f>[1]FTC!AC8/1000</f>
        <v>1165.0899999999999</v>
      </c>
      <c r="AA48" s="51" t="s">
        <v>113</v>
      </c>
    </row>
    <row r="49" spans="1:28" x14ac:dyDescent="0.2">
      <c r="A49" s="133"/>
      <c r="B49" s="50" t="s">
        <v>18</v>
      </c>
      <c r="C49" s="51" t="s">
        <v>113</v>
      </c>
      <c r="D49" s="51" t="s">
        <v>113</v>
      </c>
      <c r="E49" s="51" t="s">
        <v>113</v>
      </c>
      <c r="F49" s="51" t="s">
        <v>113</v>
      </c>
      <c r="G49" s="51" t="s">
        <v>113</v>
      </c>
      <c r="H49" s="51" t="s">
        <v>113</v>
      </c>
      <c r="I49" s="51" t="s">
        <v>113</v>
      </c>
      <c r="J49" s="51" t="s">
        <v>113</v>
      </c>
      <c r="K49" s="51" t="s">
        <v>113</v>
      </c>
      <c r="L49" s="51" t="s">
        <v>113</v>
      </c>
      <c r="M49" s="51" t="s">
        <v>113</v>
      </c>
      <c r="N49" s="51">
        <f>[1]FTC!Q9</f>
        <v>86250</v>
      </c>
      <c r="O49" s="51">
        <f>[1]FTC!R9</f>
        <v>161977</v>
      </c>
      <c r="P49" s="51">
        <f>[1]FTC!S9</f>
        <v>215240</v>
      </c>
      <c r="Q49" s="51">
        <f>[1]FTC!T9</f>
        <v>246909</v>
      </c>
      <c r="R49" s="51">
        <f>[1]FTC!U9/1000</f>
        <v>255.68700000000001</v>
      </c>
      <c r="S49" s="51">
        <f>[1]FTC!V9/1000</f>
        <v>246.214</v>
      </c>
      <c r="T49" s="51">
        <f>[1]FTC!W9/1000</f>
        <v>259.31400000000002</v>
      </c>
      <c r="U49" s="51">
        <f>[1]FTC!X9/1000</f>
        <v>314.58699999999999</v>
      </c>
      <c r="V49" s="51">
        <f>[1]FTC!Y9/1000</f>
        <v>278.36</v>
      </c>
      <c r="W49" s="51">
        <f>[1]FTC!Z9/1000</f>
        <v>251.08</v>
      </c>
      <c r="X49" s="51">
        <f>[1]FTC!AA9/1000</f>
        <v>279.21600000000001</v>
      </c>
      <c r="Y49" s="51">
        <f>[1]FTC!AB9/1000</f>
        <v>369.14499999999998</v>
      </c>
      <c r="Z49" s="51">
        <f>[1]FTC!AC9/1000</f>
        <v>290.05599999999998</v>
      </c>
      <c r="AA49" s="51" t="s">
        <v>113</v>
      </c>
    </row>
    <row r="50" spans="1:28" x14ac:dyDescent="0.2">
      <c r="A50" s="133"/>
      <c r="B50" s="50" t="s">
        <v>15</v>
      </c>
      <c r="C50" s="51" t="s">
        <v>113</v>
      </c>
      <c r="D50" s="51" t="s">
        <v>113</v>
      </c>
      <c r="E50" s="51" t="s">
        <v>113</v>
      </c>
      <c r="F50" s="51" t="s">
        <v>113</v>
      </c>
      <c r="G50" s="51" t="s">
        <v>113</v>
      </c>
      <c r="H50" s="51" t="s">
        <v>113</v>
      </c>
      <c r="I50" s="51" t="s">
        <v>113</v>
      </c>
      <c r="J50" s="51" t="s">
        <v>113</v>
      </c>
      <c r="K50" s="51" t="s">
        <v>113</v>
      </c>
      <c r="L50" s="51" t="s">
        <v>113</v>
      </c>
      <c r="M50" s="51" t="s">
        <v>113</v>
      </c>
      <c r="N50" s="51">
        <f>[1]FTC!Q10</f>
        <v>101963</v>
      </c>
      <c r="O50" s="51">
        <f>[1]FTC!R10</f>
        <v>146862</v>
      </c>
      <c r="P50" s="51">
        <f>[1]FTC!S10</f>
        <v>167051</v>
      </c>
      <c r="Q50" s="51">
        <f>[1]FTC!T10</f>
        <v>203176</v>
      </c>
      <c r="R50" s="51">
        <f>[1]FTC!U10/1000</f>
        <v>216.042</v>
      </c>
      <c r="S50" s="51">
        <f>[1]FTC!V10/1000</f>
        <v>236.24299999999999</v>
      </c>
      <c r="T50" s="51">
        <f>[1]FTC!W10/1000</f>
        <v>305.57</v>
      </c>
      <c r="U50" s="51">
        <f>[1]FTC!X10/1000</f>
        <v>325.70499999999998</v>
      </c>
      <c r="V50" s="51">
        <f>[1]FTC!Y10/1000</f>
        <v>441.83600000000001</v>
      </c>
      <c r="W50" s="51">
        <f>[1]FTC!Z10/1000</f>
        <v>398.96300000000002</v>
      </c>
      <c r="X50" s="51">
        <f>[1]FTC!AA10/1000</f>
        <v>577.59699999999998</v>
      </c>
      <c r="Y50" s="51">
        <f>[1]FTC!AB10/1000</f>
        <v>630.65200000000004</v>
      </c>
      <c r="Z50" s="51">
        <f>[1]FTC!AC10/1000</f>
        <v>646.63400000000001</v>
      </c>
      <c r="AA50" s="51" t="s">
        <v>113</v>
      </c>
    </row>
    <row r="51" spans="1:28" x14ac:dyDescent="0.2">
      <c r="A51" s="133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8" x14ac:dyDescent="0.2">
      <c r="A52" s="133"/>
      <c r="B52" s="48" t="s">
        <v>119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8" x14ac:dyDescent="0.2">
      <c r="A53" s="133"/>
      <c r="B53" s="96" t="s">
        <v>231</v>
      </c>
      <c r="C53" s="51" t="s">
        <v>113</v>
      </c>
      <c r="D53" s="51" t="s">
        <v>113</v>
      </c>
      <c r="E53" s="51" t="s">
        <v>113</v>
      </c>
      <c r="F53" s="51" t="s">
        <v>113</v>
      </c>
      <c r="G53" s="51" t="s">
        <v>113</v>
      </c>
      <c r="H53" s="51" t="s">
        <v>113</v>
      </c>
      <c r="I53" s="51" t="s">
        <v>113</v>
      </c>
      <c r="J53" s="51" t="s">
        <v>113</v>
      </c>
      <c r="K53" s="51" t="s">
        <v>113</v>
      </c>
      <c r="L53" s="51" t="s">
        <v>113</v>
      </c>
      <c r="M53" s="51" t="s">
        <v>113</v>
      </c>
      <c r="N53" s="51" t="s">
        <v>113</v>
      </c>
      <c r="O53" s="51" t="s">
        <v>113</v>
      </c>
      <c r="P53" s="51" t="s">
        <v>113</v>
      </c>
      <c r="Q53" s="51" t="s">
        <v>113</v>
      </c>
      <c r="R53" s="51" t="s">
        <v>113</v>
      </c>
      <c r="S53" s="51" t="s">
        <v>113</v>
      </c>
      <c r="T53" s="93">
        <v>84780</v>
      </c>
      <c r="U53" s="93">
        <v>84634</v>
      </c>
      <c r="V53" s="93">
        <v>98593</v>
      </c>
      <c r="W53" s="93">
        <v>106742</v>
      </c>
      <c r="X53" s="93">
        <v>101165</v>
      </c>
      <c r="Y53" s="93">
        <v>102922</v>
      </c>
      <c r="Z53" s="93">
        <v>102737</v>
      </c>
      <c r="AA53" s="51" t="s">
        <v>113</v>
      </c>
      <c r="AB53" s="51"/>
    </row>
    <row r="54" spans="1:28" x14ac:dyDescent="0.2">
      <c r="A54" s="133"/>
      <c r="B54" s="96" t="s">
        <v>232</v>
      </c>
      <c r="C54" s="51" t="s">
        <v>113</v>
      </c>
      <c r="D54" s="51" t="s">
        <v>113</v>
      </c>
      <c r="E54" s="51" t="s">
        <v>113</v>
      </c>
      <c r="F54" s="51" t="s">
        <v>113</v>
      </c>
      <c r="G54" s="51" t="s">
        <v>113</v>
      </c>
      <c r="H54" s="51" t="s">
        <v>113</v>
      </c>
      <c r="I54" s="51" t="s">
        <v>113</v>
      </c>
      <c r="J54" s="51" t="s">
        <v>113</v>
      </c>
      <c r="K54" s="51" t="s">
        <v>113</v>
      </c>
      <c r="L54" s="51" t="s">
        <v>113</v>
      </c>
      <c r="M54" s="51" t="s">
        <v>113</v>
      </c>
      <c r="N54" s="51" t="s">
        <v>113</v>
      </c>
      <c r="O54" s="51" t="s">
        <v>113</v>
      </c>
      <c r="P54" s="51" t="s">
        <v>113</v>
      </c>
      <c r="Q54" s="51" t="s">
        <v>113</v>
      </c>
      <c r="R54" s="51" t="s">
        <v>113</v>
      </c>
      <c r="S54" s="51" t="s">
        <v>113</v>
      </c>
      <c r="T54" s="93">
        <v>224827</v>
      </c>
      <c r="U54" s="93">
        <v>227008</v>
      </c>
      <c r="V54" s="93">
        <v>242731</v>
      </c>
      <c r="W54" s="93">
        <v>241745</v>
      </c>
      <c r="X54" s="93">
        <v>252249</v>
      </c>
      <c r="Y54" s="93">
        <v>253112</v>
      </c>
      <c r="Z54" s="93">
        <v>245935</v>
      </c>
      <c r="AA54" s="51" t="s">
        <v>113</v>
      </c>
      <c r="AB54" s="51"/>
    </row>
    <row r="55" spans="1:28" x14ac:dyDescent="0.2">
      <c r="A55" s="133"/>
      <c r="B55" s="96" t="s">
        <v>233</v>
      </c>
      <c r="C55" s="51" t="s">
        <v>113</v>
      </c>
      <c r="D55" s="51" t="s">
        <v>113</v>
      </c>
      <c r="E55" s="51" t="s">
        <v>113</v>
      </c>
      <c r="F55" s="51" t="s">
        <v>113</v>
      </c>
      <c r="G55" s="51" t="s">
        <v>113</v>
      </c>
      <c r="H55" s="51" t="s">
        <v>113</v>
      </c>
      <c r="I55" s="51" t="s">
        <v>113</v>
      </c>
      <c r="J55" s="51" t="s">
        <v>113</v>
      </c>
      <c r="K55" s="51" t="s">
        <v>113</v>
      </c>
      <c r="L55" s="51" t="s">
        <v>113</v>
      </c>
      <c r="M55" s="51" t="s">
        <v>113</v>
      </c>
      <c r="N55" s="51" t="s">
        <v>113</v>
      </c>
      <c r="O55" s="51" t="s">
        <v>113</v>
      </c>
      <c r="P55" s="51" t="s">
        <v>113</v>
      </c>
      <c r="Q55" s="51" t="s">
        <v>113</v>
      </c>
      <c r="R55" s="51" t="s">
        <v>113</v>
      </c>
      <c r="S55" s="51" t="s">
        <v>113</v>
      </c>
      <c r="T55" s="93">
        <v>3836122</v>
      </c>
      <c r="U55" s="93">
        <v>3856017</v>
      </c>
      <c r="V55" s="93">
        <v>3975464</v>
      </c>
      <c r="W55" s="93">
        <v>4107764</v>
      </c>
      <c r="X55" s="93">
        <v>3977171</v>
      </c>
      <c r="Y55" s="93">
        <v>4064422</v>
      </c>
      <c r="Z55" s="93">
        <v>3800511</v>
      </c>
      <c r="AA55" s="51" t="s">
        <v>113</v>
      </c>
      <c r="AB55" s="51"/>
    </row>
    <row r="56" spans="1:28" x14ac:dyDescent="0.2">
      <c r="A56" s="133"/>
      <c r="B56" s="96" t="s">
        <v>234</v>
      </c>
      <c r="C56" s="51" t="s">
        <v>113</v>
      </c>
      <c r="D56" s="51" t="s">
        <v>113</v>
      </c>
      <c r="E56" s="51" t="s">
        <v>113</v>
      </c>
      <c r="F56" s="51" t="s">
        <v>113</v>
      </c>
      <c r="G56" s="51" t="s">
        <v>113</v>
      </c>
      <c r="H56" s="51" t="s">
        <v>113</v>
      </c>
      <c r="I56" s="51" t="s">
        <v>113</v>
      </c>
      <c r="J56" s="51" t="s">
        <v>113</v>
      </c>
      <c r="K56" s="51" t="s">
        <v>113</v>
      </c>
      <c r="L56" s="51" t="s">
        <v>113</v>
      </c>
      <c r="M56" s="51" t="s">
        <v>113</v>
      </c>
      <c r="N56" s="51" t="s">
        <v>113</v>
      </c>
      <c r="O56" s="51" t="s">
        <v>113</v>
      </c>
      <c r="P56" s="51" t="s">
        <v>113</v>
      </c>
      <c r="Q56" s="51" t="s">
        <v>113</v>
      </c>
      <c r="R56" s="51" t="s">
        <v>113</v>
      </c>
      <c r="S56" s="51" t="s">
        <v>113</v>
      </c>
      <c r="T56" s="93">
        <v>105695</v>
      </c>
      <c r="U56" s="93">
        <v>104793</v>
      </c>
      <c r="V56" s="93">
        <v>118733</v>
      </c>
      <c r="W56" s="93">
        <v>116967</v>
      </c>
      <c r="X56" s="93">
        <v>111068</v>
      </c>
      <c r="Y56" s="93">
        <v>115483</v>
      </c>
      <c r="Z56" s="93">
        <v>107131</v>
      </c>
      <c r="AA56" s="51" t="s">
        <v>113</v>
      </c>
      <c r="AB56" s="51"/>
    </row>
    <row r="57" spans="1:28" x14ac:dyDescent="0.2">
      <c r="A57" s="133"/>
      <c r="B57" s="96" t="s">
        <v>235</v>
      </c>
      <c r="C57" s="51" t="s">
        <v>113</v>
      </c>
      <c r="D57" s="51" t="s">
        <v>113</v>
      </c>
      <c r="E57" s="51" t="s">
        <v>113</v>
      </c>
      <c r="F57" s="51" t="s">
        <v>113</v>
      </c>
      <c r="G57" s="51" t="s">
        <v>113</v>
      </c>
      <c r="H57" s="51" t="s">
        <v>113</v>
      </c>
      <c r="I57" s="51" t="s">
        <v>113</v>
      </c>
      <c r="J57" s="51" t="s">
        <v>113</v>
      </c>
      <c r="K57" s="51" t="s">
        <v>113</v>
      </c>
      <c r="L57" s="51" t="s">
        <v>113</v>
      </c>
      <c r="M57" s="51" t="s">
        <v>113</v>
      </c>
      <c r="N57" s="51" t="s">
        <v>113</v>
      </c>
      <c r="O57" s="51" t="s">
        <v>113</v>
      </c>
      <c r="P57" s="51" t="s">
        <v>113</v>
      </c>
      <c r="Q57" s="51" t="s">
        <v>113</v>
      </c>
      <c r="R57" s="51" t="s">
        <v>113</v>
      </c>
      <c r="S57" s="51" t="s">
        <v>113</v>
      </c>
      <c r="T57" s="93">
        <v>398904</v>
      </c>
      <c r="U57" s="93">
        <v>417871</v>
      </c>
      <c r="V57" s="93">
        <v>427710</v>
      </c>
      <c r="W57" s="93">
        <v>472747</v>
      </c>
      <c r="X57" s="93">
        <v>464138</v>
      </c>
      <c r="Y57" s="93">
        <v>497914</v>
      </c>
      <c r="Z57" s="93">
        <v>519049</v>
      </c>
      <c r="AA57" s="51" t="s">
        <v>113</v>
      </c>
      <c r="AB57" s="51"/>
    </row>
    <row r="58" spans="1:28" x14ac:dyDescent="0.2">
      <c r="A58" s="133"/>
      <c r="B58" s="96" t="s">
        <v>236</v>
      </c>
      <c r="C58" s="51" t="s">
        <v>113</v>
      </c>
      <c r="D58" s="51" t="s">
        <v>113</v>
      </c>
      <c r="E58" s="51" t="s">
        <v>113</v>
      </c>
      <c r="F58" s="51" t="s">
        <v>113</v>
      </c>
      <c r="G58" s="51" t="s">
        <v>113</v>
      </c>
      <c r="H58" s="51" t="s">
        <v>113</v>
      </c>
      <c r="I58" s="51" t="s">
        <v>113</v>
      </c>
      <c r="J58" s="51" t="s">
        <v>113</v>
      </c>
      <c r="K58" s="51" t="s">
        <v>113</v>
      </c>
      <c r="L58" s="51" t="s">
        <v>113</v>
      </c>
      <c r="M58" s="51" t="s">
        <v>113</v>
      </c>
      <c r="N58" s="51" t="s">
        <v>113</v>
      </c>
      <c r="O58" s="51" t="s">
        <v>113</v>
      </c>
      <c r="P58" s="51" t="s">
        <v>113</v>
      </c>
      <c r="Q58" s="51" t="s">
        <v>113</v>
      </c>
      <c r="R58" s="51" t="s">
        <v>113</v>
      </c>
      <c r="S58" s="51" t="s">
        <v>113</v>
      </c>
      <c r="T58" s="93">
        <v>287676</v>
      </c>
      <c r="U58" s="93">
        <v>310171</v>
      </c>
      <c r="V58" s="93">
        <v>310263</v>
      </c>
      <c r="W58" s="93">
        <v>326427</v>
      </c>
      <c r="X58" s="93">
        <v>325402</v>
      </c>
      <c r="Y58" s="93">
        <v>333181</v>
      </c>
      <c r="Z58" s="93">
        <v>326564</v>
      </c>
      <c r="AA58" s="51" t="s">
        <v>113</v>
      </c>
      <c r="AB58" s="51"/>
    </row>
    <row r="59" spans="1:28" x14ac:dyDescent="0.2">
      <c r="A59" s="133"/>
      <c r="B59" s="96" t="s">
        <v>237</v>
      </c>
      <c r="C59" s="51" t="s">
        <v>113</v>
      </c>
      <c r="D59" s="51" t="s">
        <v>113</v>
      </c>
      <c r="E59" s="51" t="s">
        <v>113</v>
      </c>
      <c r="F59" s="51" t="s">
        <v>113</v>
      </c>
      <c r="G59" s="51" t="s">
        <v>113</v>
      </c>
      <c r="H59" s="51" t="s">
        <v>113</v>
      </c>
      <c r="I59" s="51" t="s">
        <v>113</v>
      </c>
      <c r="J59" s="51" t="s">
        <v>113</v>
      </c>
      <c r="K59" s="51" t="s">
        <v>113</v>
      </c>
      <c r="L59" s="51" t="s">
        <v>113</v>
      </c>
      <c r="M59" s="51" t="s">
        <v>113</v>
      </c>
      <c r="N59" s="51" t="s">
        <v>113</v>
      </c>
      <c r="O59" s="51" t="s">
        <v>113</v>
      </c>
      <c r="P59" s="51" t="s">
        <v>113</v>
      </c>
      <c r="Q59" s="51" t="s">
        <v>113</v>
      </c>
      <c r="R59" s="51" t="s">
        <v>113</v>
      </c>
      <c r="S59" s="51" t="s">
        <v>113</v>
      </c>
      <c r="T59" s="93">
        <v>291397</v>
      </c>
      <c r="U59" s="93">
        <v>290081</v>
      </c>
      <c r="V59" s="93">
        <v>299072</v>
      </c>
      <c r="W59" s="93">
        <v>338092</v>
      </c>
      <c r="X59" s="93">
        <v>317896</v>
      </c>
      <c r="Y59" s="93">
        <v>294603</v>
      </c>
      <c r="Z59" s="93">
        <v>307100</v>
      </c>
      <c r="AA59" s="51" t="s">
        <v>113</v>
      </c>
      <c r="AB59" s="51"/>
    </row>
    <row r="60" spans="1:28" x14ac:dyDescent="0.2">
      <c r="A60" s="133"/>
      <c r="B60" s="96" t="s">
        <v>238</v>
      </c>
      <c r="C60" s="51" t="s">
        <v>113</v>
      </c>
      <c r="D60" s="51" t="s">
        <v>113</v>
      </c>
      <c r="E60" s="51" t="s">
        <v>113</v>
      </c>
      <c r="F60" s="51" t="s">
        <v>113</v>
      </c>
      <c r="G60" s="51" t="s">
        <v>113</v>
      </c>
      <c r="H60" s="51" t="s">
        <v>113</v>
      </c>
      <c r="I60" s="51" t="s">
        <v>113</v>
      </c>
      <c r="J60" s="51" t="s">
        <v>113</v>
      </c>
      <c r="K60" s="51" t="s">
        <v>113</v>
      </c>
      <c r="L60" s="51" t="s">
        <v>113</v>
      </c>
      <c r="M60" s="51" t="s">
        <v>113</v>
      </c>
      <c r="N60" s="51" t="s">
        <v>113</v>
      </c>
      <c r="O60" s="51" t="s">
        <v>113</v>
      </c>
      <c r="P60" s="51" t="s">
        <v>113</v>
      </c>
      <c r="Q60" s="51" t="s">
        <v>113</v>
      </c>
      <c r="R60" s="51" t="s">
        <v>113</v>
      </c>
      <c r="S60" s="51" t="s">
        <v>113</v>
      </c>
      <c r="T60" s="93">
        <v>297204</v>
      </c>
      <c r="U60" s="93">
        <v>292271</v>
      </c>
      <c r="V60" s="93">
        <v>289870</v>
      </c>
      <c r="W60" s="93">
        <v>294205</v>
      </c>
      <c r="X60" s="93">
        <v>274721</v>
      </c>
      <c r="Y60" s="93">
        <v>293184</v>
      </c>
      <c r="Z60" s="93">
        <v>282561</v>
      </c>
      <c r="AA60" s="51" t="s">
        <v>113</v>
      </c>
      <c r="AB60" s="51"/>
    </row>
    <row r="61" spans="1:28" x14ac:dyDescent="0.2">
      <c r="A61" s="133"/>
      <c r="B61" s="96" t="s">
        <v>239</v>
      </c>
      <c r="C61" s="51" t="s">
        <v>113</v>
      </c>
      <c r="D61" s="51" t="s">
        <v>113</v>
      </c>
      <c r="E61" s="51" t="s">
        <v>113</v>
      </c>
      <c r="F61" s="51" t="s">
        <v>113</v>
      </c>
      <c r="G61" s="51" t="s">
        <v>113</v>
      </c>
      <c r="H61" s="51" t="s">
        <v>113</v>
      </c>
      <c r="I61" s="51" t="s">
        <v>113</v>
      </c>
      <c r="J61" s="51" t="s">
        <v>113</v>
      </c>
      <c r="K61" s="51" t="s">
        <v>113</v>
      </c>
      <c r="L61" s="51" t="s">
        <v>113</v>
      </c>
      <c r="M61" s="51" t="s">
        <v>113</v>
      </c>
      <c r="N61" s="51" t="s">
        <v>113</v>
      </c>
      <c r="O61" s="51" t="s">
        <v>113</v>
      </c>
      <c r="P61" s="51" t="s">
        <v>113</v>
      </c>
      <c r="Q61" s="51" t="s">
        <v>113</v>
      </c>
      <c r="R61" s="51" t="s">
        <v>113</v>
      </c>
      <c r="S61" s="51" t="s">
        <v>113</v>
      </c>
      <c r="T61" s="93">
        <v>115813</v>
      </c>
      <c r="U61" s="93">
        <v>124589</v>
      </c>
      <c r="V61" s="93">
        <v>124100</v>
      </c>
      <c r="W61" s="93">
        <v>131374</v>
      </c>
      <c r="X61" s="93">
        <v>135592</v>
      </c>
      <c r="Y61" s="93">
        <v>148515</v>
      </c>
      <c r="Z61" s="93">
        <v>155825</v>
      </c>
      <c r="AA61" s="51" t="s">
        <v>113</v>
      </c>
      <c r="AB61" s="51"/>
    </row>
    <row r="62" spans="1:28" x14ac:dyDescent="0.2">
      <c r="A62" s="133"/>
      <c r="B62" s="96" t="s">
        <v>240</v>
      </c>
      <c r="C62" s="51" t="s">
        <v>113</v>
      </c>
      <c r="D62" s="51" t="s">
        <v>113</v>
      </c>
      <c r="E62" s="51" t="s">
        <v>113</v>
      </c>
      <c r="F62" s="51" t="s">
        <v>113</v>
      </c>
      <c r="G62" s="51" t="s">
        <v>113</v>
      </c>
      <c r="H62" s="51" t="s">
        <v>113</v>
      </c>
      <c r="I62" s="51" t="s">
        <v>113</v>
      </c>
      <c r="J62" s="51" t="s">
        <v>113</v>
      </c>
      <c r="K62" s="51" t="s">
        <v>113</v>
      </c>
      <c r="L62" s="51" t="s">
        <v>113</v>
      </c>
      <c r="M62" s="51" t="s">
        <v>113</v>
      </c>
      <c r="N62" s="51" t="s">
        <v>113</v>
      </c>
      <c r="O62" s="51" t="s">
        <v>113</v>
      </c>
      <c r="P62" s="51" t="s">
        <v>113</v>
      </c>
      <c r="Q62" s="51" t="s">
        <v>113</v>
      </c>
      <c r="R62" s="51" t="s">
        <v>113</v>
      </c>
      <c r="S62" s="51" t="s">
        <v>113</v>
      </c>
      <c r="T62" s="93">
        <v>143078</v>
      </c>
      <c r="U62" s="93">
        <v>150501</v>
      </c>
      <c r="V62" s="93">
        <v>157301</v>
      </c>
      <c r="W62" s="93">
        <v>179173</v>
      </c>
      <c r="X62" s="93">
        <v>174915</v>
      </c>
      <c r="Y62" s="93">
        <v>176686</v>
      </c>
      <c r="Z62" s="93">
        <v>177161</v>
      </c>
      <c r="AA62" s="51" t="s">
        <v>113</v>
      </c>
      <c r="AB62" s="51"/>
    </row>
    <row r="63" spans="1:28" x14ac:dyDescent="0.2">
      <c r="A63" s="133"/>
      <c r="B63" s="96" t="s">
        <v>241</v>
      </c>
      <c r="C63" s="51" t="s">
        <v>113</v>
      </c>
      <c r="D63" s="51" t="s">
        <v>113</v>
      </c>
      <c r="E63" s="51" t="s">
        <v>113</v>
      </c>
      <c r="F63" s="51" t="s">
        <v>113</v>
      </c>
      <c r="G63" s="51" t="s">
        <v>113</v>
      </c>
      <c r="H63" s="51" t="s">
        <v>113</v>
      </c>
      <c r="I63" s="51" t="s">
        <v>113</v>
      </c>
      <c r="J63" s="51" t="s">
        <v>113</v>
      </c>
      <c r="K63" s="51" t="s">
        <v>113</v>
      </c>
      <c r="L63" s="51" t="s">
        <v>113</v>
      </c>
      <c r="M63" s="51" t="s">
        <v>113</v>
      </c>
      <c r="N63" s="51" t="s">
        <v>113</v>
      </c>
      <c r="O63" s="51" t="s">
        <v>113</v>
      </c>
      <c r="P63" s="51" t="s">
        <v>113</v>
      </c>
      <c r="Q63" s="51" t="s">
        <v>113</v>
      </c>
      <c r="R63" s="51" t="s">
        <v>113</v>
      </c>
      <c r="S63" s="51" t="s">
        <v>113</v>
      </c>
      <c r="T63" s="93">
        <v>111189</v>
      </c>
      <c r="U63" s="93">
        <v>120705</v>
      </c>
      <c r="V63" s="93">
        <v>109430</v>
      </c>
      <c r="W63" s="93">
        <v>122879</v>
      </c>
      <c r="X63" s="93">
        <v>130141</v>
      </c>
      <c r="Y63" s="93">
        <v>125062</v>
      </c>
      <c r="Z63" s="93">
        <v>128359</v>
      </c>
      <c r="AA63" s="51" t="s">
        <v>113</v>
      </c>
      <c r="AB63" s="51"/>
    </row>
    <row r="64" spans="1:28" x14ac:dyDescent="0.2">
      <c r="A64" s="133"/>
      <c r="B64" s="96" t="s">
        <v>242</v>
      </c>
      <c r="C64" s="51" t="s">
        <v>113</v>
      </c>
      <c r="D64" s="51" t="s">
        <v>113</v>
      </c>
      <c r="E64" s="51" t="s">
        <v>113</v>
      </c>
      <c r="F64" s="51" t="s">
        <v>113</v>
      </c>
      <c r="G64" s="51" t="s">
        <v>113</v>
      </c>
      <c r="H64" s="51" t="s">
        <v>113</v>
      </c>
      <c r="I64" s="51" t="s">
        <v>113</v>
      </c>
      <c r="J64" s="51" t="s">
        <v>113</v>
      </c>
      <c r="K64" s="51" t="s">
        <v>113</v>
      </c>
      <c r="L64" s="51" t="s">
        <v>113</v>
      </c>
      <c r="M64" s="51" t="s">
        <v>113</v>
      </c>
      <c r="N64" s="51" t="s">
        <v>113</v>
      </c>
      <c r="O64" s="51" t="s">
        <v>113</v>
      </c>
      <c r="P64" s="51" t="s">
        <v>113</v>
      </c>
      <c r="Q64" s="51" t="s">
        <v>113</v>
      </c>
      <c r="R64" s="51" t="s">
        <v>113</v>
      </c>
      <c r="S64" s="51" t="s">
        <v>113</v>
      </c>
      <c r="T64" s="93">
        <v>2545432</v>
      </c>
      <c r="U64" s="93">
        <v>2675711</v>
      </c>
      <c r="V64" s="93">
        <v>2849209</v>
      </c>
      <c r="W64" s="93">
        <v>3081903</v>
      </c>
      <c r="X64" s="93">
        <v>3023631</v>
      </c>
      <c r="Y64" s="93">
        <v>3142795</v>
      </c>
      <c r="Z64" s="93">
        <v>3064076</v>
      </c>
      <c r="AA64" s="51" t="s">
        <v>113</v>
      </c>
      <c r="AB64" s="51"/>
    </row>
    <row r="65" spans="1:28" x14ac:dyDescent="0.2">
      <c r="A65" s="133"/>
      <c r="B65" s="96" t="s">
        <v>243</v>
      </c>
      <c r="C65" s="51" t="s">
        <v>113</v>
      </c>
      <c r="D65" s="51" t="s">
        <v>113</v>
      </c>
      <c r="E65" s="51" t="s">
        <v>113</v>
      </c>
      <c r="F65" s="51" t="s">
        <v>113</v>
      </c>
      <c r="G65" s="51" t="s">
        <v>113</v>
      </c>
      <c r="H65" s="51" t="s">
        <v>113</v>
      </c>
      <c r="I65" s="51" t="s">
        <v>113</v>
      </c>
      <c r="J65" s="51" t="s">
        <v>113</v>
      </c>
      <c r="K65" s="51" t="s">
        <v>113</v>
      </c>
      <c r="L65" s="51" t="s">
        <v>113</v>
      </c>
      <c r="M65" s="51" t="s">
        <v>113</v>
      </c>
      <c r="N65" s="51" t="s">
        <v>113</v>
      </c>
      <c r="O65" s="51" t="s">
        <v>113</v>
      </c>
      <c r="P65" s="51" t="s">
        <v>113</v>
      </c>
      <c r="Q65" s="51" t="s">
        <v>113</v>
      </c>
      <c r="R65" s="51" t="s">
        <v>113</v>
      </c>
      <c r="S65" s="51" t="s">
        <v>113</v>
      </c>
      <c r="T65" s="93">
        <v>3059571</v>
      </c>
      <c r="U65" s="93">
        <v>3167669</v>
      </c>
      <c r="V65" s="93">
        <v>3349128</v>
      </c>
      <c r="W65" s="93">
        <v>3481466</v>
      </c>
      <c r="X65" s="93">
        <v>3466822</v>
      </c>
      <c r="Y65" s="93">
        <v>3588030</v>
      </c>
      <c r="Z65" s="93">
        <v>3437994</v>
      </c>
      <c r="AA65" s="51" t="s">
        <v>113</v>
      </c>
      <c r="AB65" s="51"/>
    </row>
    <row r="66" spans="1:28" x14ac:dyDescent="0.2">
      <c r="A66" s="133"/>
      <c r="B66" s="96" t="s">
        <v>244</v>
      </c>
      <c r="C66" s="51" t="s">
        <v>113</v>
      </c>
      <c r="D66" s="51" t="s">
        <v>113</v>
      </c>
      <c r="E66" s="51" t="s">
        <v>113</v>
      </c>
      <c r="F66" s="51" t="s">
        <v>113</v>
      </c>
      <c r="G66" s="51" t="s">
        <v>113</v>
      </c>
      <c r="H66" s="51" t="s">
        <v>113</v>
      </c>
      <c r="I66" s="51" t="s">
        <v>113</v>
      </c>
      <c r="J66" s="51" t="s">
        <v>113</v>
      </c>
      <c r="K66" s="51" t="s">
        <v>113</v>
      </c>
      <c r="L66" s="51" t="s">
        <v>113</v>
      </c>
      <c r="M66" s="51" t="s">
        <v>113</v>
      </c>
      <c r="N66" s="51" t="s">
        <v>113</v>
      </c>
      <c r="O66" s="51" t="s">
        <v>113</v>
      </c>
      <c r="P66" s="51" t="s">
        <v>113</v>
      </c>
      <c r="Q66" s="51" t="s">
        <v>113</v>
      </c>
      <c r="R66" s="51" t="s">
        <v>113</v>
      </c>
      <c r="S66" s="51" t="s">
        <v>113</v>
      </c>
      <c r="T66" s="93">
        <v>82911</v>
      </c>
      <c r="U66" s="93">
        <v>80351</v>
      </c>
      <c r="V66" s="93">
        <v>84258</v>
      </c>
      <c r="W66" s="93">
        <v>90281</v>
      </c>
      <c r="X66" s="93">
        <v>99346</v>
      </c>
      <c r="Y66" s="93">
        <v>98597</v>
      </c>
      <c r="Z66" s="93">
        <v>104262</v>
      </c>
      <c r="AA66" s="51" t="s">
        <v>113</v>
      </c>
      <c r="AB66" s="51"/>
    </row>
    <row r="67" spans="1:28" x14ac:dyDescent="0.2">
      <c r="A67" s="133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 x14ac:dyDescent="0.2">
      <c r="A68" s="133"/>
      <c r="B68" s="48" t="s">
        <v>128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8" x14ac:dyDescent="0.2">
      <c r="A69" s="133"/>
      <c r="B69" s="50" t="s">
        <v>118</v>
      </c>
      <c r="C69" s="51" t="s">
        <v>113</v>
      </c>
      <c r="D69" s="51" t="s">
        <v>113</v>
      </c>
      <c r="E69" s="51" t="s">
        <v>113</v>
      </c>
      <c r="F69" s="51" t="s">
        <v>113</v>
      </c>
      <c r="G69" s="51" t="s">
        <v>113</v>
      </c>
      <c r="H69" s="51" t="s">
        <v>113</v>
      </c>
      <c r="I69" s="51" t="s">
        <v>113</v>
      </c>
      <c r="J69" s="51" t="s">
        <v>113</v>
      </c>
      <c r="K69" s="51" t="s">
        <v>113</v>
      </c>
      <c r="L69" s="51" t="s">
        <v>113</v>
      </c>
      <c r="M69" s="51" t="s">
        <v>113</v>
      </c>
      <c r="N69" s="51" t="s">
        <v>113</v>
      </c>
      <c r="O69" s="51" t="s">
        <v>113</v>
      </c>
      <c r="P69" s="51" t="s">
        <v>113</v>
      </c>
      <c r="Q69" s="51" t="s">
        <v>113</v>
      </c>
      <c r="R69" s="38">
        <v>147484</v>
      </c>
      <c r="S69" s="38">
        <v>296127</v>
      </c>
      <c r="T69" s="38">
        <v>563127</v>
      </c>
      <c r="U69" s="38">
        <v>981303</v>
      </c>
      <c r="V69" s="38">
        <v>834328</v>
      </c>
      <c r="W69" s="38">
        <v>828462</v>
      </c>
      <c r="X69" s="38">
        <v>992975</v>
      </c>
      <c r="Y69" s="38">
        <v>1112041</v>
      </c>
      <c r="Z69" s="38">
        <v>1152163</v>
      </c>
      <c r="AA69" s="38">
        <v>1383677</v>
      </c>
    </row>
    <row r="70" spans="1:28" x14ac:dyDescent="0.2">
      <c r="A70" s="133"/>
      <c r="B70" s="50" t="s">
        <v>117</v>
      </c>
      <c r="C70" s="38">
        <v>3959968</v>
      </c>
      <c r="D70" s="38">
        <v>3563106</v>
      </c>
      <c r="E70" s="38">
        <v>4175836</v>
      </c>
      <c r="F70" s="38">
        <v>5055637</v>
      </c>
      <c r="G70" s="38">
        <v>5173217</v>
      </c>
      <c r="H70" s="38">
        <v>4316342</v>
      </c>
      <c r="I70" s="38">
        <v>3854439</v>
      </c>
      <c r="J70" s="38">
        <v>3593504</v>
      </c>
      <c r="K70" s="38">
        <v>3713590</v>
      </c>
      <c r="L70" s="38">
        <v>4047747</v>
      </c>
      <c r="M70" s="38">
        <v>3793541</v>
      </c>
      <c r="N70" s="38">
        <v>2932655</v>
      </c>
      <c r="O70" s="38">
        <v>3366895</v>
      </c>
      <c r="P70" s="38">
        <v>3308404</v>
      </c>
      <c r="Q70" s="38">
        <v>3099025</v>
      </c>
      <c r="R70" s="38">
        <v>3241494</v>
      </c>
      <c r="S70" s="38">
        <v>3653324</v>
      </c>
      <c r="T70" s="38">
        <v>3922613</v>
      </c>
      <c r="U70" s="38">
        <v>4498944</v>
      </c>
      <c r="V70" s="38">
        <v>5555818</v>
      </c>
      <c r="W70" s="38">
        <v>5459240</v>
      </c>
      <c r="X70" s="38">
        <v>6541886</v>
      </c>
      <c r="Y70" s="38">
        <v>8578610</v>
      </c>
      <c r="Z70" s="38">
        <v>10884792</v>
      </c>
      <c r="AA70" s="51" t="s">
        <v>113</v>
      </c>
    </row>
    <row r="71" spans="1:28" x14ac:dyDescent="0.2">
      <c r="A71" s="133"/>
      <c r="B71" s="50" t="s">
        <v>308</v>
      </c>
      <c r="C71" s="38">
        <v>269079</v>
      </c>
      <c r="D71" s="38">
        <v>276116</v>
      </c>
      <c r="E71" s="38">
        <v>284117</v>
      </c>
      <c r="F71" s="38">
        <v>283925</v>
      </c>
      <c r="G71" s="38">
        <v>250833</v>
      </c>
      <c r="H71" s="38">
        <v>191495</v>
      </c>
      <c r="I71" s="38">
        <v>135794</v>
      </c>
      <c r="J71" s="38">
        <v>107554</v>
      </c>
      <c r="K71" s="38">
        <v>105536</v>
      </c>
      <c r="L71" s="38">
        <v>103942</v>
      </c>
      <c r="M71" s="38">
        <v>103157</v>
      </c>
      <c r="N71" s="38">
        <v>102913</v>
      </c>
      <c r="O71" s="38">
        <v>103411</v>
      </c>
      <c r="P71" s="38">
        <v>104105</v>
      </c>
      <c r="Q71" s="38">
        <v>106214</v>
      </c>
      <c r="R71" s="38">
        <v>106432</v>
      </c>
      <c r="S71" s="38">
        <v>107316</v>
      </c>
      <c r="T71" s="38">
        <v>108933</v>
      </c>
      <c r="U71" s="38">
        <v>112943</v>
      </c>
      <c r="V71" s="38">
        <v>115395</v>
      </c>
      <c r="W71" s="38">
        <v>118487</v>
      </c>
      <c r="X71" s="38">
        <v>123587</v>
      </c>
      <c r="Y71" s="38">
        <v>130956</v>
      </c>
      <c r="Z71" s="38">
        <v>139244</v>
      </c>
      <c r="AA71" s="51">
        <v>141116</v>
      </c>
    </row>
    <row r="72" spans="1:28" x14ac:dyDescent="0.2">
      <c r="A72" s="133"/>
      <c r="B72" s="55" t="s">
        <v>304</v>
      </c>
      <c r="C72" s="38">
        <v>235684</v>
      </c>
      <c r="D72" s="38">
        <v>241706</v>
      </c>
      <c r="E72" s="38">
        <v>248155</v>
      </c>
      <c r="F72" s="38">
        <v>246984</v>
      </c>
      <c r="G72" s="38">
        <v>213734</v>
      </c>
      <c r="H72" s="38">
        <v>158240</v>
      </c>
      <c r="I72" s="38">
        <v>105398</v>
      </c>
      <c r="J72" s="38">
        <v>79285</v>
      </c>
      <c r="K72" s="38">
        <v>75619</v>
      </c>
      <c r="L72" s="38">
        <v>71290</v>
      </c>
      <c r="M72" s="38">
        <v>67479</v>
      </c>
      <c r="N72" s="38">
        <v>63845</v>
      </c>
      <c r="O72" s="38">
        <v>59829</v>
      </c>
      <c r="P72" s="38">
        <v>57492</v>
      </c>
      <c r="Q72" s="38">
        <v>56103</v>
      </c>
      <c r="R72" s="38">
        <v>53833</v>
      </c>
      <c r="S72" s="38">
        <v>51462</v>
      </c>
      <c r="T72" s="38">
        <v>49221</v>
      </c>
      <c r="U72" s="38">
        <v>48261</v>
      </c>
      <c r="V72" s="38">
        <v>47509</v>
      </c>
      <c r="W72" s="38">
        <v>47664</v>
      </c>
      <c r="X72" s="38">
        <v>48676</v>
      </c>
      <c r="Y72" s="38">
        <v>50848</v>
      </c>
      <c r="Z72" s="38">
        <v>54026</v>
      </c>
      <c r="AA72" s="51">
        <v>55431</v>
      </c>
    </row>
    <row r="73" spans="1:28" x14ac:dyDescent="0.2">
      <c r="A73" s="133"/>
      <c r="B73" s="55" t="s">
        <v>305</v>
      </c>
      <c r="C73" s="38">
        <v>9029</v>
      </c>
      <c r="D73" s="38">
        <v>9625</v>
      </c>
      <c r="E73" s="38">
        <v>10452</v>
      </c>
      <c r="F73" s="38">
        <v>10958</v>
      </c>
      <c r="G73" s="38">
        <v>10872</v>
      </c>
      <c r="H73" s="38">
        <v>10155</v>
      </c>
      <c r="I73" s="38">
        <v>9974</v>
      </c>
      <c r="J73" s="38">
        <v>9956</v>
      </c>
      <c r="K73" s="38">
        <v>10176</v>
      </c>
      <c r="L73" s="38">
        <v>10035</v>
      </c>
      <c r="M73" s="38">
        <v>9737</v>
      </c>
      <c r="N73" s="38">
        <v>9199</v>
      </c>
      <c r="O73" s="38">
        <v>8770</v>
      </c>
      <c r="P73" s="38">
        <v>8521</v>
      </c>
      <c r="Q73" s="38">
        <v>8180</v>
      </c>
      <c r="R73" s="38">
        <v>7809</v>
      </c>
      <c r="S73" s="38">
        <v>7386</v>
      </c>
      <c r="T73" s="38">
        <v>6966</v>
      </c>
      <c r="U73" s="38">
        <v>6687</v>
      </c>
      <c r="V73" s="38">
        <v>6675</v>
      </c>
      <c r="W73" s="38">
        <v>6895</v>
      </c>
      <c r="X73" s="38">
        <v>7075</v>
      </c>
      <c r="Y73" s="38">
        <v>7426</v>
      </c>
      <c r="Z73" s="38">
        <v>7810</v>
      </c>
      <c r="AA73" s="51">
        <v>8132</v>
      </c>
    </row>
    <row r="74" spans="1:28" x14ac:dyDescent="0.2">
      <c r="A74" s="133"/>
      <c r="B74" s="55" t="s">
        <v>306</v>
      </c>
      <c r="C74" s="38">
        <v>14287</v>
      </c>
      <c r="D74" s="38">
        <v>15143</v>
      </c>
      <c r="E74" s="38">
        <v>15820</v>
      </c>
      <c r="F74" s="38">
        <v>16635</v>
      </c>
      <c r="G74" s="38">
        <v>17690</v>
      </c>
      <c r="H74" s="38">
        <v>16354</v>
      </c>
      <c r="I74" s="38">
        <v>14966</v>
      </c>
      <c r="J74" s="38">
        <v>13512</v>
      </c>
      <c r="K74" s="38">
        <v>14875</v>
      </c>
      <c r="L74" s="38">
        <v>17763</v>
      </c>
      <c r="M74" s="38">
        <v>21100</v>
      </c>
      <c r="N74" s="38">
        <v>25145</v>
      </c>
      <c r="O74" s="38">
        <v>30157</v>
      </c>
      <c r="P74" s="38">
        <v>33406</v>
      </c>
      <c r="Q74" s="38">
        <v>37206</v>
      </c>
      <c r="R74" s="38">
        <v>40073</v>
      </c>
      <c r="S74" s="38">
        <v>43650</v>
      </c>
      <c r="T74" s="38">
        <v>47690</v>
      </c>
      <c r="U74" s="38">
        <v>52597</v>
      </c>
      <c r="V74" s="38">
        <v>55046</v>
      </c>
      <c r="W74" s="38">
        <v>56680</v>
      </c>
      <c r="X74" s="38">
        <v>59227</v>
      </c>
      <c r="Y74" s="38">
        <v>61885</v>
      </c>
      <c r="Z74" s="38">
        <v>64449</v>
      </c>
      <c r="AA74" s="51">
        <v>63301</v>
      </c>
    </row>
    <row r="75" spans="1:28" x14ac:dyDescent="0.2">
      <c r="A75" s="133"/>
      <c r="B75" s="55" t="s">
        <v>299</v>
      </c>
      <c r="C75" s="38">
        <v>7945</v>
      </c>
      <c r="D75" s="38">
        <v>7470</v>
      </c>
      <c r="E75" s="38">
        <v>7412</v>
      </c>
      <c r="F75" s="38">
        <v>6947</v>
      </c>
      <c r="G75" s="38">
        <v>6068</v>
      </c>
      <c r="H75" s="38">
        <v>4459</v>
      </c>
      <c r="I75" s="38">
        <v>3144</v>
      </c>
      <c r="J75" s="38">
        <v>2451</v>
      </c>
      <c r="K75" s="38">
        <v>2374</v>
      </c>
      <c r="L75" s="38">
        <v>2247</v>
      </c>
      <c r="M75" s="38">
        <v>2112</v>
      </c>
      <c r="N75" s="38">
        <v>1950</v>
      </c>
      <c r="O75" s="38">
        <v>1763</v>
      </c>
      <c r="P75" s="38">
        <v>1693</v>
      </c>
      <c r="Q75" s="38">
        <v>1625</v>
      </c>
      <c r="R75" s="38">
        <v>1502</v>
      </c>
      <c r="S75" s="38">
        <v>1431</v>
      </c>
      <c r="T75" s="38">
        <v>1399</v>
      </c>
      <c r="U75" s="38">
        <v>1420</v>
      </c>
      <c r="V75" s="38">
        <v>1511</v>
      </c>
      <c r="W75" s="38">
        <v>1759</v>
      </c>
      <c r="X75" s="38">
        <v>1895</v>
      </c>
      <c r="Y75" s="38">
        <v>2044</v>
      </c>
      <c r="Z75" s="38">
        <v>2353</v>
      </c>
      <c r="AA75" s="51">
        <v>2596</v>
      </c>
    </row>
    <row r="76" spans="1:28" x14ac:dyDescent="0.2">
      <c r="A76" s="133"/>
      <c r="B76" s="55" t="s">
        <v>300</v>
      </c>
      <c r="C76" s="38">
        <v>978</v>
      </c>
      <c r="D76" s="38">
        <v>1059</v>
      </c>
      <c r="E76" s="38">
        <v>1165</v>
      </c>
      <c r="F76" s="38">
        <v>1256</v>
      </c>
      <c r="G76" s="38">
        <v>1302</v>
      </c>
      <c r="H76" s="38">
        <v>1242</v>
      </c>
      <c r="I76" s="38">
        <v>1327</v>
      </c>
      <c r="J76" s="38">
        <v>1414</v>
      </c>
      <c r="K76" s="38">
        <v>1546</v>
      </c>
      <c r="L76" s="38">
        <v>1639</v>
      </c>
      <c r="M76" s="38">
        <v>1773</v>
      </c>
      <c r="N76" s="38">
        <v>1841</v>
      </c>
      <c r="O76" s="38">
        <v>1941</v>
      </c>
      <c r="P76" s="38">
        <v>2046</v>
      </c>
      <c r="Q76" s="38">
        <v>2144</v>
      </c>
      <c r="R76" s="38">
        <v>2272</v>
      </c>
      <c r="S76" s="38">
        <v>2411</v>
      </c>
      <c r="T76" s="38">
        <v>2668</v>
      </c>
      <c r="U76" s="38">
        <v>2959</v>
      </c>
      <c r="V76" s="38">
        <v>3543</v>
      </c>
      <c r="W76" s="38">
        <v>4293</v>
      </c>
      <c r="X76" s="38">
        <v>5441</v>
      </c>
      <c r="Y76" s="38">
        <v>7423</v>
      </c>
      <c r="Z76" s="38">
        <v>9094</v>
      </c>
      <c r="AA76" s="51">
        <v>9970</v>
      </c>
    </row>
    <row r="77" spans="1:28" x14ac:dyDescent="0.2">
      <c r="A77" s="133"/>
      <c r="B77" s="55" t="s">
        <v>307</v>
      </c>
      <c r="C77" s="38">
        <v>946</v>
      </c>
      <c r="D77" s="38">
        <v>901</v>
      </c>
      <c r="E77" s="38">
        <v>894</v>
      </c>
      <c r="F77" s="38">
        <v>924</v>
      </c>
      <c r="G77" s="38">
        <v>963</v>
      </c>
      <c r="H77" s="38">
        <v>842</v>
      </c>
      <c r="I77" s="38">
        <v>786</v>
      </c>
      <c r="J77" s="38">
        <v>733</v>
      </c>
      <c r="K77" s="38">
        <v>741</v>
      </c>
      <c r="L77" s="38">
        <v>755</v>
      </c>
      <c r="M77" s="38">
        <v>748</v>
      </c>
      <c r="N77" s="38">
        <v>730</v>
      </c>
      <c r="O77" s="38">
        <v>735</v>
      </c>
      <c r="P77" s="38">
        <v>719</v>
      </c>
      <c r="Q77" s="38">
        <v>720</v>
      </c>
      <c r="R77" s="38">
        <v>696</v>
      </c>
      <c r="S77" s="38">
        <v>690</v>
      </c>
      <c r="T77" s="38">
        <v>686</v>
      </c>
      <c r="U77" s="38">
        <v>688</v>
      </c>
      <c r="V77" s="38">
        <v>735</v>
      </c>
      <c r="W77" s="38">
        <v>768</v>
      </c>
      <c r="X77" s="38">
        <v>811</v>
      </c>
      <c r="Y77" s="38">
        <v>848</v>
      </c>
      <c r="Z77" s="38">
        <v>998</v>
      </c>
      <c r="AA77" s="51">
        <v>1133</v>
      </c>
    </row>
    <row r="78" spans="1:28" x14ac:dyDescent="0.2">
      <c r="A78" s="133"/>
      <c r="B78" s="55" t="s">
        <v>301</v>
      </c>
      <c r="C78" s="38">
        <v>20</v>
      </c>
      <c r="D78" s="38">
        <v>17</v>
      </c>
      <c r="E78" s="38">
        <v>15</v>
      </c>
      <c r="F78" s="38">
        <v>15</v>
      </c>
      <c r="G78" s="38">
        <v>12</v>
      </c>
      <c r="H78" s="38">
        <v>14</v>
      </c>
      <c r="I78" s="38">
        <v>12</v>
      </c>
      <c r="J78" s="38">
        <v>13</v>
      </c>
      <c r="K78" s="38">
        <v>12</v>
      </c>
      <c r="L78" s="38">
        <v>11</v>
      </c>
      <c r="M78" s="38">
        <v>12</v>
      </c>
      <c r="N78" s="38">
        <v>14</v>
      </c>
      <c r="O78" s="38">
        <v>16</v>
      </c>
      <c r="P78" s="38">
        <v>16</v>
      </c>
      <c r="Q78" s="38">
        <v>16</v>
      </c>
      <c r="R78" s="38">
        <v>15</v>
      </c>
      <c r="S78" s="38">
        <v>17</v>
      </c>
      <c r="T78" s="38">
        <v>23</v>
      </c>
      <c r="U78" s="38">
        <v>29</v>
      </c>
      <c r="V78" s="38">
        <v>34</v>
      </c>
      <c r="W78" s="38">
        <v>40</v>
      </c>
      <c r="X78" s="38">
        <v>42</v>
      </c>
      <c r="Y78" s="38">
        <v>52</v>
      </c>
      <c r="Z78" s="38">
        <v>57</v>
      </c>
      <c r="AA78" s="51">
        <v>66</v>
      </c>
    </row>
    <row r="79" spans="1:28" x14ac:dyDescent="0.2">
      <c r="A79" s="133"/>
      <c r="B79" s="55" t="s">
        <v>302</v>
      </c>
      <c r="C79" s="38">
        <v>117</v>
      </c>
      <c r="D79" s="38">
        <v>120</v>
      </c>
      <c r="E79" s="38">
        <v>127</v>
      </c>
      <c r="F79" s="38">
        <v>128</v>
      </c>
      <c r="G79" s="38">
        <v>122</v>
      </c>
      <c r="H79" s="38">
        <v>118</v>
      </c>
      <c r="I79" s="38">
        <v>117</v>
      </c>
      <c r="J79" s="38">
        <v>118</v>
      </c>
      <c r="K79" s="38">
        <v>125</v>
      </c>
      <c r="L79" s="38">
        <v>127</v>
      </c>
      <c r="M79" s="38">
        <v>125</v>
      </c>
      <c r="N79" s="38">
        <v>117</v>
      </c>
      <c r="O79" s="38">
        <v>126</v>
      </c>
      <c r="P79" s="38">
        <v>130</v>
      </c>
      <c r="Q79" s="38">
        <v>136</v>
      </c>
      <c r="R79" s="38">
        <v>145</v>
      </c>
      <c r="S79" s="38">
        <v>170</v>
      </c>
      <c r="T79" s="38">
        <v>174</v>
      </c>
      <c r="U79" s="38">
        <v>189</v>
      </c>
      <c r="V79" s="38">
        <v>215</v>
      </c>
      <c r="W79" s="38">
        <v>243</v>
      </c>
      <c r="X79" s="38">
        <v>259</v>
      </c>
      <c r="Y79" s="38">
        <v>261</v>
      </c>
      <c r="Z79" s="38">
        <v>273</v>
      </c>
      <c r="AA79" s="51">
        <v>287</v>
      </c>
    </row>
    <row r="80" spans="1:28" x14ac:dyDescent="0.2">
      <c r="A80" s="133"/>
      <c r="B80" s="55" t="s">
        <v>303</v>
      </c>
      <c r="C80" s="38">
        <v>73</v>
      </c>
      <c r="D80" s="38">
        <v>75</v>
      </c>
      <c r="E80" s="38">
        <v>77</v>
      </c>
      <c r="F80" s="38">
        <v>78</v>
      </c>
      <c r="G80" s="38">
        <v>70</v>
      </c>
      <c r="H80" s="38">
        <v>71</v>
      </c>
      <c r="I80" s="38">
        <v>70</v>
      </c>
      <c r="J80" s="38">
        <v>72</v>
      </c>
      <c r="K80" s="38">
        <v>68</v>
      </c>
      <c r="L80" s="38">
        <v>75</v>
      </c>
      <c r="M80" s="38">
        <v>71</v>
      </c>
      <c r="N80" s="38">
        <v>72</v>
      </c>
      <c r="O80" s="38">
        <v>74</v>
      </c>
      <c r="P80" s="38">
        <v>82</v>
      </c>
      <c r="Q80" s="38">
        <v>84</v>
      </c>
      <c r="R80" s="38">
        <v>87</v>
      </c>
      <c r="S80" s="38">
        <v>99</v>
      </c>
      <c r="T80" s="38">
        <v>106</v>
      </c>
      <c r="U80" s="38">
        <v>113</v>
      </c>
      <c r="V80" s="38">
        <v>127</v>
      </c>
      <c r="W80" s="38">
        <v>145</v>
      </c>
      <c r="X80" s="38">
        <v>161</v>
      </c>
      <c r="Y80" s="38">
        <v>169</v>
      </c>
      <c r="Z80" s="38">
        <v>184</v>
      </c>
      <c r="AA80" s="51">
        <v>200</v>
      </c>
    </row>
    <row r="81" spans="1:30" x14ac:dyDescent="0.2">
      <c r="A81" s="133"/>
      <c r="B81" s="55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1:30" x14ac:dyDescent="0.2">
      <c r="A82" s="133"/>
      <c r="B82" s="48" t="s">
        <v>134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58"/>
    </row>
    <row r="83" spans="1:30" ht="15.75" customHeight="1" x14ac:dyDescent="0.2">
      <c r="A83" s="133"/>
      <c r="B83" s="109" t="s">
        <v>93</v>
      </c>
      <c r="C83" s="59" t="s">
        <v>113</v>
      </c>
      <c r="G83" s="51">
        <v>201554</v>
      </c>
      <c r="H83" s="51">
        <v>236679</v>
      </c>
      <c r="I83" s="51">
        <v>206276</v>
      </c>
      <c r="J83" s="51">
        <v>237045</v>
      </c>
      <c r="K83" s="51">
        <v>256666</v>
      </c>
      <c r="L83" s="51">
        <v>278268</v>
      </c>
      <c r="M83" s="51">
        <v>311807</v>
      </c>
      <c r="N83" s="51">
        <v>344717</v>
      </c>
      <c r="O83" s="51">
        <v>353394</v>
      </c>
      <c r="P83" s="51">
        <v>355418</v>
      </c>
      <c r="Q83" s="51">
        <v>378984</v>
      </c>
      <c r="R83" s="51">
        <v>409532</v>
      </c>
      <c r="S83" s="51">
        <v>445613</v>
      </c>
      <c r="T83" s="51">
        <v>468330</v>
      </c>
      <c r="U83" s="51">
        <v>496886</v>
      </c>
      <c r="V83" s="51">
        <v>486499</v>
      </c>
      <c r="W83" s="51">
        <v>510060</v>
      </c>
      <c r="X83" s="51">
        <v>537171</v>
      </c>
      <c r="Y83" s="51">
        <v>565566</v>
      </c>
      <c r="Z83" s="51">
        <v>601464</v>
      </c>
      <c r="AA83" s="51">
        <v>618330</v>
      </c>
    </row>
    <row r="84" spans="1:30" ht="15.75" customHeight="1" x14ac:dyDescent="0.2">
      <c r="A84" s="133"/>
      <c r="B84" s="109" t="s">
        <v>157</v>
      </c>
      <c r="C84" s="59" t="s">
        <v>113</v>
      </c>
      <c r="G84" s="51">
        <v>261249</v>
      </c>
      <c r="H84" s="51">
        <v>298522</v>
      </c>
      <c r="I84" s="51">
        <v>303720</v>
      </c>
      <c r="J84" s="51">
        <v>275295</v>
      </c>
      <c r="K84" s="51">
        <v>379484</v>
      </c>
      <c r="L84" s="51">
        <v>414837</v>
      </c>
      <c r="M84" s="51">
        <v>485129</v>
      </c>
      <c r="N84" s="51">
        <v>542007</v>
      </c>
      <c r="O84" s="51">
        <v>636530</v>
      </c>
      <c r="P84" s="51">
        <v>674691</v>
      </c>
      <c r="Q84" s="51">
        <v>756604</v>
      </c>
      <c r="R84" s="51">
        <v>885002</v>
      </c>
      <c r="S84" s="51">
        <v>1003884</v>
      </c>
      <c r="T84" s="51">
        <v>1112517</v>
      </c>
      <c r="U84" s="51">
        <v>1208076</v>
      </c>
      <c r="V84" s="51">
        <v>1207794</v>
      </c>
      <c r="W84" s="51" t="s">
        <v>91</v>
      </c>
      <c r="X84" s="51">
        <v>1168928</v>
      </c>
      <c r="Y84" s="51">
        <v>1157147</v>
      </c>
      <c r="Z84" s="51">
        <v>1148823</v>
      </c>
      <c r="AA84" s="51">
        <v>1127701</v>
      </c>
    </row>
    <row r="85" spans="1:30" ht="15.75" customHeight="1" x14ac:dyDescent="0.2">
      <c r="A85" s="133"/>
      <c r="B85" s="109" t="s">
        <v>92</v>
      </c>
      <c r="C85" s="59" t="s">
        <v>113</v>
      </c>
      <c r="G85" s="51">
        <v>113267</v>
      </c>
      <c r="H85" s="51">
        <v>114241</v>
      </c>
      <c r="I85" s="51">
        <v>116875</v>
      </c>
      <c r="J85" s="51">
        <v>122975</v>
      </c>
      <c r="K85" s="51">
        <v>154577</v>
      </c>
      <c r="L85" s="51" t="s">
        <v>90</v>
      </c>
      <c r="M85" s="51">
        <v>182218</v>
      </c>
      <c r="N85" s="51">
        <v>187817</v>
      </c>
      <c r="O85" s="51">
        <v>177312</v>
      </c>
      <c r="P85" s="51">
        <v>189590</v>
      </c>
      <c r="Q85" s="51" t="s">
        <v>89</v>
      </c>
      <c r="R85" s="51">
        <v>165483</v>
      </c>
      <c r="S85" s="51" t="s">
        <v>88</v>
      </c>
      <c r="T85" s="51">
        <v>184376</v>
      </c>
      <c r="U85" s="51">
        <v>182556</v>
      </c>
      <c r="V85" s="51" t="s">
        <v>87</v>
      </c>
      <c r="W85" s="51" t="s">
        <v>86</v>
      </c>
      <c r="X85" s="51">
        <v>244430</v>
      </c>
      <c r="Y85" s="51">
        <v>270258</v>
      </c>
      <c r="Z85" s="51">
        <v>290083</v>
      </c>
      <c r="AA85" s="51">
        <v>329613</v>
      </c>
    </row>
    <row r="88" spans="1:30" x14ac:dyDescent="0.2">
      <c r="B88" s="92"/>
      <c r="C88" s="47">
        <v>1990</v>
      </c>
      <c r="D88" s="47">
        <v>1991</v>
      </c>
      <c r="E88" s="47">
        <v>1992</v>
      </c>
      <c r="F88" s="47">
        <v>1993</v>
      </c>
      <c r="G88" s="47">
        <v>1994</v>
      </c>
      <c r="H88" s="47">
        <v>1995</v>
      </c>
      <c r="I88" s="47">
        <v>1996</v>
      </c>
      <c r="J88" s="47">
        <v>1997</v>
      </c>
      <c r="K88" s="47">
        <v>1998</v>
      </c>
      <c r="L88" s="47">
        <v>1999</v>
      </c>
      <c r="M88" s="47">
        <v>2000</v>
      </c>
      <c r="N88" s="47">
        <v>2001</v>
      </c>
      <c r="O88" s="47">
        <v>2002</v>
      </c>
      <c r="P88" s="47">
        <v>2003</v>
      </c>
      <c r="Q88" s="47">
        <v>2004</v>
      </c>
      <c r="R88" s="47">
        <v>2005</v>
      </c>
      <c r="S88" s="47">
        <v>2006</v>
      </c>
      <c r="T88" s="47">
        <v>2007</v>
      </c>
      <c r="U88" s="47">
        <v>2008</v>
      </c>
      <c r="V88" s="47">
        <v>2009</v>
      </c>
      <c r="W88" s="47">
        <v>2010</v>
      </c>
      <c r="X88" s="47">
        <v>2011</v>
      </c>
      <c r="Y88" s="47">
        <v>2012</v>
      </c>
      <c r="Z88" s="47">
        <v>2013</v>
      </c>
      <c r="AA88" s="47">
        <v>2014</v>
      </c>
    </row>
    <row r="89" spans="1:30" x14ac:dyDescent="0.2">
      <c r="A89" s="127" t="s">
        <v>273</v>
      </c>
      <c r="B89" s="48" t="s">
        <v>134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58"/>
    </row>
    <row r="90" spans="1:30" ht="15.75" customHeight="1" x14ac:dyDescent="0.2">
      <c r="A90" s="127"/>
      <c r="B90" s="41" t="s">
        <v>93</v>
      </c>
      <c r="C90" s="59" t="s">
        <v>8</v>
      </c>
      <c r="G90" s="51">
        <v>201554</v>
      </c>
      <c r="H90" s="51">
        <v>236679</v>
      </c>
      <c r="I90" s="51">
        <v>206276</v>
      </c>
      <c r="J90" s="51">
        <v>237045</v>
      </c>
      <c r="K90" s="51">
        <v>256666</v>
      </c>
      <c r="L90" s="51">
        <v>278268</v>
      </c>
      <c r="M90" s="51">
        <v>311807</v>
      </c>
      <c r="N90" s="51">
        <v>344717</v>
      </c>
      <c r="O90" s="51">
        <v>353394</v>
      </c>
      <c r="P90" s="51">
        <v>355418</v>
      </c>
      <c r="Q90" s="51">
        <v>378984</v>
      </c>
      <c r="R90" s="51">
        <v>409532</v>
      </c>
      <c r="S90" s="51">
        <v>445613</v>
      </c>
      <c r="T90" s="51">
        <v>468330</v>
      </c>
      <c r="U90" s="51">
        <v>496886</v>
      </c>
      <c r="V90" s="51">
        <v>486499</v>
      </c>
      <c r="W90" s="51">
        <v>510060</v>
      </c>
      <c r="X90" s="51">
        <v>537171</v>
      </c>
      <c r="Y90" s="51">
        <v>565566</v>
      </c>
      <c r="Z90" s="51">
        <v>601464</v>
      </c>
      <c r="AA90" s="51">
        <v>618330</v>
      </c>
    </row>
    <row r="91" spans="1:30" ht="15.75" customHeight="1" x14ac:dyDescent="0.2">
      <c r="A91" s="127"/>
      <c r="B91" s="41" t="s">
        <v>284</v>
      </c>
      <c r="C91" s="59" t="s">
        <v>8</v>
      </c>
      <c r="G91" s="51">
        <v>261249</v>
      </c>
      <c r="H91" s="51">
        <v>298522</v>
      </c>
      <c r="I91" s="51">
        <v>303720</v>
      </c>
      <c r="J91" s="51">
        <v>275295</v>
      </c>
      <c r="K91" s="51">
        <v>379484</v>
      </c>
      <c r="L91" s="51">
        <v>414837</v>
      </c>
      <c r="M91" s="51">
        <v>485129</v>
      </c>
      <c r="N91" s="51">
        <v>542007</v>
      </c>
      <c r="O91" s="51">
        <v>636530</v>
      </c>
      <c r="P91" s="51">
        <v>674691</v>
      </c>
      <c r="Q91" s="51">
        <v>756604</v>
      </c>
      <c r="R91" s="51">
        <v>885002</v>
      </c>
      <c r="S91" s="51">
        <v>1003884</v>
      </c>
      <c r="T91" s="51">
        <v>1112517</v>
      </c>
      <c r="U91" s="51">
        <v>1208076</v>
      </c>
      <c r="V91" s="51">
        <v>1207794</v>
      </c>
      <c r="W91" s="51" t="s">
        <v>91</v>
      </c>
      <c r="X91" s="51">
        <v>1168928</v>
      </c>
      <c r="Y91" s="51">
        <v>1157147</v>
      </c>
      <c r="Z91" s="51">
        <v>1148823</v>
      </c>
      <c r="AA91" s="51">
        <v>1127701</v>
      </c>
    </row>
    <row r="92" spans="1:30" ht="15.75" customHeight="1" x14ac:dyDescent="0.2">
      <c r="A92" s="127"/>
      <c r="B92" s="41" t="s">
        <v>92</v>
      </c>
      <c r="C92" s="59" t="s">
        <v>8</v>
      </c>
      <c r="G92" s="51">
        <v>113267</v>
      </c>
      <c r="H92" s="51">
        <v>114241</v>
      </c>
      <c r="I92" s="51">
        <v>116875</v>
      </c>
      <c r="J92" s="51">
        <v>122975</v>
      </c>
      <c r="K92" s="51">
        <v>154577</v>
      </c>
      <c r="L92" s="51" t="s">
        <v>90</v>
      </c>
      <c r="M92" s="51">
        <v>182218</v>
      </c>
      <c r="N92" s="51">
        <v>187817</v>
      </c>
      <c r="O92" s="51">
        <v>177312</v>
      </c>
      <c r="P92" s="51">
        <v>189590</v>
      </c>
      <c r="Q92" s="51" t="s">
        <v>89</v>
      </c>
      <c r="R92" s="51">
        <v>165483</v>
      </c>
      <c r="S92" s="51" t="s">
        <v>88</v>
      </c>
      <c r="T92" s="51">
        <v>184376</v>
      </c>
      <c r="U92" s="51">
        <v>182556</v>
      </c>
      <c r="V92" s="51" t="s">
        <v>87</v>
      </c>
      <c r="W92" s="51" t="s">
        <v>86</v>
      </c>
      <c r="X92" s="51">
        <v>244430</v>
      </c>
      <c r="Y92" s="51">
        <v>270258</v>
      </c>
      <c r="Z92" s="51">
        <v>290083</v>
      </c>
      <c r="AA92" s="51">
        <v>329613</v>
      </c>
    </row>
    <row r="93" spans="1:30" ht="15.75" customHeight="1" x14ac:dyDescent="0.2">
      <c r="A93" s="127"/>
      <c r="B93" s="41"/>
      <c r="C93" s="59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1:30" x14ac:dyDescent="0.2">
      <c r="A94" s="127"/>
      <c r="B94" s="48" t="s">
        <v>282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30" s="42" customFormat="1" x14ac:dyDescent="0.2">
      <c r="A95" s="127"/>
      <c r="B95" s="42" t="s">
        <v>285</v>
      </c>
      <c r="C95" s="116" t="s">
        <v>8</v>
      </c>
      <c r="D95" s="116" t="s">
        <v>8</v>
      </c>
      <c r="E95" s="116" t="s">
        <v>8</v>
      </c>
      <c r="F95" s="116" t="s">
        <v>8</v>
      </c>
      <c r="G95" s="117">
        <v>550308</v>
      </c>
      <c r="H95" s="117">
        <v>584184</v>
      </c>
      <c r="I95" s="117">
        <v>588326</v>
      </c>
      <c r="J95" s="117">
        <v>614966</v>
      </c>
      <c r="K95" s="117">
        <v>609584</v>
      </c>
      <c r="L95" s="117">
        <v>609569</v>
      </c>
      <c r="M95" s="117">
        <v>634276</v>
      </c>
      <c r="N95" s="117">
        <v>630875</v>
      </c>
      <c r="O95" s="117">
        <v>612069</v>
      </c>
      <c r="P95" s="117">
        <v>609378</v>
      </c>
      <c r="Q95" s="117">
        <v>602667</v>
      </c>
      <c r="R95" s="117">
        <v>632510</v>
      </c>
      <c r="S95" s="117">
        <v>667341</v>
      </c>
      <c r="T95" s="117">
        <v>656107</v>
      </c>
      <c r="U95" s="117">
        <v>626771</v>
      </c>
      <c r="V95" s="117">
        <v>548201</v>
      </c>
      <c r="W95" s="117">
        <v>505473</v>
      </c>
      <c r="X95" s="116" t="s">
        <v>8</v>
      </c>
      <c r="Y95" s="116" t="s">
        <v>8</v>
      </c>
      <c r="Z95" s="116" t="s">
        <v>8</v>
      </c>
      <c r="AA95" s="116" t="s">
        <v>8</v>
      </c>
      <c r="AB95" s="116"/>
      <c r="AD95" s="42" t="s">
        <v>274</v>
      </c>
    </row>
    <row r="96" spans="1:30" s="42" customFormat="1" x14ac:dyDescent="0.2">
      <c r="A96" s="127"/>
      <c r="B96" s="118" t="s">
        <v>286</v>
      </c>
      <c r="C96" s="119" t="s">
        <v>8</v>
      </c>
      <c r="D96" s="119" t="s">
        <v>8</v>
      </c>
      <c r="E96" s="119" t="s">
        <v>8</v>
      </c>
      <c r="F96" s="119" t="s">
        <v>8</v>
      </c>
      <c r="G96" s="120">
        <v>4124589</v>
      </c>
      <c r="H96" s="120">
        <v>4356753</v>
      </c>
      <c r="I96" s="120">
        <v>4358117</v>
      </c>
      <c r="J96" s="120">
        <v>4631669</v>
      </c>
      <c r="K96" s="120">
        <v>4698777</v>
      </c>
      <c r="L96" s="120">
        <v>4702798</v>
      </c>
      <c r="M96" s="120">
        <v>4648531</v>
      </c>
      <c r="N96" s="120">
        <v>4279589</v>
      </c>
      <c r="O96" s="120">
        <v>4163828</v>
      </c>
      <c r="P96" s="120">
        <v>3842243</v>
      </c>
      <c r="Q96" s="120">
        <v>3595392</v>
      </c>
      <c r="R96" s="120">
        <v>3579940</v>
      </c>
      <c r="S96" s="120">
        <v>3567959</v>
      </c>
      <c r="T96" s="120">
        <v>3469671</v>
      </c>
      <c r="U96" s="120">
        <v>3287287</v>
      </c>
      <c r="V96" s="120">
        <v>2795992</v>
      </c>
      <c r="W96" s="120">
        <v>2456522</v>
      </c>
      <c r="X96" s="119" t="s">
        <v>8</v>
      </c>
      <c r="Y96" s="119" t="s">
        <v>8</v>
      </c>
      <c r="Z96" s="119" t="s">
        <v>8</v>
      </c>
      <c r="AA96" s="119" t="s">
        <v>8</v>
      </c>
      <c r="AB96" s="119"/>
      <c r="AD96" s="42" t="s">
        <v>275</v>
      </c>
    </row>
    <row r="97" spans="1:30" s="42" customFormat="1" x14ac:dyDescent="0.2">
      <c r="A97" s="127"/>
      <c r="B97" s="42" t="s">
        <v>287</v>
      </c>
      <c r="C97" s="121" t="s">
        <v>8</v>
      </c>
      <c r="D97" s="121" t="s">
        <v>8</v>
      </c>
      <c r="E97" s="121" t="s">
        <v>8</v>
      </c>
      <c r="F97" s="117">
        <v>715000</v>
      </c>
      <c r="G97" s="117">
        <v>753000</v>
      </c>
      <c r="H97" s="117">
        <v>759000</v>
      </c>
      <c r="I97" s="117">
        <v>796000</v>
      </c>
      <c r="J97" s="117">
        <v>793000</v>
      </c>
      <c r="K97" s="117">
        <v>797000</v>
      </c>
      <c r="L97" s="117">
        <v>826000</v>
      </c>
      <c r="M97" s="117">
        <v>822000</v>
      </c>
      <c r="N97" s="117">
        <v>808000</v>
      </c>
      <c r="O97" s="117">
        <v>805000</v>
      </c>
      <c r="P97" s="117">
        <v>791000</v>
      </c>
      <c r="Q97" s="117">
        <v>834000</v>
      </c>
      <c r="R97" s="117">
        <v>880000</v>
      </c>
      <c r="S97" s="117">
        <v>864000</v>
      </c>
      <c r="T97" s="117">
        <v>838000</v>
      </c>
      <c r="U97" s="117">
        <v>754000</v>
      </c>
      <c r="V97" s="121" t="s">
        <v>8</v>
      </c>
      <c r="W97" s="121" t="s">
        <v>8</v>
      </c>
      <c r="X97" s="121" t="s">
        <v>8</v>
      </c>
      <c r="Y97" s="121" t="s">
        <v>8</v>
      </c>
      <c r="Z97" s="121" t="s">
        <v>8</v>
      </c>
      <c r="AA97" s="121" t="s">
        <v>8</v>
      </c>
      <c r="AB97" s="121"/>
    </row>
    <row r="98" spans="1:30" s="42" customFormat="1" x14ac:dyDescent="0.2">
      <c r="A98" s="127"/>
      <c r="B98" s="118" t="s">
        <v>288</v>
      </c>
      <c r="C98" s="77" t="s">
        <v>8</v>
      </c>
      <c r="D98" s="77" t="s">
        <v>8</v>
      </c>
      <c r="E98" s="77" t="s">
        <v>8</v>
      </c>
      <c r="F98" s="120">
        <v>603000</v>
      </c>
      <c r="G98" s="120">
        <v>635000</v>
      </c>
      <c r="H98" s="120">
        <v>663000</v>
      </c>
      <c r="I98" s="120">
        <v>675000</v>
      </c>
      <c r="J98" s="120">
        <v>702000</v>
      </c>
      <c r="K98" s="120">
        <v>709000</v>
      </c>
      <c r="L98" s="120">
        <v>739000</v>
      </c>
      <c r="M98" s="120">
        <v>776000</v>
      </c>
      <c r="N98" s="120">
        <v>801000</v>
      </c>
      <c r="O98" s="120">
        <v>748000</v>
      </c>
      <c r="P98" s="120">
        <v>725000</v>
      </c>
      <c r="Q98" s="120">
        <v>736000</v>
      </c>
      <c r="R98" s="120">
        <v>732000</v>
      </c>
      <c r="S98" s="120">
        <v>777000</v>
      </c>
      <c r="T98" s="120">
        <v>821000</v>
      </c>
      <c r="U98" s="120">
        <v>926000</v>
      </c>
      <c r="V98" s="77" t="s">
        <v>8</v>
      </c>
      <c r="W98" s="77" t="s">
        <v>8</v>
      </c>
      <c r="X98" s="77" t="s">
        <v>8</v>
      </c>
      <c r="Y98" s="77" t="s">
        <v>8</v>
      </c>
      <c r="Z98" s="77" t="s">
        <v>8</v>
      </c>
      <c r="AA98" s="77" t="s">
        <v>8</v>
      </c>
      <c r="AB98" s="77"/>
    </row>
    <row r="99" spans="1:30" s="42" customFormat="1" x14ac:dyDescent="0.2">
      <c r="A99" s="127"/>
      <c r="B99" s="42" t="s">
        <v>289</v>
      </c>
      <c r="C99" s="121" t="s">
        <v>8</v>
      </c>
      <c r="D99" s="121" t="s">
        <v>8</v>
      </c>
      <c r="E99" s="121" t="s">
        <v>8</v>
      </c>
      <c r="F99" s="117">
        <v>4405000</v>
      </c>
      <c r="G99" s="117">
        <v>4667000</v>
      </c>
      <c r="H99" s="117">
        <v>4689000</v>
      </c>
      <c r="I99" s="117">
        <v>5038000</v>
      </c>
      <c r="J99" s="117">
        <v>5069000</v>
      </c>
      <c r="K99" s="117">
        <v>5087000</v>
      </c>
      <c r="L99" s="117">
        <v>4985000</v>
      </c>
      <c r="M99" s="117">
        <v>4626000</v>
      </c>
      <c r="N99" s="117">
        <v>4630000</v>
      </c>
      <c r="O99" s="117">
        <v>4270000</v>
      </c>
      <c r="P99" s="117">
        <v>3932000</v>
      </c>
      <c r="Q99" s="117">
        <v>3943000</v>
      </c>
      <c r="R99" s="117">
        <v>3848000</v>
      </c>
      <c r="S99" s="117">
        <v>3760000</v>
      </c>
      <c r="T99" s="117">
        <v>3622000</v>
      </c>
      <c r="U99" s="117">
        <v>3209000</v>
      </c>
      <c r="V99" s="121" t="s">
        <v>8</v>
      </c>
      <c r="W99" s="121" t="s">
        <v>8</v>
      </c>
      <c r="X99" s="121" t="s">
        <v>8</v>
      </c>
      <c r="Y99" s="121" t="s">
        <v>8</v>
      </c>
      <c r="Z99" s="121" t="s">
        <v>8</v>
      </c>
      <c r="AA99" s="121" t="s">
        <v>8</v>
      </c>
      <c r="AB99" s="121"/>
    </row>
    <row r="100" spans="1:30" s="42" customFormat="1" x14ac:dyDescent="0.2">
      <c r="A100" s="127"/>
      <c r="B100" s="118" t="s">
        <v>290</v>
      </c>
      <c r="C100" s="77" t="s">
        <v>8</v>
      </c>
      <c r="D100" s="77" t="s">
        <v>8</v>
      </c>
      <c r="E100" s="77" t="s">
        <v>8</v>
      </c>
      <c r="F100" s="120">
        <v>3629000</v>
      </c>
      <c r="G100" s="120">
        <v>3660000</v>
      </c>
      <c r="H100" s="120">
        <v>3893000</v>
      </c>
      <c r="I100" s="120">
        <v>4014000</v>
      </c>
      <c r="J100" s="120">
        <v>4319000</v>
      </c>
      <c r="K100" s="120">
        <v>4653000</v>
      </c>
      <c r="L100" s="120">
        <v>4464000</v>
      </c>
      <c r="M100" s="120">
        <v>4642000</v>
      </c>
      <c r="N100" s="120">
        <v>4727000</v>
      </c>
      <c r="O100" s="120">
        <v>4147000</v>
      </c>
      <c r="P100" s="120">
        <v>3675000</v>
      </c>
      <c r="Q100" s="120">
        <v>3614000</v>
      </c>
      <c r="R100" s="120">
        <v>3316000</v>
      </c>
      <c r="S100" s="120">
        <v>3258000</v>
      </c>
      <c r="T100" s="120">
        <v>3340000</v>
      </c>
      <c r="U100" s="120">
        <v>3667000</v>
      </c>
      <c r="V100" s="77" t="s">
        <v>8</v>
      </c>
      <c r="W100" s="77" t="s">
        <v>8</v>
      </c>
      <c r="X100" s="77" t="s">
        <v>8</v>
      </c>
      <c r="Y100" s="77" t="s">
        <v>8</v>
      </c>
      <c r="Z100" s="77" t="s">
        <v>8</v>
      </c>
      <c r="AA100" s="77" t="s">
        <v>8</v>
      </c>
      <c r="AB100" s="77"/>
    </row>
    <row r="101" spans="1:30" s="42" customFormat="1" x14ac:dyDescent="0.2">
      <c r="A101" s="127"/>
      <c r="C101" s="121"/>
      <c r="D101" s="121"/>
      <c r="E101" s="121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21"/>
      <c r="W101" s="121"/>
      <c r="X101" s="121"/>
      <c r="Y101" s="121"/>
      <c r="Z101" s="121"/>
      <c r="AA101" s="121"/>
      <c r="AB101" s="121"/>
    </row>
    <row r="102" spans="1:30" ht="15" customHeight="1" x14ac:dyDescent="0.2">
      <c r="A102" s="127"/>
      <c r="B102" s="48" t="s">
        <v>266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30" x14ac:dyDescent="0.2">
      <c r="A103" s="127"/>
      <c r="B103" s="114" t="s">
        <v>258</v>
      </c>
      <c r="C103" s="115">
        <v>725484</v>
      </c>
      <c r="D103" s="115">
        <v>918988</v>
      </c>
      <c r="E103" s="115">
        <v>977478</v>
      </c>
      <c r="F103" s="115">
        <v>897231</v>
      </c>
      <c r="G103" s="115">
        <v>837797</v>
      </c>
      <c r="H103" s="115">
        <v>883457</v>
      </c>
      <c r="I103" s="115">
        <v>1111964</v>
      </c>
      <c r="J103" s="115">
        <v>1367364</v>
      </c>
      <c r="K103" s="115">
        <v>1436964</v>
      </c>
      <c r="L103" s="115">
        <v>1354376</v>
      </c>
      <c r="M103" s="115">
        <v>1262102</v>
      </c>
      <c r="N103" s="115">
        <v>1437354</v>
      </c>
      <c r="O103" s="115"/>
      <c r="P103" s="115">
        <v>1661996</v>
      </c>
      <c r="Q103" s="115">
        <v>1618987</v>
      </c>
      <c r="R103" s="115">
        <v>1782643</v>
      </c>
      <c r="S103" s="115">
        <v>1112542</v>
      </c>
      <c r="T103" s="115">
        <v>801269</v>
      </c>
      <c r="U103" s="115">
        <v>1042806</v>
      </c>
      <c r="V103" s="115">
        <v>1402816</v>
      </c>
      <c r="W103" s="115">
        <v>1596355</v>
      </c>
      <c r="X103" s="115">
        <v>1467221</v>
      </c>
      <c r="Y103" s="115">
        <v>1261140</v>
      </c>
      <c r="Z103" s="115">
        <v>1107699</v>
      </c>
      <c r="AA103" s="115">
        <v>963739</v>
      </c>
    </row>
    <row r="104" spans="1:30" ht="16" x14ac:dyDescent="0.2">
      <c r="A104" s="127"/>
      <c r="B104" s="110" t="s">
        <v>259</v>
      </c>
      <c r="C104" s="51">
        <v>505332</v>
      </c>
      <c r="D104" s="51">
        <v>638504</v>
      </c>
      <c r="E104" s="51">
        <v>684866</v>
      </c>
      <c r="F104" s="51">
        <v>621071</v>
      </c>
      <c r="G104" s="51">
        <v>571971</v>
      </c>
      <c r="H104" s="51">
        <v>598250</v>
      </c>
      <c r="I104" s="51">
        <v>761652</v>
      </c>
      <c r="J104" s="51">
        <v>958045</v>
      </c>
      <c r="K104" s="51">
        <v>1026134</v>
      </c>
      <c r="L104" s="51">
        <v>959291</v>
      </c>
      <c r="M104" s="51">
        <v>870805</v>
      </c>
      <c r="N104" s="51">
        <v>1014137</v>
      </c>
      <c r="O104" s="51">
        <v>1084336</v>
      </c>
      <c r="P104" s="51">
        <v>1177292</v>
      </c>
      <c r="Q104" s="51">
        <v>1153865</v>
      </c>
      <c r="R104" s="51">
        <v>1346201</v>
      </c>
      <c r="S104" s="51">
        <v>833147</v>
      </c>
      <c r="T104" s="51">
        <v>484162</v>
      </c>
      <c r="U104" s="51">
        <v>679898</v>
      </c>
      <c r="V104" s="51">
        <v>989227</v>
      </c>
      <c r="W104" s="51">
        <v>1146511</v>
      </c>
      <c r="X104" s="51">
        <v>1036950</v>
      </c>
      <c r="Y104" s="51">
        <v>874337</v>
      </c>
      <c r="Z104" s="51">
        <v>753995</v>
      </c>
      <c r="AA104" s="51">
        <v>642366</v>
      </c>
      <c r="AD104" s="80" t="s">
        <v>276</v>
      </c>
    </row>
    <row r="105" spans="1:30" ht="16" x14ac:dyDescent="0.2">
      <c r="A105" s="127"/>
      <c r="B105" s="110" t="s">
        <v>260</v>
      </c>
      <c r="C105" s="51">
        <v>19591</v>
      </c>
      <c r="D105" s="51">
        <v>23508</v>
      </c>
      <c r="E105" s="51">
        <v>23312</v>
      </c>
      <c r="F105" s="51">
        <v>20111</v>
      </c>
      <c r="G105" s="51">
        <v>15920</v>
      </c>
      <c r="H105" s="51">
        <v>12639</v>
      </c>
      <c r="I105" s="51">
        <v>12554</v>
      </c>
      <c r="J105" s="51">
        <v>11221</v>
      </c>
      <c r="K105" s="51">
        <v>8765</v>
      </c>
      <c r="L105" s="51">
        <v>8982</v>
      </c>
      <c r="M105" s="51">
        <v>9835</v>
      </c>
      <c r="N105" s="51">
        <v>10519</v>
      </c>
      <c r="O105" s="51">
        <v>11669</v>
      </c>
      <c r="P105" s="51">
        <v>10144</v>
      </c>
      <c r="Q105" s="51">
        <v>10368</v>
      </c>
      <c r="R105" s="51">
        <v>6637</v>
      </c>
      <c r="S105" s="51">
        <v>6003</v>
      </c>
      <c r="T105" s="51">
        <v>5888</v>
      </c>
      <c r="U105" s="51">
        <v>8785</v>
      </c>
      <c r="V105" s="51">
        <v>14745</v>
      </c>
      <c r="W105" s="51">
        <v>14191</v>
      </c>
      <c r="X105" s="51">
        <v>11979</v>
      </c>
      <c r="Y105" s="51">
        <v>10597</v>
      </c>
      <c r="Z105" s="51">
        <v>9564</v>
      </c>
      <c r="AA105" s="51">
        <v>7658</v>
      </c>
      <c r="AD105" s="122" t="s">
        <v>278</v>
      </c>
    </row>
    <row r="106" spans="1:30" ht="16" x14ac:dyDescent="0.2">
      <c r="A106" s="127"/>
      <c r="B106" s="110" t="s">
        <v>291</v>
      </c>
      <c r="C106" s="51">
        <v>1351</v>
      </c>
      <c r="D106" s="51">
        <v>1460</v>
      </c>
      <c r="E106" s="51">
        <v>1625</v>
      </c>
      <c r="F106" s="51">
        <v>1355</v>
      </c>
      <c r="G106" s="51">
        <v>931</v>
      </c>
      <c r="H106" s="51">
        <v>883</v>
      </c>
      <c r="I106" s="51">
        <v>1096</v>
      </c>
      <c r="J106" s="51">
        <v>966</v>
      </c>
      <c r="K106" s="51">
        <v>879</v>
      </c>
      <c r="L106" s="51">
        <v>811</v>
      </c>
      <c r="M106" s="51">
        <v>551</v>
      </c>
      <c r="N106" s="51">
        <v>379</v>
      </c>
      <c r="O106" s="51">
        <v>322</v>
      </c>
      <c r="P106" s="51">
        <v>698</v>
      </c>
      <c r="Q106" s="51">
        <v>238</v>
      </c>
      <c r="R106" s="51">
        <v>364</v>
      </c>
      <c r="S106" s="51">
        <v>376</v>
      </c>
      <c r="T106" s="51">
        <v>361</v>
      </c>
      <c r="U106" s="51">
        <v>332</v>
      </c>
      <c r="V106" s="51">
        <v>487</v>
      </c>
      <c r="W106" s="51">
        <v>707</v>
      </c>
      <c r="X106" s="51">
        <v>676</v>
      </c>
      <c r="Y106" s="51">
        <v>541</v>
      </c>
      <c r="Z106" s="51">
        <v>405</v>
      </c>
      <c r="AA106" s="51">
        <v>372</v>
      </c>
      <c r="AD106" s="80" t="s">
        <v>279</v>
      </c>
    </row>
    <row r="107" spans="1:30" x14ac:dyDescent="0.2">
      <c r="A107" s="127"/>
      <c r="B107" s="111" t="s">
        <v>261</v>
      </c>
      <c r="C107" s="73">
        <v>199186</v>
      </c>
      <c r="D107" s="73">
        <v>255484</v>
      </c>
      <c r="E107" s="73">
        <v>267631</v>
      </c>
      <c r="F107" s="73">
        <v>254667</v>
      </c>
      <c r="G107" s="73">
        <v>248942</v>
      </c>
      <c r="H107" s="73">
        <v>271650</v>
      </c>
      <c r="I107" s="73">
        <v>336615</v>
      </c>
      <c r="J107" s="73">
        <v>397097</v>
      </c>
      <c r="K107" s="73">
        <v>401151</v>
      </c>
      <c r="L107" s="73">
        <v>385262</v>
      </c>
      <c r="M107" s="73">
        <v>380880</v>
      </c>
      <c r="N107" s="73">
        <v>412272</v>
      </c>
      <c r="O107" s="73">
        <v>451258</v>
      </c>
      <c r="P107" s="73">
        <v>473763</v>
      </c>
      <c r="Q107" s="73">
        <v>454412</v>
      </c>
      <c r="R107" s="73">
        <v>429316</v>
      </c>
      <c r="S107" s="73">
        <v>272937</v>
      </c>
      <c r="T107" s="73">
        <v>310802</v>
      </c>
      <c r="U107" s="73">
        <v>353739</v>
      </c>
      <c r="V107" s="73">
        <v>398210</v>
      </c>
      <c r="W107" s="73">
        <v>434839</v>
      </c>
      <c r="X107" s="73">
        <v>417503</v>
      </c>
      <c r="Y107" s="73">
        <v>375521</v>
      </c>
      <c r="Z107" s="73">
        <v>343651</v>
      </c>
      <c r="AA107" s="73">
        <v>313262</v>
      </c>
    </row>
    <row r="108" spans="1:30" x14ac:dyDescent="0.2">
      <c r="A108" s="127"/>
      <c r="B108" s="110" t="s">
        <v>292</v>
      </c>
      <c r="C108" s="51">
        <v>64688</v>
      </c>
      <c r="D108" s="51">
        <v>70144</v>
      </c>
      <c r="E108" s="51">
        <v>71680</v>
      </c>
      <c r="F108" s="51">
        <v>64830</v>
      </c>
      <c r="G108" s="51">
        <v>54392</v>
      </c>
      <c r="H108" s="51">
        <v>51042</v>
      </c>
      <c r="I108" s="51">
        <v>53473</v>
      </c>
      <c r="J108" s="51">
        <v>54217</v>
      </c>
      <c r="K108" s="51">
        <v>47090</v>
      </c>
      <c r="L108" s="51">
        <v>38595</v>
      </c>
      <c r="M108" s="51">
        <v>36065</v>
      </c>
      <c r="N108" s="51">
        <v>38490</v>
      </c>
      <c r="O108" s="51">
        <v>39091</v>
      </c>
      <c r="P108" s="51">
        <v>36183</v>
      </c>
      <c r="Q108" s="51">
        <v>34817</v>
      </c>
      <c r="R108" s="51">
        <v>34222</v>
      </c>
      <c r="S108" s="51">
        <v>27333</v>
      </c>
      <c r="T108" s="51">
        <v>25925</v>
      </c>
      <c r="U108" s="51">
        <v>38635</v>
      </c>
      <c r="V108" s="51">
        <v>58721</v>
      </c>
      <c r="W108" s="51">
        <v>58322</v>
      </c>
      <c r="X108" s="51">
        <v>49895</v>
      </c>
      <c r="Y108" s="51">
        <v>42008</v>
      </c>
      <c r="Z108" s="51">
        <v>34892</v>
      </c>
      <c r="AA108" s="51">
        <v>28319</v>
      </c>
    </row>
    <row r="109" spans="1:30" x14ac:dyDescent="0.2">
      <c r="A109" s="127"/>
      <c r="B109" s="111" t="s">
        <v>293</v>
      </c>
      <c r="C109" s="73">
        <v>660796</v>
      </c>
      <c r="D109" s="73">
        <v>848812</v>
      </c>
      <c r="E109" s="73">
        <v>905753</v>
      </c>
      <c r="F109" s="73">
        <v>832374</v>
      </c>
      <c r="G109" s="73">
        <v>783372</v>
      </c>
      <c r="H109" s="73">
        <v>832415</v>
      </c>
      <c r="I109" s="73">
        <v>1058444</v>
      </c>
      <c r="J109" s="73">
        <v>1313112</v>
      </c>
      <c r="K109" s="73">
        <v>1389839</v>
      </c>
      <c r="L109" s="73">
        <v>1315751</v>
      </c>
      <c r="M109" s="73">
        <v>1226037</v>
      </c>
      <c r="N109" s="73">
        <v>1398860</v>
      </c>
      <c r="O109" s="73">
        <v>1508578</v>
      </c>
      <c r="P109" s="73">
        <v>1625813</v>
      </c>
      <c r="Q109" s="73">
        <v>1584170</v>
      </c>
      <c r="R109" s="73">
        <v>1748421</v>
      </c>
      <c r="S109" s="73">
        <v>1085209</v>
      </c>
      <c r="T109" s="73">
        <v>775344</v>
      </c>
      <c r="U109" s="73">
        <v>1004171</v>
      </c>
      <c r="V109" s="73">
        <v>1344095</v>
      </c>
      <c r="W109" s="73">
        <v>1538033</v>
      </c>
      <c r="X109" s="73">
        <v>1417326</v>
      </c>
      <c r="Y109" s="73">
        <v>1219132</v>
      </c>
      <c r="Z109" s="73">
        <v>1072807</v>
      </c>
      <c r="AA109" s="73">
        <v>935420</v>
      </c>
    </row>
    <row r="110" spans="1:30" x14ac:dyDescent="0.2">
      <c r="A110" s="127"/>
      <c r="B110" s="112" t="s">
        <v>262</v>
      </c>
      <c r="C110" s="51">
        <v>748344</v>
      </c>
      <c r="D110" s="51">
        <v>917338</v>
      </c>
      <c r="E110" s="51">
        <v>976032</v>
      </c>
      <c r="F110" s="51">
        <v>895888</v>
      </c>
      <c r="G110" s="51">
        <v>836694</v>
      </c>
      <c r="H110" s="51">
        <v>882315</v>
      </c>
      <c r="I110" s="51">
        <v>1110765</v>
      </c>
      <c r="J110" s="51">
        <v>1366193</v>
      </c>
      <c r="K110" s="51">
        <v>1436117</v>
      </c>
      <c r="L110" s="51">
        <v>1353531</v>
      </c>
      <c r="M110" s="51">
        <v>1261372</v>
      </c>
      <c r="N110" s="51">
        <v>1436557</v>
      </c>
      <c r="O110" s="51">
        <v>1546896</v>
      </c>
      <c r="P110" s="51">
        <v>1661273</v>
      </c>
      <c r="Q110" s="51">
        <v>1618385</v>
      </c>
      <c r="R110" s="51">
        <v>1782080</v>
      </c>
      <c r="S110" s="51">
        <v>1112064</v>
      </c>
      <c r="T110" s="51">
        <v>800728</v>
      </c>
      <c r="U110" s="51">
        <v>1042045</v>
      </c>
      <c r="V110" s="51">
        <v>1401971</v>
      </c>
      <c r="W110" s="51">
        <v>1595301</v>
      </c>
      <c r="X110" s="51">
        <v>1466580</v>
      </c>
      <c r="Y110" s="51">
        <v>1260625</v>
      </c>
      <c r="Z110" s="51">
        <v>1107251</v>
      </c>
      <c r="AA110" s="51">
        <v>963316</v>
      </c>
    </row>
    <row r="111" spans="1:30" x14ac:dyDescent="0.2">
      <c r="A111" s="127"/>
      <c r="B111" s="111" t="s">
        <v>263</v>
      </c>
      <c r="C111" s="73">
        <v>1637</v>
      </c>
      <c r="D111" s="73">
        <v>1650</v>
      </c>
      <c r="E111" s="73">
        <v>1446</v>
      </c>
      <c r="F111" s="73">
        <v>1343</v>
      </c>
      <c r="G111" s="73">
        <v>1103</v>
      </c>
      <c r="H111" s="73">
        <v>1142</v>
      </c>
      <c r="I111" s="73">
        <v>1199</v>
      </c>
      <c r="J111" s="73">
        <v>1171</v>
      </c>
      <c r="K111" s="73">
        <v>845</v>
      </c>
      <c r="L111" s="73">
        <v>844</v>
      </c>
      <c r="M111" s="73" t="s">
        <v>256</v>
      </c>
      <c r="N111" s="73">
        <v>797</v>
      </c>
      <c r="O111" s="73" t="s">
        <v>257</v>
      </c>
      <c r="P111" s="73">
        <v>723</v>
      </c>
      <c r="Q111" s="73">
        <v>602</v>
      </c>
      <c r="R111" s="73">
        <v>563</v>
      </c>
      <c r="S111" s="73">
        <v>478</v>
      </c>
      <c r="T111" s="73">
        <v>541</v>
      </c>
      <c r="U111" s="73">
        <v>761</v>
      </c>
      <c r="V111" s="73">
        <v>845</v>
      </c>
      <c r="W111" s="73">
        <v>1054</v>
      </c>
      <c r="X111" s="73">
        <v>640</v>
      </c>
      <c r="Y111" s="73">
        <v>515</v>
      </c>
      <c r="Z111" s="73">
        <v>448</v>
      </c>
      <c r="AA111" s="73">
        <v>423</v>
      </c>
    </row>
    <row r="112" spans="1:30" x14ac:dyDescent="0.2">
      <c r="A112" s="127"/>
      <c r="B112" s="113" t="s">
        <v>264</v>
      </c>
      <c r="C112" s="51">
        <v>620649</v>
      </c>
      <c r="D112" s="51">
        <v>751992</v>
      </c>
      <c r="E112" s="51">
        <v>900719</v>
      </c>
      <c r="F112" s="51">
        <v>958408</v>
      </c>
      <c r="G112" s="51">
        <v>869771</v>
      </c>
      <c r="H112" s="51">
        <v>892796</v>
      </c>
      <c r="I112" s="51">
        <v>1005025</v>
      </c>
      <c r="J112" s="51">
        <v>1223967</v>
      </c>
      <c r="K112" s="51">
        <v>1377206</v>
      </c>
      <c r="L112" s="51">
        <v>1356026</v>
      </c>
      <c r="M112" s="51">
        <v>1256874</v>
      </c>
      <c r="N112" s="51">
        <v>1301016</v>
      </c>
      <c r="O112" s="51"/>
      <c r="P112" s="51">
        <v>1568087</v>
      </c>
      <c r="Q112" s="51">
        <v>1671177</v>
      </c>
      <c r="R112" s="51">
        <v>1581287</v>
      </c>
      <c r="S112" s="51">
        <v>1619142</v>
      </c>
      <c r="T112" s="51">
        <v>864588</v>
      </c>
      <c r="U112" s="51">
        <v>975296</v>
      </c>
      <c r="V112" s="51">
        <v>1197649</v>
      </c>
      <c r="W112" s="51">
        <v>1496732</v>
      </c>
      <c r="X112" s="51">
        <v>1461896</v>
      </c>
      <c r="Y112" s="51">
        <v>1304429</v>
      </c>
      <c r="Z112" s="51">
        <v>1197918</v>
      </c>
      <c r="AA112" s="51">
        <v>1099666</v>
      </c>
    </row>
    <row r="113" spans="1:28" x14ac:dyDescent="0.2">
      <c r="A113" s="127"/>
      <c r="B113" s="113" t="s">
        <v>265</v>
      </c>
      <c r="C113" s="51">
        <v>974593</v>
      </c>
      <c r="D113" s="51">
        <v>1151119</v>
      </c>
      <c r="E113" s="51">
        <v>1224524</v>
      </c>
      <c r="F113" s="51">
        <v>1158925</v>
      </c>
      <c r="G113" s="51">
        <v>1120850</v>
      </c>
      <c r="H113" s="51">
        <v>1101089</v>
      </c>
      <c r="I113" s="51">
        <v>1193392</v>
      </c>
      <c r="J113" s="51">
        <v>1332610</v>
      </c>
      <c r="K113" s="51">
        <v>1385894</v>
      </c>
      <c r="L113" s="51">
        <v>1382529</v>
      </c>
      <c r="M113" s="51">
        <v>1383213</v>
      </c>
      <c r="N113" s="51">
        <v>1514477</v>
      </c>
      <c r="O113" s="51"/>
      <c r="P113" s="51">
        <v>1712171</v>
      </c>
      <c r="Q113" s="51">
        <v>1658238</v>
      </c>
      <c r="R113" s="51">
        <v>1859437</v>
      </c>
      <c r="S113" s="51">
        <v>1349241</v>
      </c>
      <c r="T113" s="51">
        <v>1298016</v>
      </c>
      <c r="U113" s="51">
        <v>1350175</v>
      </c>
      <c r="V113" s="51">
        <v>1559129</v>
      </c>
      <c r="W113" s="51">
        <v>1659086</v>
      </c>
      <c r="X113" s="51">
        <v>1667247</v>
      </c>
      <c r="Y113" s="51">
        <v>1624606</v>
      </c>
      <c r="Z113" s="51">
        <v>1535261</v>
      </c>
      <c r="AA113" s="51">
        <v>1399496</v>
      </c>
    </row>
    <row r="114" spans="1:28" ht="15.75" customHeight="1" x14ac:dyDescent="0.2">
      <c r="A114" s="127"/>
      <c r="B114" s="41"/>
      <c r="C114" s="59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</row>
    <row r="115" spans="1:28" ht="15" customHeight="1" x14ac:dyDescent="0.2">
      <c r="A115" s="127"/>
      <c r="B115" s="48" t="s">
        <v>171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58"/>
    </row>
    <row r="116" spans="1:28" x14ac:dyDescent="0.2">
      <c r="A116" s="127"/>
      <c r="B116" s="41" t="s">
        <v>133</v>
      </c>
      <c r="C116" s="43" t="s">
        <v>137</v>
      </c>
      <c r="D116" s="43" t="s">
        <v>138</v>
      </c>
      <c r="E116" s="43" t="s">
        <v>139</v>
      </c>
      <c r="F116" s="43" t="s">
        <v>140</v>
      </c>
      <c r="G116" s="43" t="s">
        <v>141</v>
      </c>
      <c r="H116" s="43" t="s">
        <v>142</v>
      </c>
      <c r="I116" s="43" t="s">
        <v>143</v>
      </c>
      <c r="J116" s="43" t="s">
        <v>144</v>
      </c>
      <c r="K116" s="43" t="s">
        <v>145</v>
      </c>
      <c r="L116" s="43" t="s">
        <v>142</v>
      </c>
      <c r="M116" s="43" t="s">
        <v>146</v>
      </c>
      <c r="N116" s="43" t="s">
        <v>147</v>
      </c>
      <c r="O116" s="43" t="s">
        <v>148</v>
      </c>
      <c r="P116" s="43" t="s">
        <v>145</v>
      </c>
      <c r="Q116" s="43" t="s">
        <v>147</v>
      </c>
      <c r="R116" s="43" t="s">
        <v>149</v>
      </c>
      <c r="S116" s="43" t="s">
        <v>149</v>
      </c>
      <c r="T116" s="43" t="s">
        <v>145</v>
      </c>
      <c r="U116" s="43" t="s">
        <v>150</v>
      </c>
      <c r="V116" s="43" t="s">
        <v>151</v>
      </c>
      <c r="W116" s="43" t="s">
        <v>152</v>
      </c>
      <c r="X116" s="43" t="s">
        <v>153</v>
      </c>
      <c r="Y116" s="43" t="s">
        <v>154</v>
      </c>
      <c r="Z116" s="43" t="s">
        <v>155</v>
      </c>
      <c r="AA116" s="43" t="s">
        <v>156</v>
      </c>
      <c r="AB116" s="58"/>
    </row>
    <row r="117" spans="1:28" x14ac:dyDescent="0.2">
      <c r="A117" s="127"/>
      <c r="B117" s="41" t="s">
        <v>170</v>
      </c>
      <c r="C117" s="43">
        <v>146567.147</v>
      </c>
      <c r="D117" s="43">
        <v>143465.478</v>
      </c>
      <c r="E117" s="43">
        <v>89553.574999999997</v>
      </c>
      <c r="F117" s="43">
        <v>10077.995999999999</v>
      </c>
      <c r="G117" s="43">
        <v>1768.92</v>
      </c>
      <c r="H117" s="43">
        <v>949.37800000000004</v>
      </c>
      <c r="I117" s="43">
        <v>220.178</v>
      </c>
      <c r="J117" s="43">
        <v>42.037999999999997</v>
      </c>
      <c r="K117" s="43">
        <v>261.40499999999997</v>
      </c>
      <c r="L117" s="43">
        <v>1684.028</v>
      </c>
      <c r="M117" s="43">
        <v>322.55399999999997</v>
      </c>
      <c r="N117" s="43">
        <v>3213.8180000000002</v>
      </c>
      <c r="O117" s="43">
        <v>2367.518</v>
      </c>
      <c r="P117" s="43">
        <v>56.430999999999997</v>
      </c>
      <c r="Q117" s="43">
        <v>172.45099999999999</v>
      </c>
      <c r="R117" s="43">
        <v>0</v>
      </c>
      <c r="S117" s="43">
        <v>0</v>
      </c>
      <c r="T117" s="43">
        <v>2651.9920000000002</v>
      </c>
      <c r="U117" s="43">
        <v>372312.397</v>
      </c>
      <c r="V117" s="43">
        <v>170478.375</v>
      </c>
      <c r="W117" s="43">
        <v>91032.476999999999</v>
      </c>
      <c r="X117" s="43">
        <v>34805.81</v>
      </c>
      <c r="Y117" s="43">
        <v>11690.023999999999</v>
      </c>
      <c r="Z117" s="43">
        <v>6005.64</v>
      </c>
      <c r="AA117" s="43">
        <v>2933.7829999999999</v>
      </c>
      <c r="AB117" s="67"/>
    </row>
    <row r="118" spans="1:28" x14ac:dyDescent="0.2">
      <c r="A118" s="127"/>
      <c r="B118" s="41" t="s">
        <v>169</v>
      </c>
      <c r="C118" s="43">
        <v>114022.788</v>
      </c>
      <c r="D118" s="43">
        <v>118132.914</v>
      </c>
      <c r="E118" s="43">
        <v>74695.525999999998</v>
      </c>
      <c r="F118" s="43">
        <v>8492.0560000000005</v>
      </c>
      <c r="G118" s="43">
        <v>1673.5930000000001</v>
      </c>
      <c r="H118" s="43">
        <v>932.30799999999999</v>
      </c>
      <c r="I118" s="43">
        <v>218.72399999999999</v>
      </c>
      <c r="J118" s="43">
        <v>40.462000000000003</v>
      </c>
      <c r="K118" s="43">
        <v>233.1</v>
      </c>
      <c r="L118" s="43">
        <v>1376.2349999999999</v>
      </c>
      <c r="M118" s="43">
        <v>290.96600000000001</v>
      </c>
      <c r="N118" s="43">
        <v>2943.0140000000001</v>
      </c>
      <c r="O118" s="43">
        <v>2078.2629999999999</v>
      </c>
      <c r="P118" s="43">
        <v>48.726999999999997</v>
      </c>
      <c r="Q118" s="43">
        <v>160.364</v>
      </c>
      <c r="R118" s="43">
        <v>0</v>
      </c>
      <c r="S118" s="43">
        <v>0</v>
      </c>
      <c r="T118" s="43">
        <v>2459.8969999999999</v>
      </c>
      <c r="U118" s="43">
        <v>234667.33300000001</v>
      </c>
      <c r="V118" s="43">
        <v>138488.40299999999</v>
      </c>
      <c r="W118" s="43">
        <v>78618.763000000006</v>
      </c>
      <c r="X118" s="43">
        <v>30969.724999999999</v>
      </c>
      <c r="Y118" s="43">
        <v>11083.960999999999</v>
      </c>
      <c r="Z118" s="43">
        <v>5092.2449999999999</v>
      </c>
      <c r="AA118" s="43">
        <v>2712.806</v>
      </c>
      <c r="AB118" s="67"/>
    </row>
    <row r="119" spans="1:28" x14ac:dyDescent="0.2">
      <c r="A119" s="127"/>
      <c r="B119" s="41" t="s">
        <v>168</v>
      </c>
      <c r="C119" s="43">
        <v>18775.769</v>
      </c>
      <c r="D119" s="43">
        <v>15249.538</v>
      </c>
      <c r="E119" s="43">
        <v>6962.0219999999999</v>
      </c>
      <c r="F119" s="43">
        <v>930.28300000000002</v>
      </c>
      <c r="G119" s="43">
        <v>163.297</v>
      </c>
      <c r="H119" s="43">
        <v>99.915000000000006</v>
      </c>
      <c r="I119" s="43">
        <v>57.94</v>
      </c>
      <c r="J119" s="43">
        <v>2.8660000000000001</v>
      </c>
      <c r="K119" s="43">
        <v>220.185</v>
      </c>
      <c r="L119" s="43">
        <v>601.89099999999996</v>
      </c>
      <c r="M119" s="43">
        <v>21.780999999999999</v>
      </c>
      <c r="N119" s="43">
        <v>393.32400000000001</v>
      </c>
      <c r="O119" s="43">
        <v>362.745</v>
      </c>
      <c r="P119" s="43">
        <v>13.467000000000001</v>
      </c>
      <c r="Q119" s="43">
        <v>13.355</v>
      </c>
      <c r="R119" s="43">
        <v>0</v>
      </c>
      <c r="S119" s="43">
        <v>0</v>
      </c>
      <c r="T119" s="43">
        <v>159.52000000000001</v>
      </c>
      <c r="U119" s="43">
        <v>18379.68</v>
      </c>
      <c r="V119" s="43">
        <v>29910.962</v>
      </c>
      <c r="W119" s="43">
        <v>17461.864000000001</v>
      </c>
      <c r="X119" s="43">
        <v>7158.5209999999997</v>
      </c>
      <c r="Y119" s="43">
        <v>2697.5410000000002</v>
      </c>
      <c r="Z119" s="43">
        <v>1309.924</v>
      </c>
      <c r="AA119" s="43">
        <v>436.68299999999999</v>
      </c>
      <c r="AB119" s="67"/>
    </row>
    <row r="120" spans="1:28" x14ac:dyDescent="0.2">
      <c r="A120" s="127"/>
      <c r="B120" s="113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1:28" ht="15" customHeight="1" x14ac:dyDescent="0.2">
      <c r="A121" s="127"/>
      <c r="B121" s="48" t="s">
        <v>96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8" x14ac:dyDescent="0.2">
      <c r="A122" s="127"/>
      <c r="B122" s="60" t="s">
        <v>20</v>
      </c>
      <c r="C122" s="51" t="s">
        <v>8</v>
      </c>
      <c r="D122" s="51">
        <v>320</v>
      </c>
      <c r="E122" s="51">
        <v>394</v>
      </c>
      <c r="F122" s="51">
        <v>416</v>
      </c>
      <c r="G122" s="51">
        <v>497</v>
      </c>
      <c r="H122" s="51">
        <v>486</v>
      </c>
      <c r="I122" s="51">
        <v>453</v>
      </c>
      <c r="J122" s="51">
        <v>489</v>
      </c>
      <c r="K122" s="51">
        <v>477</v>
      </c>
      <c r="L122" s="51">
        <v>525</v>
      </c>
      <c r="M122" s="51">
        <v>503</v>
      </c>
      <c r="N122" s="51">
        <v>484</v>
      </c>
      <c r="O122" s="51">
        <v>598</v>
      </c>
      <c r="P122" s="51">
        <v>679</v>
      </c>
      <c r="Q122" s="51">
        <v>639</v>
      </c>
      <c r="R122" s="51">
        <v>630</v>
      </c>
      <c r="S122" s="51">
        <v>574</v>
      </c>
      <c r="T122" s="51">
        <v>655</v>
      </c>
      <c r="U122" s="51">
        <v>671</v>
      </c>
      <c r="V122" s="51">
        <v>664</v>
      </c>
      <c r="W122" s="51">
        <v>681</v>
      </c>
      <c r="X122" s="51">
        <v>735</v>
      </c>
      <c r="Y122" s="51">
        <v>734</v>
      </c>
      <c r="Z122" s="51">
        <v>676</v>
      </c>
      <c r="AA122" s="51">
        <v>755</v>
      </c>
    </row>
    <row r="124" spans="1:28" x14ac:dyDescent="0.2">
      <c r="B124" s="42"/>
    </row>
    <row r="125" spans="1:28" x14ac:dyDescent="0.2">
      <c r="B125" s="92"/>
      <c r="C125" s="47">
        <v>1990</v>
      </c>
      <c r="D125" s="47">
        <v>1991</v>
      </c>
      <c r="E125" s="47">
        <v>1992</v>
      </c>
      <c r="F125" s="47">
        <v>1993</v>
      </c>
      <c r="G125" s="47">
        <v>1994</v>
      </c>
      <c r="H125" s="47">
        <v>1995</v>
      </c>
      <c r="I125" s="47">
        <v>1996</v>
      </c>
      <c r="J125" s="47">
        <v>1997</v>
      </c>
      <c r="K125" s="47">
        <v>1998</v>
      </c>
      <c r="L125" s="47">
        <v>1999</v>
      </c>
      <c r="M125" s="47">
        <v>2000</v>
      </c>
      <c r="N125" s="47">
        <v>2001</v>
      </c>
      <c r="O125" s="47">
        <v>2002</v>
      </c>
      <c r="P125" s="47">
        <v>2003</v>
      </c>
      <c r="Q125" s="47">
        <v>2004</v>
      </c>
      <c r="R125" s="47">
        <v>2005</v>
      </c>
      <c r="S125" s="47">
        <v>2006</v>
      </c>
      <c r="T125" s="47">
        <v>2007</v>
      </c>
      <c r="U125" s="47">
        <v>2008</v>
      </c>
      <c r="V125" s="47">
        <v>2009</v>
      </c>
      <c r="W125" s="47">
        <v>2010</v>
      </c>
      <c r="X125" s="47">
        <v>2011</v>
      </c>
      <c r="Y125" s="47">
        <v>2012</v>
      </c>
      <c r="Z125" s="47">
        <v>2013</v>
      </c>
      <c r="AA125" s="47">
        <v>2014</v>
      </c>
    </row>
    <row r="126" spans="1:28" x14ac:dyDescent="0.2">
      <c r="A126" s="124" t="s">
        <v>136</v>
      </c>
      <c r="B126" s="48" t="s">
        <v>95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8" x14ac:dyDescent="0.2">
      <c r="A127" s="124"/>
      <c r="B127" s="50" t="s">
        <v>19</v>
      </c>
      <c r="C127" s="51" t="s">
        <v>113</v>
      </c>
      <c r="D127" s="51" t="s">
        <v>113</v>
      </c>
      <c r="E127" s="51">
        <f>[1]OSHA!B29</f>
        <v>6217</v>
      </c>
      <c r="F127" s="51">
        <f>[1]OSHA!C29</f>
        <v>6331</v>
      </c>
      <c r="G127" s="51">
        <f>[1]OSHA!D29</f>
        <v>6632</v>
      </c>
      <c r="H127" s="51">
        <f>[1]OSHA!E29</f>
        <v>6275</v>
      </c>
      <c r="I127" s="51">
        <f>[1]OSHA!F29</f>
        <v>6202</v>
      </c>
      <c r="J127" s="51">
        <f>[1]OSHA!G29</f>
        <v>6238</v>
      </c>
      <c r="K127" s="51">
        <f>[1]OSHA!H29</f>
        <v>6055</v>
      </c>
      <c r="L127" s="51">
        <f>[1]OSHA!I29</f>
        <v>6054</v>
      </c>
      <c r="M127" s="51">
        <f>[1]OSHA!J29</f>
        <v>5920</v>
      </c>
      <c r="N127" s="51">
        <f>[1]OSHA!K29</f>
        <v>5915</v>
      </c>
      <c r="O127" s="51">
        <f>[1]OSHA!L29</f>
        <v>5534</v>
      </c>
      <c r="P127" s="51">
        <f>[1]OSHA!M29</f>
        <v>5575</v>
      </c>
      <c r="Q127" s="51">
        <f>[1]OSHA!N29</f>
        <v>5764</v>
      </c>
      <c r="R127" s="51">
        <f>[1]OSHA!O29</f>
        <v>5734</v>
      </c>
      <c r="S127" s="51">
        <f>[1]OSHA!P29</f>
        <v>5840</v>
      </c>
      <c r="T127" s="51">
        <f>[1]OSHA!Q29</f>
        <v>5657</v>
      </c>
      <c r="U127" s="51">
        <f>[1]OSHA!R29</f>
        <v>5214</v>
      </c>
      <c r="V127" s="51">
        <f>[1]OSHA!S29</f>
        <v>4551</v>
      </c>
      <c r="W127" s="51">
        <f>[1]OSHA!T29</f>
        <v>4690</v>
      </c>
      <c r="X127" s="51">
        <f>[1]OSHA!U29</f>
        <v>4693</v>
      </c>
      <c r="Y127" s="51">
        <f>[1]OSHA!V29</f>
        <v>4628</v>
      </c>
      <c r="Z127" s="51">
        <f>[1]OSHA!W29</f>
        <v>4585</v>
      </c>
      <c r="AA127" s="51" t="s">
        <v>113</v>
      </c>
    </row>
    <row r="128" spans="1:28" x14ac:dyDescent="0.2">
      <c r="A128" s="124"/>
      <c r="B128" s="50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</row>
    <row r="129" spans="1:27" x14ac:dyDescent="0.2">
      <c r="A129" s="124"/>
      <c r="B129" s="48" t="s">
        <v>247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x14ac:dyDescent="0.2">
      <c r="A130" s="124"/>
      <c r="B130" s="50" t="s">
        <v>248</v>
      </c>
      <c r="C130" s="51">
        <v>38237</v>
      </c>
      <c r="D130" s="51"/>
      <c r="E130" s="51"/>
      <c r="F130" s="51"/>
      <c r="G130" s="51"/>
      <c r="H130" s="51">
        <v>42122</v>
      </c>
      <c r="I130" s="51"/>
      <c r="J130" s="51"/>
      <c r="K130" s="51"/>
      <c r="L130" s="51"/>
      <c r="M130" s="51">
        <v>47699</v>
      </c>
      <c r="N130" s="51">
        <v>42122</v>
      </c>
      <c r="O130" s="51">
        <v>47699</v>
      </c>
      <c r="P130" s="51">
        <v>50827</v>
      </c>
      <c r="Q130" s="51">
        <v>52297</v>
      </c>
      <c r="R130" s="51">
        <v>57067</v>
      </c>
      <c r="S130" s="51">
        <v>54896</v>
      </c>
      <c r="T130" s="51">
        <v>56385</v>
      </c>
      <c r="U130" s="51">
        <v>58750</v>
      </c>
      <c r="V130" s="51">
        <v>58752</v>
      </c>
      <c r="W130" s="51">
        <v>58916</v>
      </c>
      <c r="X130" s="51">
        <v>60929</v>
      </c>
      <c r="Y130" s="51">
        <v>63030</v>
      </c>
      <c r="Z130" s="51">
        <v>63574</v>
      </c>
      <c r="AA130" s="51" t="s">
        <v>113</v>
      </c>
    </row>
    <row r="131" spans="1:27" x14ac:dyDescent="0.2">
      <c r="A131" s="124"/>
      <c r="B131" s="99" t="s">
        <v>249</v>
      </c>
      <c r="C131" s="103">
        <v>58.1</v>
      </c>
      <c r="D131" s="51"/>
      <c r="E131" s="51"/>
      <c r="F131" s="51"/>
      <c r="G131" s="51"/>
      <c r="H131" s="103">
        <v>47.7</v>
      </c>
      <c r="I131" s="51"/>
      <c r="J131" s="51"/>
      <c r="K131" s="51"/>
      <c r="L131" s="51"/>
      <c r="M131" s="103">
        <v>56.3</v>
      </c>
      <c r="N131" s="103">
        <v>47.7</v>
      </c>
      <c r="O131" s="103">
        <v>56.3</v>
      </c>
      <c r="P131" s="103">
        <v>54.9</v>
      </c>
      <c r="Q131" s="103">
        <v>53.7</v>
      </c>
      <c r="R131" s="103">
        <v>50.9</v>
      </c>
      <c r="S131" s="103">
        <v>50.9</v>
      </c>
      <c r="T131" s="103">
        <v>52.2</v>
      </c>
      <c r="U131" s="103">
        <v>52.3</v>
      </c>
      <c r="V131" s="103">
        <v>53.3</v>
      </c>
      <c r="W131" s="103">
        <v>53.7</v>
      </c>
      <c r="X131" s="103">
        <v>53.7</v>
      </c>
      <c r="Y131" s="103">
        <v>54.5</v>
      </c>
      <c r="Z131" s="103">
        <v>55.6</v>
      </c>
      <c r="AA131" s="51" t="s">
        <v>113</v>
      </c>
    </row>
    <row r="132" spans="1:27" x14ac:dyDescent="0.2">
      <c r="A132" s="124"/>
      <c r="B132" s="99" t="s">
        <v>250</v>
      </c>
      <c r="C132" s="103">
        <v>15.4</v>
      </c>
      <c r="D132" s="51"/>
      <c r="E132" s="51"/>
      <c r="F132" s="51"/>
      <c r="G132" s="51"/>
      <c r="H132" s="103">
        <v>18.2</v>
      </c>
      <c r="I132" s="51"/>
      <c r="J132" s="51"/>
      <c r="K132" s="51"/>
      <c r="L132" s="51"/>
      <c r="M132" s="103">
        <v>15.5</v>
      </c>
      <c r="N132" s="103">
        <v>18.2</v>
      </c>
      <c r="O132" s="103">
        <v>15.5</v>
      </c>
      <c r="P132" s="103">
        <v>15.8</v>
      </c>
      <c r="Q132" s="103">
        <v>17.5</v>
      </c>
      <c r="R132" s="103">
        <v>19.399999999999999</v>
      </c>
      <c r="S132" s="103">
        <v>19.2</v>
      </c>
      <c r="T132" s="103">
        <v>18</v>
      </c>
      <c r="U132" s="103">
        <v>17.600000000000001</v>
      </c>
      <c r="V132" s="103">
        <v>16.899999999999999</v>
      </c>
      <c r="W132" s="103">
        <v>16.5</v>
      </c>
      <c r="X132" s="103">
        <v>16.100000000000001</v>
      </c>
      <c r="Y132" s="103">
        <v>15.9</v>
      </c>
      <c r="Z132" s="103">
        <v>15.1</v>
      </c>
      <c r="AA132" s="51" t="s">
        <v>113</v>
      </c>
    </row>
    <row r="133" spans="1:27" x14ac:dyDescent="0.2">
      <c r="A133" s="124"/>
      <c r="B133" s="99" t="s">
        <v>251</v>
      </c>
      <c r="C133" s="103">
        <v>7.6</v>
      </c>
      <c r="D133" s="51"/>
      <c r="E133" s="51"/>
      <c r="F133" s="51"/>
      <c r="G133" s="51"/>
      <c r="H133" s="103">
        <v>7.4</v>
      </c>
      <c r="I133" s="51"/>
      <c r="J133" s="51"/>
      <c r="K133" s="51"/>
      <c r="L133" s="51"/>
      <c r="M133" s="103">
        <v>6.2</v>
      </c>
      <c r="N133" s="103">
        <v>7.4</v>
      </c>
      <c r="O133" s="103">
        <v>6.2</v>
      </c>
      <c r="P133" s="103">
        <v>6</v>
      </c>
      <c r="Q133" s="103">
        <v>6</v>
      </c>
      <c r="R133" s="103">
        <v>5.7</v>
      </c>
      <c r="S133" s="103">
        <v>6</v>
      </c>
      <c r="T133" s="103">
        <v>5.9</v>
      </c>
      <c r="U133" s="103">
        <v>5.8</v>
      </c>
      <c r="V133" s="103">
        <v>6</v>
      </c>
      <c r="W133" s="103">
        <v>6.2</v>
      </c>
      <c r="X133" s="103">
        <v>6.2</v>
      </c>
      <c r="Y133" s="103">
        <v>6</v>
      </c>
      <c r="Z133" s="103">
        <v>5.8</v>
      </c>
      <c r="AA133" s="51" t="s">
        <v>113</v>
      </c>
    </row>
    <row r="134" spans="1:27" x14ac:dyDescent="0.2">
      <c r="A134" s="124"/>
      <c r="B134" s="104" t="s">
        <v>252</v>
      </c>
      <c r="C134" s="105">
        <v>19</v>
      </c>
      <c r="D134" s="51"/>
      <c r="E134" s="51"/>
      <c r="F134" s="51"/>
      <c r="G134" s="51"/>
      <c r="H134" s="105">
        <v>26.7</v>
      </c>
      <c r="I134" s="51"/>
      <c r="J134" s="51"/>
      <c r="K134" s="51"/>
      <c r="L134" s="51"/>
      <c r="M134" s="105">
        <v>22</v>
      </c>
      <c r="N134" s="105">
        <v>26.7</v>
      </c>
      <c r="O134" s="105">
        <v>22</v>
      </c>
      <c r="P134" s="105">
        <v>23.3</v>
      </c>
      <c r="Q134" s="105">
        <v>22.8</v>
      </c>
      <c r="R134" s="105">
        <v>24</v>
      </c>
      <c r="S134" s="105">
        <v>23.9</v>
      </c>
      <c r="T134" s="105">
        <v>23.9</v>
      </c>
      <c r="U134" s="105">
        <v>24.3</v>
      </c>
      <c r="V134" s="105">
        <v>23.8</v>
      </c>
      <c r="W134" s="105">
        <v>23.5</v>
      </c>
      <c r="X134" s="105">
        <v>24</v>
      </c>
      <c r="Y134" s="105">
        <v>23.6</v>
      </c>
      <c r="Z134" s="105">
        <v>23.5</v>
      </c>
      <c r="AA134" s="73" t="s">
        <v>113</v>
      </c>
    </row>
    <row r="135" spans="1:27" x14ac:dyDescent="0.2">
      <c r="A135" s="124"/>
      <c r="B135" s="99" t="s">
        <v>253</v>
      </c>
      <c r="C135" s="89">
        <v>39.700000000000003</v>
      </c>
      <c r="D135" s="51"/>
      <c r="E135" s="51"/>
      <c r="F135" s="51"/>
      <c r="G135" s="51"/>
      <c r="H135" s="89">
        <v>39.700000000000003</v>
      </c>
      <c r="I135" s="51"/>
      <c r="J135" s="51"/>
      <c r="K135" s="51"/>
      <c r="L135" s="51"/>
      <c r="M135" s="89">
        <v>43.9</v>
      </c>
      <c r="N135" s="89">
        <v>39.700000000000003</v>
      </c>
      <c r="O135" s="89">
        <v>43.9</v>
      </c>
      <c r="P135" s="89">
        <v>45.5</v>
      </c>
      <c r="Q135" s="89">
        <v>46.3</v>
      </c>
      <c r="R135" s="89">
        <v>46.2</v>
      </c>
      <c r="S135" s="89">
        <v>47.7</v>
      </c>
      <c r="T135" s="89">
        <v>48.1</v>
      </c>
      <c r="U135" s="89">
        <v>49.3</v>
      </c>
      <c r="V135" s="89">
        <v>48.7</v>
      </c>
      <c r="W135" s="89">
        <v>49.7</v>
      </c>
      <c r="X135" s="89">
        <v>50.1</v>
      </c>
      <c r="Y135" s="89">
        <v>50</v>
      </c>
      <c r="Z135" s="89">
        <v>49.6</v>
      </c>
      <c r="AA135" s="51" t="s">
        <v>113</v>
      </c>
    </row>
    <row r="136" spans="1:27" x14ac:dyDescent="0.2">
      <c r="A136" s="124"/>
      <c r="B136" s="87"/>
      <c r="C136" s="89"/>
      <c r="D136" s="51"/>
      <c r="E136" s="51"/>
      <c r="F136" s="51"/>
      <c r="G136" s="51"/>
      <c r="H136" s="89"/>
      <c r="I136" s="51"/>
      <c r="J136" s="51"/>
      <c r="K136" s="51"/>
      <c r="L136" s="51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51"/>
    </row>
    <row r="137" spans="1:27" x14ac:dyDescent="0.2">
      <c r="A137" s="124"/>
      <c r="B137" s="48" t="s">
        <v>131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 x14ac:dyDescent="0.2">
      <c r="A138" s="124"/>
      <c r="B138" s="50" t="s">
        <v>74</v>
      </c>
      <c r="C138" s="59" t="s">
        <v>113</v>
      </c>
      <c r="D138" s="59" t="s">
        <v>113</v>
      </c>
      <c r="E138" s="59" t="s">
        <v>113</v>
      </c>
      <c r="F138" s="59" t="s">
        <v>113</v>
      </c>
      <c r="G138" s="59" t="s">
        <v>113</v>
      </c>
      <c r="H138" s="59" t="s">
        <v>113</v>
      </c>
      <c r="I138" s="59" t="s">
        <v>113</v>
      </c>
      <c r="J138" s="59" t="s">
        <v>113</v>
      </c>
      <c r="K138" s="59" t="s">
        <v>113</v>
      </c>
      <c r="L138" s="59" t="s">
        <v>113</v>
      </c>
      <c r="M138" s="59" t="s">
        <v>113</v>
      </c>
      <c r="N138" s="59" t="s">
        <v>113</v>
      </c>
      <c r="O138" s="59" t="s">
        <v>113</v>
      </c>
      <c r="P138" s="59" t="s">
        <v>113</v>
      </c>
      <c r="Q138" s="38">
        <v>168174</v>
      </c>
      <c r="R138" s="38">
        <v>162965</v>
      </c>
      <c r="S138" s="38">
        <v>151690</v>
      </c>
      <c r="T138" s="38">
        <v>139874</v>
      </c>
      <c r="U138" s="38">
        <v>134360</v>
      </c>
      <c r="V138" s="38">
        <v>134013</v>
      </c>
      <c r="W138" s="38">
        <v>129690</v>
      </c>
      <c r="X138" s="38">
        <v>127526</v>
      </c>
      <c r="Y138" s="38">
        <v>121290</v>
      </c>
      <c r="Z138" s="38">
        <v>115697</v>
      </c>
      <c r="AA138" s="59" t="s">
        <v>113</v>
      </c>
    </row>
    <row r="139" spans="1:27" ht="15" hidden="1" customHeight="1" x14ac:dyDescent="0.2">
      <c r="A139" s="124"/>
      <c r="B139" s="55" t="s">
        <v>73</v>
      </c>
      <c r="C139" s="59" t="s">
        <v>113</v>
      </c>
      <c r="D139" s="59" t="s">
        <v>113</v>
      </c>
      <c r="E139" s="59" t="s">
        <v>113</v>
      </c>
      <c r="F139" s="59" t="s">
        <v>113</v>
      </c>
      <c r="G139" s="59" t="s">
        <v>113</v>
      </c>
      <c r="H139" s="59" t="s">
        <v>113</v>
      </c>
      <c r="I139" s="59" t="s">
        <v>113</v>
      </c>
      <c r="J139" s="59" t="s">
        <v>113</v>
      </c>
      <c r="K139" s="59" t="s">
        <v>113</v>
      </c>
      <c r="L139" s="59" t="s">
        <v>113</v>
      </c>
      <c r="M139" s="59" t="s">
        <v>113</v>
      </c>
      <c r="N139" s="59" t="s">
        <v>113</v>
      </c>
      <c r="O139" s="59" t="s">
        <v>113</v>
      </c>
      <c r="P139" s="59" t="s">
        <v>113</v>
      </c>
      <c r="Q139" s="38">
        <v>142325</v>
      </c>
      <c r="R139" s="38">
        <v>138521</v>
      </c>
      <c r="S139" s="38">
        <v>129427</v>
      </c>
      <c r="T139" s="38">
        <v>119082</v>
      </c>
      <c r="U139" s="38">
        <v>114592</v>
      </c>
      <c r="V139" s="38">
        <v>115715</v>
      </c>
      <c r="W139" s="38">
        <v>112640</v>
      </c>
      <c r="X139" s="38">
        <v>111121</v>
      </c>
      <c r="Y139" s="38">
        <v>105688</v>
      </c>
      <c r="Z139" s="38">
        <v>99832</v>
      </c>
      <c r="AA139" s="59" t="s">
        <v>113</v>
      </c>
    </row>
    <row r="140" spans="1:27" ht="15" hidden="1" customHeight="1" x14ac:dyDescent="0.2">
      <c r="A140" s="124"/>
      <c r="B140" s="106" t="s">
        <v>72</v>
      </c>
      <c r="C140" s="59" t="s">
        <v>113</v>
      </c>
      <c r="D140" s="59" t="s">
        <v>113</v>
      </c>
      <c r="E140" s="59" t="s">
        <v>113</v>
      </c>
      <c r="F140" s="59" t="s">
        <v>113</v>
      </c>
      <c r="G140" s="59" t="s">
        <v>113</v>
      </c>
      <c r="H140" s="59" t="s">
        <v>113</v>
      </c>
      <c r="I140" s="59" t="s">
        <v>113</v>
      </c>
      <c r="J140" s="59" t="s">
        <v>113</v>
      </c>
      <c r="K140" s="59" t="s">
        <v>113</v>
      </c>
      <c r="L140" s="59" t="s">
        <v>113</v>
      </c>
      <c r="M140" s="59" t="s">
        <v>113</v>
      </c>
      <c r="N140" s="59" t="s">
        <v>113</v>
      </c>
      <c r="O140" s="59" t="s">
        <v>113</v>
      </c>
      <c r="P140" s="59" t="s">
        <v>113</v>
      </c>
      <c r="Q140" s="38">
        <v>84368</v>
      </c>
      <c r="R140" s="38">
        <v>80018</v>
      </c>
      <c r="S140" s="38">
        <v>74071</v>
      </c>
      <c r="T140" s="38">
        <v>67127</v>
      </c>
      <c r="U140" s="38">
        <v>64896</v>
      </c>
      <c r="V140" s="38">
        <v>66812</v>
      </c>
      <c r="W140" s="38">
        <v>64130</v>
      </c>
      <c r="X140" s="38">
        <v>61067</v>
      </c>
      <c r="Y140" s="38">
        <v>56412</v>
      </c>
      <c r="Z140" s="38">
        <v>47700</v>
      </c>
      <c r="AA140" s="59" t="s">
        <v>113</v>
      </c>
    </row>
    <row r="141" spans="1:27" ht="15" hidden="1" customHeight="1" x14ac:dyDescent="0.2">
      <c r="A141" s="124"/>
      <c r="B141" s="106" t="s">
        <v>71</v>
      </c>
      <c r="C141" s="59" t="s">
        <v>113</v>
      </c>
      <c r="D141" s="59" t="s">
        <v>113</v>
      </c>
      <c r="E141" s="59" t="s">
        <v>113</v>
      </c>
      <c r="F141" s="59" t="s">
        <v>113</v>
      </c>
      <c r="G141" s="59" t="s">
        <v>113</v>
      </c>
      <c r="H141" s="59" t="s">
        <v>113</v>
      </c>
      <c r="I141" s="59" t="s">
        <v>113</v>
      </c>
      <c r="J141" s="59" t="s">
        <v>113</v>
      </c>
      <c r="K141" s="59" t="s">
        <v>113</v>
      </c>
      <c r="L141" s="59" t="s">
        <v>113</v>
      </c>
      <c r="M141" s="59" t="s">
        <v>113</v>
      </c>
      <c r="N141" s="59" t="s">
        <v>113</v>
      </c>
      <c r="O141" s="59" t="s">
        <v>113</v>
      </c>
      <c r="P141" s="59" t="s">
        <v>113</v>
      </c>
      <c r="Q141" s="38">
        <v>57957</v>
      </c>
      <c r="R141" s="38">
        <v>58503</v>
      </c>
      <c r="S141" s="38">
        <v>55356</v>
      </c>
      <c r="T141" s="38">
        <v>51955</v>
      </c>
      <c r="U141" s="38">
        <v>49696</v>
      </c>
      <c r="V141" s="38">
        <v>48903</v>
      </c>
      <c r="W141" s="38">
        <v>48510</v>
      </c>
      <c r="X141" s="38">
        <v>50054</v>
      </c>
      <c r="Y141" s="38">
        <v>49276</v>
      </c>
      <c r="Z141" s="38">
        <v>52132</v>
      </c>
      <c r="AA141" s="59" t="s">
        <v>113</v>
      </c>
    </row>
    <row r="142" spans="1:27" ht="15" hidden="1" customHeight="1" x14ac:dyDescent="0.2">
      <c r="A142" s="124"/>
      <c r="B142" s="55" t="s">
        <v>158</v>
      </c>
      <c r="C142" s="59" t="s">
        <v>113</v>
      </c>
      <c r="D142" s="59" t="s">
        <v>113</v>
      </c>
      <c r="E142" s="59" t="s">
        <v>113</v>
      </c>
      <c r="F142" s="59" t="s">
        <v>113</v>
      </c>
      <c r="G142" s="59" t="s">
        <v>113</v>
      </c>
      <c r="H142" s="59" t="s">
        <v>113</v>
      </c>
      <c r="I142" s="59" t="s">
        <v>113</v>
      </c>
      <c r="J142" s="59" t="s">
        <v>113</v>
      </c>
      <c r="K142" s="59" t="s">
        <v>113</v>
      </c>
      <c r="L142" s="59" t="s">
        <v>113</v>
      </c>
      <c r="M142" s="59" t="s">
        <v>113</v>
      </c>
      <c r="N142" s="59" t="s">
        <v>113</v>
      </c>
      <c r="O142" s="59" t="s">
        <v>113</v>
      </c>
      <c r="P142" s="59" t="s">
        <v>113</v>
      </c>
      <c r="Q142" s="38">
        <v>25747</v>
      </c>
      <c r="R142" s="38">
        <v>24320</v>
      </c>
      <c r="S142" s="38">
        <v>22114</v>
      </c>
      <c r="T142" s="38">
        <v>20592</v>
      </c>
      <c r="U142" s="38">
        <v>19633</v>
      </c>
      <c r="V142" s="38">
        <v>18190</v>
      </c>
      <c r="W142" s="38">
        <v>16951</v>
      </c>
      <c r="X142" s="38">
        <v>16300</v>
      </c>
      <c r="Y142" s="38">
        <v>15501</v>
      </c>
      <c r="Z142" s="38">
        <v>15757</v>
      </c>
      <c r="AA142" s="59" t="s">
        <v>113</v>
      </c>
    </row>
    <row r="143" spans="1:27" ht="15" hidden="1" customHeight="1" x14ac:dyDescent="0.2">
      <c r="A143" s="124"/>
      <c r="B143" s="55" t="s">
        <v>70</v>
      </c>
      <c r="C143" s="59" t="s">
        <v>113</v>
      </c>
      <c r="D143" s="59" t="s">
        <v>113</v>
      </c>
      <c r="E143" s="59" t="s">
        <v>113</v>
      </c>
      <c r="F143" s="59" t="s">
        <v>113</v>
      </c>
      <c r="G143" s="59" t="s">
        <v>113</v>
      </c>
      <c r="H143" s="59" t="s">
        <v>113</v>
      </c>
      <c r="I143" s="59" t="s">
        <v>113</v>
      </c>
      <c r="J143" s="59" t="s">
        <v>113</v>
      </c>
      <c r="K143" s="59" t="s">
        <v>113</v>
      </c>
      <c r="L143" s="59" t="s">
        <v>113</v>
      </c>
      <c r="M143" s="59" t="s">
        <v>113</v>
      </c>
      <c r="N143" s="59" t="s">
        <v>113</v>
      </c>
      <c r="O143" s="59" t="s">
        <v>113</v>
      </c>
      <c r="P143" s="59" t="s">
        <v>113</v>
      </c>
      <c r="Q143" s="38">
        <v>102</v>
      </c>
      <c r="R143" s="38">
        <v>124</v>
      </c>
      <c r="S143" s="38">
        <v>149</v>
      </c>
      <c r="T143" s="38">
        <v>200</v>
      </c>
      <c r="U143" s="38">
        <v>135</v>
      </c>
      <c r="V143" s="38">
        <v>108</v>
      </c>
      <c r="W143" s="38">
        <v>99</v>
      </c>
      <c r="X143" s="38">
        <v>105</v>
      </c>
      <c r="Y143" s="38">
        <v>101</v>
      </c>
      <c r="Z143" s="38">
        <v>108</v>
      </c>
      <c r="AA143" s="59" t="s">
        <v>113</v>
      </c>
    </row>
    <row r="144" spans="1:27" x14ac:dyDescent="0.2">
      <c r="A144" s="124"/>
      <c r="B144" s="50" t="s">
        <v>69</v>
      </c>
      <c r="C144" s="59" t="s">
        <v>113</v>
      </c>
      <c r="D144" s="59" t="s">
        <v>113</v>
      </c>
      <c r="E144" s="59" t="s">
        <v>113</v>
      </c>
      <c r="F144" s="59" t="s">
        <v>113</v>
      </c>
      <c r="G144" s="59" t="s">
        <v>113</v>
      </c>
      <c r="H144" s="59" t="s">
        <v>113</v>
      </c>
      <c r="I144" s="59" t="s">
        <v>113</v>
      </c>
      <c r="J144" s="59" t="s">
        <v>113</v>
      </c>
      <c r="K144" s="59" t="s">
        <v>113</v>
      </c>
      <c r="L144" s="59" t="s">
        <v>113</v>
      </c>
      <c r="M144" s="59" t="s">
        <v>113</v>
      </c>
      <c r="N144" s="59" t="s">
        <v>113</v>
      </c>
      <c r="O144" s="59" t="s">
        <v>113</v>
      </c>
      <c r="P144" s="59" t="s">
        <v>113</v>
      </c>
      <c r="Q144" s="38">
        <v>24245</v>
      </c>
      <c r="R144" s="38">
        <v>24189</v>
      </c>
      <c r="S144" s="38">
        <v>21455</v>
      </c>
      <c r="T144" s="38">
        <v>19819</v>
      </c>
      <c r="U144" s="38">
        <v>19104</v>
      </c>
      <c r="V144" s="38">
        <v>19187</v>
      </c>
      <c r="W144" s="38">
        <v>18808</v>
      </c>
      <c r="X144" s="38">
        <v>19861</v>
      </c>
      <c r="Y144" s="38">
        <v>20239</v>
      </c>
      <c r="Z144" s="38">
        <v>19806</v>
      </c>
      <c r="AA144" s="59" t="s">
        <v>113</v>
      </c>
    </row>
    <row r="145" spans="1:27" x14ac:dyDescent="0.2">
      <c r="A145" s="124"/>
      <c r="B145" s="50" t="s">
        <v>68</v>
      </c>
      <c r="C145" s="59" t="s">
        <v>113</v>
      </c>
      <c r="D145" s="59" t="s">
        <v>113</v>
      </c>
      <c r="E145" s="59" t="s">
        <v>113</v>
      </c>
      <c r="F145" s="59" t="s">
        <v>113</v>
      </c>
      <c r="G145" s="59" t="s">
        <v>113</v>
      </c>
      <c r="H145" s="59" t="s">
        <v>113</v>
      </c>
      <c r="I145" s="59" t="s">
        <v>113</v>
      </c>
      <c r="J145" s="59" t="s">
        <v>113</v>
      </c>
      <c r="K145" s="59" t="s">
        <v>113</v>
      </c>
      <c r="L145" s="59" t="s">
        <v>113</v>
      </c>
      <c r="M145" s="59" t="s">
        <v>113</v>
      </c>
      <c r="N145" s="59" t="s">
        <v>113</v>
      </c>
      <c r="O145" s="59" t="s">
        <v>113</v>
      </c>
      <c r="P145" s="59" t="s">
        <v>113</v>
      </c>
      <c r="Q145" s="38">
        <v>6751</v>
      </c>
      <c r="R145" s="38">
        <v>8132</v>
      </c>
      <c r="S145" s="38">
        <v>6757</v>
      </c>
      <c r="T145" s="38">
        <v>6241</v>
      </c>
      <c r="U145" s="38">
        <v>6556</v>
      </c>
      <c r="V145" s="38">
        <v>6584</v>
      </c>
      <c r="W145" s="38">
        <v>6438</v>
      </c>
      <c r="X145" s="38">
        <v>6501</v>
      </c>
      <c r="Y145" s="38">
        <v>6739</v>
      </c>
      <c r="Z145" s="38">
        <v>6412</v>
      </c>
      <c r="AA145" s="59" t="s">
        <v>113</v>
      </c>
    </row>
    <row r="146" spans="1:27" x14ac:dyDescent="0.2">
      <c r="A146" s="124"/>
      <c r="B146" s="50" t="s">
        <v>67</v>
      </c>
      <c r="C146" s="59" t="s">
        <v>113</v>
      </c>
      <c r="D146" s="59" t="s">
        <v>113</v>
      </c>
      <c r="E146" s="59" t="s">
        <v>113</v>
      </c>
      <c r="F146" s="59" t="s">
        <v>113</v>
      </c>
      <c r="G146" s="59" t="s">
        <v>113</v>
      </c>
      <c r="H146" s="59" t="s">
        <v>113</v>
      </c>
      <c r="I146" s="59" t="s">
        <v>113</v>
      </c>
      <c r="J146" s="59" t="s">
        <v>113</v>
      </c>
      <c r="K146" s="59" t="s">
        <v>113</v>
      </c>
      <c r="L146" s="59" t="s">
        <v>113</v>
      </c>
      <c r="M146" s="59" t="s">
        <v>113</v>
      </c>
      <c r="N146" s="59" t="s">
        <v>113</v>
      </c>
      <c r="O146" s="59" t="s">
        <v>113</v>
      </c>
      <c r="P146" s="59" t="s">
        <v>113</v>
      </c>
      <c r="Q146" s="38">
        <v>6743</v>
      </c>
      <c r="R146" s="38">
        <v>7682</v>
      </c>
      <c r="S146" s="38">
        <v>6961</v>
      </c>
      <c r="T146" s="38">
        <v>7424</v>
      </c>
      <c r="U146" s="38">
        <v>7581</v>
      </c>
      <c r="V146" s="38">
        <v>6789</v>
      </c>
      <c r="W146" s="38">
        <v>7085</v>
      </c>
      <c r="X146" s="38">
        <v>6758</v>
      </c>
      <c r="Y146" s="38">
        <v>6991</v>
      </c>
      <c r="Z146" s="38">
        <v>6961</v>
      </c>
      <c r="AA146" s="59" t="s">
        <v>113</v>
      </c>
    </row>
    <row r="147" spans="1:27" x14ac:dyDescent="0.2">
      <c r="A147" s="124"/>
    </row>
    <row r="148" spans="1:27" x14ac:dyDescent="0.2">
      <c r="A148" s="124"/>
      <c r="B148" s="48" t="s">
        <v>123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 x14ac:dyDescent="0.2">
      <c r="A149" s="124"/>
      <c r="B149" s="50" t="s">
        <v>107</v>
      </c>
      <c r="C149" s="51" t="s">
        <v>113</v>
      </c>
      <c r="D149" s="51" t="s">
        <v>113</v>
      </c>
      <c r="E149" s="51" t="s">
        <v>113</v>
      </c>
      <c r="F149" s="51" t="s">
        <v>113</v>
      </c>
      <c r="G149" s="51" t="s">
        <v>113</v>
      </c>
      <c r="H149" s="51" t="s">
        <v>113</v>
      </c>
      <c r="I149" s="51" t="s">
        <v>113</v>
      </c>
      <c r="J149" s="51" t="s">
        <v>113</v>
      </c>
      <c r="K149" s="51" t="s">
        <v>113</v>
      </c>
      <c r="L149" s="51" t="s">
        <v>113</v>
      </c>
      <c r="M149" s="51" t="s">
        <v>113</v>
      </c>
      <c r="N149" s="51" t="s">
        <v>113</v>
      </c>
      <c r="O149" s="51" t="s">
        <v>113</v>
      </c>
      <c r="P149" s="51" t="s">
        <v>113</v>
      </c>
      <c r="Q149" s="51" t="s">
        <v>113</v>
      </c>
      <c r="R149" s="53">
        <v>24720</v>
      </c>
      <c r="S149" s="53">
        <v>23091</v>
      </c>
      <c r="T149" s="53">
        <v>22331</v>
      </c>
      <c r="U149" s="53">
        <v>22497</v>
      </c>
      <c r="V149" s="53">
        <v>22943</v>
      </c>
      <c r="W149" s="53">
        <v>23523</v>
      </c>
      <c r="X149" s="53">
        <v>22177</v>
      </c>
      <c r="Y149" s="53">
        <v>21629</v>
      </c>
      <c r="Z149" s="53">
        <v>21394</v>
      </c>
      <c r="AA149" s="53">
        <v>20415</v>
      </c>
    </row>
    <row r="150" spans="1:27" x14ac:dyDescent="0.2">
      <c r="A150" s="124"/>
      <c r="B150" s="50" t="s">
        <v>122</v>
      </c>
      <c r="C150" s="51" t="s">
        <v>113</v>
      </c>
      <c r="D150" s="51" t="s">
        <v>113</v>
      </c>
      <c r="E150" s="51" t="s">
        <v>113</v>
      </c>
      <c r="F150" s="51" t="s">
        <v>113</v>
      </c>
      <c r="G150" s="51" t="s">
        <v>113</v>
      </c>
      <c r="H150" s="51" t="s">
        <v>113</v>
      </c>
      <c r="I150" s="51" t="s">
        <v>113</v>
      </c>
      <c r="J150" s="51" t="s">
        <v>113</v>
      </c>
      <c r="K150" s="51" t="s">
        <v>113</v>
      </c>
      <c r="L150" s="51" t="s">
        <v>113</v>
      </c>
      <c r="M150" s="51" t="s">
        <v>113</v>
      </c>
      <c r="N150" s="51" t="s">
        <v>113</v>
      </c>
      <c r="O150" s="51" t="s">
        <v>113</v>
      </c>
      <c r="P150" s="51" t="s">
        <v>113</v>
      </c>
      <c r="Q150" s="51" t="s">
        <v>113</v>
      </c>
      <c r="R150" s="53">
        <v>9722</v>
      </c>
      <c r="S150" s="53">
        <v>8848</v>
      </c>
      <c r="T150" s="53">
        <v>8149</v>
      </c>
      <c r="U150" s="53">
        <v>8379</v>
      </c>
      <c r="V150" s="53">
        <v>7767</v>
      </c>
      <c r="W150" s="53">
        <v>7696</v>
      </c>
      <c r="X150" s="53">
        <v>6246</v>
      </c>
      <c r="Y150" s="53">
        <v>6742</v>
      </c>
      <c r="Z150" s="53">
        <v>6573</v>
      </c>
      <c r="AA150" s="53">
        <v>6504</v>
      </c>
    </row>
    <row r="151" spans="1:27" x14ac:dyDescent="0.2">
      <c r="A151" s="124"/>
      <c r="B151" s="50" t="s">
        <v>121</v>
      </c>
      <c r="C151" s="51" t="s">
        <v>113</v>
      </c>
      <c r="D151" s="51" t="s">
        <v>113</v>
      </c>
      <c r="E151" s="51" t="s">
        <v>113</v>
      </c>
      <c r="F151" s="51" t="s">
        <v>113</v>
      </c>
      <c r="G151" s="51" t="s">
        <v>113</v>
      </c>
      <c r="H151" s="51" t="s">
        <v>113</v>
      </c>
      <c r="I151" s="51" t="s">
        <v>113</v>
      </c>
      <c r="J151" s="51" t="s">
        <v>113</v>
      </c>
      <c r="K151" s="51" t="s">
        <v>113</v>
      </c>
      <c r="L151" s="51" t="s">
        <v>113</v>
      </c>
      <c r="M151" s="51" t="s">
        <v>113</v>
      </c>
      <c r="N151" s="51" t="s">
        <v>113</v>
      </c>
      <c r="O151" s="51" t="s">
        <v>113</v>
      </c>
      <c r="P151" s="51" t="s">
        <v>113</v>
      </c>
      <c r="Q151" s="51" t="s">
        <v>113</v>
      </c>
      <c r="R151" s="46">
        <v>1373</v>
      </c>
      <c r="S151" s="46">
        <v>1272</v>
      </c>
      <c r="T151" s="46">
        <v>1099</v>
      </c>
      <c r="U151" s="46">
        <v>1108</v>
      </c>
      <c r="V151" s="46">
        <v>1166</v>
      </c>
      <c r="W151" s="46">
        <v>1243</v>
      </c>
      <c r="X151" s="46">
        <v>1342</v>
      </c>
      <c r="Y151" s="46">
        <v>1314</v>
      </c>
      <c r="Z151" s="46">
        <v>1272</v>
      </c>
      <c r="AA151" s="46">
        <v>1216</v>
      </c>
    </row>
    <row r="152" spans="1:27" x14ac:dyDescent="0.2">
      <c r="A152" s="124"/>
    </row>
    <row r="153" spans="1:27" x14ac:dyDescent="0.2">
      <c r="A153" s="124"/>
      <c r="B153" s="48" t="s">
        <v>130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 x14ac:dyDescent="0.2">
      <c r="A154" s="124"/>
      <c r="B154" s="46" t="s">
        <v>65</v>
      </c>
      <c r="C154" s="46">
        <v>120</v>
      </c>
      <c r="D154" s="46">
        <v>104</v>
      </c>
      <c r="E154" s="46">
        <v>101</v>
      </c>
      <c r="F154" s="46">
        <v>98</v>
      </c>
      <c r="G154" s="46">
        <v>98</v>
      </c>
      <c r="H154" s="46">
        <v>87</v>
      </c>
      <c r="I154" s="46">
        <v>95</v>
      </c>
      <c r="J154" s="46">
        <v>100</v>
      </c>
      <c r="K154" s="46">
        <v>80</v>
      </c>
      <c r="L154" s="46">
        <v>82</v>
      </c>
      <c r="M154" s="46">
        <v>88</v>
      </c>
      <c r="N154" s="46">
        <v>71</v>
      </c>
      <c r="O154" s="46">
        <v>72</v>
      </c>
      <c r="P154" s="46">
        <v>65</v>
      </c>
      <c r="Q154" s="46">
        <v>50</v>
      </c>
      <c r="R154" s="46">
        <v>57</v>
      </c>
      <c r="S154" s="46">
        <v>74</v>
      </c>
      <c r="T154" s="46">
        <v>67</v>
      </c>
      <c r="U154" s="46">
        <v>52</v>
      </c>
      <c r="V154" s="46">
        <v>43</v>
      </c>
      <c r="W154" s="46">
        <v>65</v>
      </c>
      <c r="X154" s="46">
        <v>37</v>
      </c>
      <c r="Y154" s="46">
        <v>44</v>
      </c>
      <c r="Z154" s="46">
        <v>34</v>
      </c>
      <c r="AA154" s="46">
        <v>47</v>
      </c>
    </row>
    <row r="155" spans="1:27" x14ac:dyDescent="0.2">
      <c r="A155" s="124"/>
      <c r="B155" s="50" t="s">
        <v>66</v>
      </c>
      <c r="C155" s="46">
        <v>68</v>
      </c>
      <c r="D155" s="46">
        <v>56</v>
      </c>
      <c r="E155" s="46">
        <v>52</v>
      </c>
      <c r="F155" s="46">
        <v>50</v>
      </c>
      <c r="G155" s="46">
        <v>52</v>
      </c>
      <c r="H155" s="46">
        <v>43</v>
      </c>
      <c r="I155" s="46">
        <v>39</v>
      </c>
      <c r="J155" s="46">
        <v>38</v>
      </c>
      <c r="K155" s="46">
        <v>28</v>
      </c>
      <c r="L155" s="46">
        <v>37</v>
      </c>
      <c r="M155" s="46">
        <v>34</v>
      </c>
      <c r="N155" s="46">
        <v>41</v>
      </c>
      <c r="O155" s="46">
        <v>33</v>
      </c>
      <c r="P155" s="46">
        <v>32</v>
      </c>
      <c r="Q155" s="46">
        <v>24</v>
      </c>
      <c r="R155" s="46">
        <v>23</v>
      </c>
      <c r="S155" s="46">
        <v>45</v>
      </c>
      <c r="T155" s="46">
        <v>35</v>
      </c>
      <c r="U155" s="46">
        <v>30</v>
      </c>
      <c r="V155" s="46">
        <v>20</v>
      </c>
      <c r="W155" s="46">
        <v>50</v>
      </c>
      <c r="X155" s="46">
        <v>16</v>
      </c>
      <c r="Y155" s="46">
        <v>24</v>
      </c>
      <c r="Z155" s="46">
        <v>18</v>
      </c>
      <c r="AA155" s="46">
        <v>18</v>
      </c>
    </row>
    <row r="156" spans="1:27" x14ac:dyDescent="0.2">
      <c r="A156" s="124"/>
      <c r="B156" s="50" t="s">
        <v>129</v>
      </c>
      <c r="C156" s="46">
        <v>52</v>
      </c>
      <c r="D156" s="46">
        <v>48</v>
      </c>
      <c r="E156" s="46">
        <v>49</v>
      </c>
      <c r="F156" s="46">
        <v>48</v>
      </c>
      <c r="G156" s="46">
        <v>46</v>
      </c>
      <c r="H156" s="46">
        <v>44</v>
      </c>
      <c r="I156" s="46">
        <v>56</v>
      </c>
      <c r="J156" s="46">
        <v>62</v>
      </c>
      <c r="K156" s="46">
        <v>52</v>
      </c>
      <c r="L156" s="46">
        <v>45</v>
      </c>
      <c r="M156" s="46">
        <v>54</v>
      </c>
      <c r="N156" s="46">
        <v>30</v>
      </c>
      <c r="O156" s="46">
        <v>39</v>
      </c>
      <c r="P156" s="46">
        <v>33</v>
      </c>
      <c r="Q156" s="46">
        <v>26</v>
      </c>
      <c r="R156" s="46">
        <v>34</v>
      </c>
      <c r="S156" s="46">
        <v>29</v>
      </c>
      <c r="T156" s="46">
        <v>32</v>
      </c>
      <c r="U156" s="46">
        <v>22</v>
      </c>
      <c r="V156" s="46">
        <v>23</v>
      </c>
      <c r="W156" s="46">
        <v>15</v>
      </c>
      <c r="X156" s="46">
        <v>20</v>
      </c>
      <c r="Y156" s="46">
        <v>20</v>
      </c>
      <c r="Z156" s="46">
        <v>16</v>
      </c>
      <c r="AA156" s="46">
        <v>29</v>
      </c>
    </row>
    <row r="157" spans="1:27" x14ac:dyDescent="0.2">
      <c r="A157" s="124"/>
    </row>
    <row r="159" spans="1:27" x14ac:dyDescent="0.2">
      <c r="B159" s="42"/>
    </row>
    <row r="160" spans="1:27" x14ac:dyDescent="0.2">
      <c r="A160" s="128" t="s">
        <v>193</v>
      </c>
      <c r="B160" s="92"/>
      <c r="C160" s="47">
        <v>1990</v>
      </c>
      <c r="D160" s="47">
        <v>1991</v>
      </c>
      <c r="E160" s="47">
        <v>1992</v>
      </c>
      <c r="F160" s="47">
        <v>1993</v>
      </c>
      <c r="G160" s="47">
        <v>1994</v>
      </c>
      <c r="H160" s="47">
        <v>1995</v>
      </c>
      <c r="I160" s="47">
        <v>1996</v>
      </c>
      <c r="J160" s="47">
        <v>1997</v>
      </c>
      <c r="K160" s="47">
        <v>1998</v>
      </c>
      <c r="L160" s="47">
        <v>1999</v>
      </c>
      <c r="M160" s="47">
        <v>2000</v>
      </c>
      <c r="N160" s="47">
        <v>2001</v>
      </c>
      <c r="O160" s="47">
        <v>2002</v>
      </c>
      <c r="P160" s="47">
        <v>2003</v>
      </c>
      <c r="Q160" s="47">
        <v>2004</v>
      </c>
      <c r="R160" s="47">
        <v>2005</v>
      </c>
      <c r="S160" s="47">
        <v>2006</v>
      </c>
      <c r="T160" s="47">
        <v>2007</v>
      </c>
      <c r="U160" s="47">
        <v>2008</v>
      </c>
      <c r="V160" s="47">
        <v>2009</v>
      </c>
      <c r="W160" s="47">
        <v>2010</v>
      </c>
      <c r="X160" s="47">
        <v>2011</v>
      </c>
      <c r="Y160" s="47">
        <v>2012</v>
      </c>
      <c r="Z160" s="47">
        <v>2013</v>
      </c>
      <c r="AA160" s="47">
        <v>2014</v>
      </c>
    </row>
    <row r="161" spans="1:28" x14ac:dyDescent="0.2">
      <c r="A161" s="128"/>
      <c r="B161" s="48" t="s">
        <v>194</v>
      </c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8" x14ac:dyDescent="0.2">
      <c r="A162" s="128"/>
      <c r="B162" s="46" t="s">
        <v>283</v>
      </c>
      <c r="C162" s="46">
        <v>43</v>
      </c>
      <c r="H162" s="46">
        <v>38</v>
      </c>
      <c r="M162" s="46">
        <v>114</v>
      </c>
      <c r="N162" s="46">
        <v>100</v>
      </c>
      <c r="O162" s="46">
        <v>119</v>
      </c>
      <c r="P162" s="46">
        <v>123</v>
      </c>
      <c r="Q162" s="46">
        <v>118</v>
      </c>
      <c r="R162" s="46">
        <v>155</v>
      </c>
      <c r="S162" s="46">
        <v>143</v>
      </c>
      <c r="T162" s="46">
        <v>136</v>
      </c>
      <c r="U162" s="46">
        <v>143</v>
      </c>
      <c r="V162" s="46">
        <v>115</v>
      </c>
      <c r="W162" s="46">
        <v>108</v>
      </c>
      <c r="X162" s="46">
        <v>242</v>
      </c>
      <c r="Y162" s="46">
        <v>112</v>
      </c>
      <c r="Z162" s="46">
        <v>95</v>
      </c>
      <c r="AA162" s="46">
        <v>84</v>
      </c>
      <c r="AB162" s="52"/>
    </row>
    <row r="163" spans="1:28" x14ac:dyDescent="0.2">
      <c r="A163" s="128"/>
      <c r="B163" s="90" t="s">
        <v>228</v>
      </c>
      <c r="C163" s="46">
        <v>38</v>
      </c>
      <c r="H163" s="46">
        <v>32</v>
      </c>
      <c r="M163" s="46">
        <v>45</v>
      </c>
      <c r="N163" s="46">
        <v>45</v>
      </c>
      <c r="O163" s="46">
        <v>49</v>
      </c>
      <c r="P163" s="46">
        <v>56</v>
      </c>
      <c r="Q163" s="46">
        <v>68</v>
      </c>
      <c r="R163" s="46">
        <v>48</v>
      </c>
      <c r="S163" s="46">
        <v>52</v>
      </c>
      <c r="T163" s="46">
        <v>63</v>
      </c>
      <c r="U163" s="46">
        <v>75</v>
      </c>
      <c r="V163" s="46">
        <v>59</v>
      </c>
      <c r="W163" s="46">
        <v>81</v>
      </c>
      <c r="X163" s="46">
        <v>99</v>
      </c>
      <c r="Y163" s="46">
        <v>47</v>
      </c>
      <c r="Z163" s="46">
        <v>62</v>
      </c>
      <c r="AA163" s="46">
        <v>45</v>
      </c>
      <c r="AB163" s="52"/>
    </row>
    <row r="164" spans="1:28" x14ac:dyDescent="0.2">
      <c r="A164" s="128"/>
      <c r="B164" s="90" t="s">
        <v>229</v>
      </c>
      <c r="C164" s="46">
        <v>0</v>
      </c>
      <c r="H164" s="46">
        <v>2</v>
      </c>
      <c r="M164" s="46">
        <v>6</v>
      </c>
      <c r="N164" s="46">
        <v>11</v>
      </c>
      <c r="O164" s="46">
        <v>0</v>
      </c>
      <c r="P164" s="46">
        <v>19</v>
      </c>
      <c r="Q164" s="46">
        <v>7</v>
      </c>
      <c r="R164" s="46">
        <v>68</v>
      </c>
      <c r="S164" s="46">
        <v>5</v>
      </c>
      <c r="T164" s="46">
        <v>13</v>
      </c>
      <c r="U164" s="46">
        <v>17</v>
      </c>
      <c r="V164" s="46">
        <v>7</v>
      </c>
      <c r="W164" s="46">
        <v>9</v>
      </c>
      <c r="X164" s="46">
        <v>29</v>
      </c>
      <c r="Y164" s="46">
        <v>16</v>
      </c>
      <c r="Z164" s="46">
        <v>5</v>
      </c>
      <c r="AA164" s="46">
        <v>6</v>
      </c>
      <c r="AB164" s="52"/>
    </row>
    <row r="165" spans="1:28" x14ac:dyDescent="0.2">
      <c r="A165" s="128"/>
      <c r="B165" s="90" t="s">
        <v>230</v>
      </c>
      <c r="C165" s="46">
        <v>5</v>
      </c>
      <c r="H165" s="46">
        <v>4</v>
      </c>
      <c r="M165" s="46">
        <v>63</v>
      </c>
      <c r="N165" s="46">
        <v>44</v>
      </c>
      <c r="O165" s="46">
        <v>70</v>
      </c>
      <c r="P165" s="46">
        <v>48</v>
      </c>
      <c r="Q165" s="46">
        <v>43</v>
      </c>
      <c r="R165" s="46">
        <v>39</v>
      </c>
      <c r="S165" s="46">
        <v>86</v>
      </c>
      <c r="T165" s="46">
        <v>60</v>
      </c>
      <c r="U165" s="46">
        <v>51</v>
      </c>
      <c r="V165" s="46">
        <v>49</v>
      </c>
      <c r="W165" s="46">
        <v>18</v>
      </c>
      <c r="X165" s="46">
        <v>114</v>
      </c>
      <c r="Y165" s="46">
        <v>49</v>
      </c>
      <c r="Z165" s="46">
        <v>28</v>
      </c>
      <c r="AA165" s="46">
        <v>33</v>
      </c>
      <c r="AB165" s="52"/>
    </row>
    <row r="166" spans="1:28" x14ac:dyDescent="0.2">
      <c r="A166" s="128"/>
      <c r="AB166" s="52"/>
    </row>
    <row r="167" spans="1:28" x14ac:dyDescent="0.2">
      <c r="A167" s="128"/>
      <c r="B167" s="48" t="s">
        <v>208</v>
      </c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8" x14ac:dyDescent="0.2">
      <c r="A168" s="128"/>
      <c r="B168" s="46" t="s">
        <v>210</v>
      </c>
      <c r="C168" s="59" t="s">
        <v>8</v>
      </c>
      <c r="D168" s="59"/>
      <c r="E168" s="59"/>
      <c r="F168" s="59"/>
      <c r="G168" s="59"/>
      <c r="H168" s="59" t="s">
        <v>8</v>
      </c>
      <c r="I168" s="59"/>
      <c r="J168" s="59"/>
      <c r="K168" s="59"/>
      <c r="L168" s="59"/>
      <c r="M168" s="59" t="s">
        <v>8</v>
      </c>
      <c r="R168" s="46">
        <v>660</v>
      </c>
      <c r="S168" s="46">
        <v>821</v>
      </c>
      <c r="T168" s="46">
        <v>803</v>
      </c>
      <c r="U168" s="46">
        <v>926</v>
      </c>
      <c r="V168" s="46">
        <v>976</v>
      </c>
      <c r="W168" s="46">
        <v>1123</v>
      </c>
      <c r="X168" s="46">
        <v>1320</v>
      </c>
      <c r="Y168" s="46">
        <v>1556</v>
      </c>
      <c r="Z168" s="46">
        <v>1813</v>
      </c>
      <c r="AA168" s="46">
        <v>2122</v>
      </c>
    </row>
    <row r="169" spans="1:28" x14ac:dyDescent="0.2">
      <c r="A169" s="128"/>
    </row>
    <row r="170" spans="1:28" x14ac:dyDescent="0.2">
      <c r="A170" s="128"/>
      <c r="B170" s="48" t="s">
        <v>209</v>
      </c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8" x14ac:dyDescent="0.2">
      <c r="A171" s="128"/>
      <c r="B171" s="79" t="s">
        <v>176</v>
      </c>
      <c r="C171" s="53">
        <v>22770</v>
      </c>
      <c r="D171" s="53">
        <v>23659</v>
      </c>
      <c r="E171" s="53">
        <v>24540</v>
      </c>
      <c r="F171" s="53">
        <v>21639</v>
      </c>
      <c r="G171" s="53">
        <v>23135</v>
      </c>
      <c r="H171" s="53">
        <v>25279</v>
      </c>
      <c r="I171" s="53">
        <v>29273</v>
      </c>
      <c r="J171" s="53">
        <v>34065</v>
      </c>
      <c r="K171" s="53">
        <v>38470</v>
      </c>
      <c r="L171" s="53">
        <v>41296</v>
      </c>
      <c r="M171" s="53">
        <v>39772</v>
      </c>
      <c r="N171" s="53">
        <v>34361</v>
      </c>
      <c r="O171" s="53">
        <v>30259</v>
      </c>
      <c r="P171" s="53">
        <v>28749</v>
      </c>
      <c r="Q171" s="53">
        <v>30552</v>
      </c>
      <c r="R171" s="53">
        <v>30464</v>
      </c>
      <c r="S171" s="53">
        <v>30691</v>
      </c>
      <c r="T171" s="53">
        <v>29934</v>
      </c>
      <c r="U171" s="53">
        <v>28607</v>
      </c>
      <c r="V171" s="53">
        <v>31857</v>
      </c>
      <c r="W171" s="53">
        <v>31407</v>
      </c>
      <c r="X171" s="53">
        <v>32524</v>
      </c>
      <c r="Y171" s="53">
        <v>31058</v>
      </c>
      <c r="Z171" s="53">
        <v>30911</v>
      </c>
      <c r="AA171" s="53">
        <v>29612</v>
      </c>
    </row>
    <row r="172" spans="1:28" x14ac:dyDescent="0.2">
      <c r="A172" s="128"/>
      <c r="B172" s="80" t="s">
        <v>177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 spans="1:28" x14ac:dyDescent="0.2">
      <c r="A173" s="128"/>
      <c r="B173" s="81" t="s">
        <v>178</v>
      </c>
      <c r="C173" s="53">
        <v>57021</v>
      </c>
      <c r="D173" s="53">
        <v>67016</v>
      </c>
      <c r="E173" s="53">
        <v>69322</v>
      </c>
      <c r="F173" s="53">
        <v>55528</v>
      </c>
      <c r="G173" s="53">
        <v>75031</v>
      </c>
      <c r="H173" s="53">
        <v>45309</v>
      </c>
      <c r="I173" s="53">
        <v>44735</v>
      </c>
      <c r="J173" s="53">
        <v>28674</v>
      </c>
      <c r="K173" s="53">
        <v>34447</v>
      </c>
      <c r="L173" s="53">
        <v>36163</v>
      </c>
      <c r="M173" s="53">
        <v>58674</v>
      </c>
      <c r="N173" s="53">
        <v>59415</v>
      </c>
      <c r="O173" s="53">
        <v>63513</v>
      </c>
      <c r="P173" s="53">
        <v>73720</v>
      </c>
      <c r="Q173" s="53">
        <v>117844</v>
      </c>
      <c r="R173" s="53">
        <v>118128</v>
      </c>
      <c r="S173" s="53">
        <v>71604</v>
      </c>
      <c r="T173" s="53">
        <v>98065</v>
      </c>
      <c r="U173" s="53">
        <v>50461</v>
      </c>
      <c r="V173" s="53">
        <v>50705</v>
      </c>
      <c r="W173" s="53">
        <v>30061</v>
      </c>
      <c r="X173" s="53">
        <v>32151</v>
      </c>
      <c r="Y173" s="53">
        <v>36736</v>
      </c>
      <c r="Z173" s="53">
        <v>24103</v>
      </c>
      <c r="AA173" s="53">
        <v>33770</v>
      </c>
    </row>
    <row r="174" spans="1:28" x14ac:dyDescent="0.2">
      <c r="A174" s="128"/>
      <c r="B174" s="81" t="s">
        <v>179</v>
      </c>
      <c r="C174" s="53">
        <v>535</v>
      </c>
      <c r="D174" s="53">
        <v>1174</v>
      </c>
      <c r="E174" s="53">
        <v>722</v>
      </c>
      <c r="F174" s="53">
        <v>616</v>
      </c>
      <c r="G174" s="53">
        <v>490</v>
      </c>
      <c r="H174" s="53">
        <v>876</v>
      </c>
      <c r="I174" s="53">
        <v>320</v>
      </c>
      <c r="J174" s="53">
        <v>399</v>
      </c>
      <c r="K174" s="53">
        <v>370</v>
      </c>
      <c r="L174" s="53">
        <v>351</v>
      </c>
      <c r="M174" s="53">
        <v>546</v>
      </c>
      <c r="N174" s="53">
        <v>747</v>
      </c>
      <c r="O174" s="53">
        <v>709</v>
      </c>
      <c r="P174" s="53">
        <v>788</v>
      </c>
      <c r="Q174" s="53">
        <v>669</v>
      </c>
      <c r="R174" s="53">
        <v>622</v>
      </c>
      <c r="S174" s="53">
        <v>816</v>
      </c>
      <c r="T174" s="53">
        <v>623</v>
      </c>
      <c r="U174" s="53">
        <v>605</v>
      </c>
      <c r="V174" s="53">
        <v>622</v>
      </c>
      <c r="W174" s="53">
        <v>713</v>
      </c>
      <c r="X174" s="53">
        <v>1077</v>
      </c>
      <c r="Y174" s="53">
        <v>1010</v>
      </c>
      <c r="Z174" s="53">
        <v>1044</v>
      </c>
      <c r="AA174" s="53">
        <v>1020</v>
      </c>
    </row>
    <row r="175" spans="1:28" x14ac:dyDescent="0.2">
      <c r="A175" s="128"/>
      <c r="B175" s="81" t="s">
        <v>180</v>
      </c>
      <c r="C175" s="53">
        <v>127792</v>
      </c>
      <c r="D175" s="53">
        <v>98593</v>
      </c>
      <c r="E175" s="53">
        <v>201483</v>
      </c>
      <c r="F175" s="53">
        <v>143055</v>
      </c>
      <c r="G175" s="53">
        <v>157181</v>
      </c>
      <c r="H175" s="53">
        <v>219830</v>
      </c>
      <c r="I175" s="53">
        <v>192059</v>
      </c>
      <c r="J175" s="53">
        <v>215348</v>
      </c>
      <c r="K175" s="53">
        <v>262180</v>
      </c>
      <c r="L175" s="53">
        <v>338247</v>
      </c>
      <c r="M175" s="53">
        <v>331964</v>
      </c>
      <c r="N175" s="53">
        <v>272120</v>
      </c>
      <c r="O175" s="53">
        <v>238646</v>
      </c>
      <c r="P175" s="53">
        <v>254242</v>
      </c>
      <c r="Q175" s="53">
        <v>266088</v>
      </c>
      <c r="R175" s="53">
        <v>283382</v>
      </c>
      <c r="S175" s="53">
        <v>328275</v>
      </c>
      <c r="T175" s="53">
        <v>360708</v>
      </c>
      <c r="U175" s="53">
        <v>662137</v>
      </c>
      <c r="V175" s="53">
        <v>671650</v>
      </c>
      <c r="W175" s="53">
        <v>725862</v>
      </c>
      <c r="X175" s="53">
        <v>575972</v>
      </c>
      <c r="Y175" s="53">
        <v>388064</v>
      </c>
      <c r="Z175" s="53">
        <v>270823</v>
      </c>
      <c r="AA175" s="53">
        <v>74225</v>
      </c>
    </row>
    <row r="176" spans="1:28" x14ac:dyDescent="0.2">
      <c r="A176" s="128"/>
      <c r="B176" s="81" t="s">
        <v>181</v>
      </c>
      <c r="C176" s="53">
        <v>272</v>
      </c>
      <c r="D176" s="53">
        <v>289</v>
      </c>
      <c r="E176" s="53">
        <v>352</v>
      </c>
      <c r="F176" s="53">
        <v>560</v>
      </c>
      <c r="G176" s="53">
        <v>769</v>
      </c>
      <c r="H176" s="53">
        <v>876</v>
      </c>
      <c r="I176" s="53">
        <v>751</v>
      </c>
      <c r="J176" s="53">
        <v>1147</v>
      </c>
      <c r="K176" s="53">
        <v>1203</v>
      </c>
      <c r="L176" s="53">
        <v>1489</v>
      </c>
      <c r="M176" s="53">
        <v>1771</v>
      </c>
      <c r="N176" s="53">
        <v>1634</v>
      </c>
      <c r="O176" s="53">
        <v>1347</v>
      </c>
      <c r="P176" s="53">
        <v>1680</v>
      </c>
      <c r="Q176" s="53">
        <v>1656</v>
      </c>
      <c r="R176" s="53">
        <v>2161</v>
      </c>
      <c r="S176" s="53">
        <v>1804</v>
      </c>
      <c r="T176" s="53">
        <v>1112</v>
      </c>
      <c r="U176" s="53">
        <v>1518</v>
      </c>
      <c r="V176" s="53">
        <v>2129</v>
      </c>
      <c r="W176" s="53">
        <v>2224</v>
      </c>
      <c r="X176" s="53">
        <v>2561</v>
      </c>
      <c r="Y176" s="53">
        <v>4813</v>
      </c>
      <c r="Z176" s="53">
        <v>4227</v>
      </c>
      <c r="AA176" s="53">
        <v>2946</v>
      </c>
    </row>
    <row r="177" spans="1:27" x14ac:dyDescent="0.2">
      <c r="A177" s="128"/>
      <c r="B177" s="81" t="s">
        <v>182</v>
      </c>
      <c r="C177" s="53">
        <v>2832084</v>
      </c>
      <c r="D177" s="53">
        <v>1294273</v>
      </c>
      <c r="E177" s="53">
        <v>1308018</v>
      </c>
      <c r="F177" s="53">
        <v>2714575</v>
      </c>
      <c r="G177" s="53">
        <v>1368437</v>
      </c>
      <c r="H177" s="53">
        <v>2768046</v>
      </c>
      <c r="I177" s="53">
        <v>1719239</v>
      </c>
      <c r="J177" s="53">
        <v>1099825</v>
      </c>
      <c r="K177" s="53">
        <v>1139524</v>
      </c>
      <c r="L177" s="53">
        <v>1717305</v>
      </c>
      <c r="M177" s="53">
        <v>29293957</v>
      </c>
      <c r="N177" s="53">
        <v>13863756</v>
      </c>
      <c r="O177" s="53">
        <v>11824798</v>
      </c>
      <c r="P177" s="53">
        <v>3038916</v>
      </c>
      <c r="Q177" s="53">
        <v>2196988</v>
      </c>
      <c r="R177" s="53">
        <v>8868465</v>
      </c>
      <c r="S177" s="53">
        <v>3745560</v>
      </c>
      <c r="T177" s="53">
        <v>5677739</v>
      </c>
      <c r="U177" s="53">
        <v>9311715</v>
      </c>
      <c r="V177" s="53">
        <v>3427346</v>
      </c>
      <c r="W177" s="53">
        <v>2605997</v>
      </c>
      <c r="X177" s="53">
        <v>3978404</v>
      </c>
      <c r="Y177" s="53">
        <v>872366</v>
      </c>
      <c r="Z177" s="53">
        <v>119507</v>
      </c>
      <c r="AA177" s="53">
        <v>48970</v>
      </c>
    </row>
    <row r="178" spans="1:27" x14ac:dyDescent="0.2">
      <c r="A178" s="128"/>
    </row>
    <row r="179" spans="1:27" x14ac:dyDescent="0.2">
      <c r="A179" s="128"/>
      <c r="B179" s="48" t="s">
        <v>219</v>
      </c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x14ac:dyDescent="0.2">
      <c r="A180" s="128"/>
      <c r="B180" s="46" t="s">
        <v>220</v>
      </c>
      <c r="C180" s="59" t="s">
        <v>8</v>
      </c>
      <c r="D180" s="59"/>
      <c r="E180" s="59"/>
      <c r="F180" s="59"/>
      <c r="G180" s="59"/>
      <c r="H180" s="59" t="s">
        <v>8</v>
      </c>
      <c r="I180" s="59" t="s">
        <v>8</v>
      </c>
      <c r="J180" s="59" t="s">
        <v>8</v>
      </c>
      <c r="K180" s="59" t="s">
        <v>8</v>
      </c>
      <c r="L180" s="59" t="s">
        <v>8</v>
      </c>
      <c r="M180" s="53">
        <v>1676438</v>
      </c>
      <c r="N180" s="53">
        <v>1266214</v>
      </c>
      <c r="O180" s="53">
        <v>955310</v>
      </c>
      <c r="P180" s="53">
        <v>931557</v>
      </c>
      <c r="Q180" s="53">
        <v>1160395</v>
      </c>
      <c r="R180" s="53">
        <v>1189075</v>
      </c>
      <c r="S180" s="53">
        <v>1089092</v>
      </c>
      <c r="T180" s="53">
        <v>876704</v>
      </c>
      <c r="U180" s="53">
        <v>723825</v>
      </c>
      <c r="V180" s="53">
        <v>556041</v>
      </c>
      <c r="W180" s="53">
        <v>463382</v>
      </c>
      <c r="X180" s="53">
        <v>340252</v>
      </c>
      <c r="Y180" s="53">
        <v>364768</v>
      </c>
      <c r="Z180" s="53">
        <v>420789</v>
      </c>
      <c r="AA180" s="53">
        <v>486651</v>
      </c>
    </row>
    <row r="181" spans="1:27" x14ac:dyDescent="0.2">
      <c r="A181" s="128"/>
      <c r="B181" s="50" t="s">
        <v>211</v>
      </c>
      <c r="C181" s="59" t="s">
        <v>8</v>
      </c>
      <c r="D181" s="59"/>
      <c r="E181" s="59"/>
      <c r="F181" s="59"/>
      <c r="G181" s="59"/>
      <c r="H181" s="59" t="s">
        <v>8</v>
      </c>
      <c r="I181" s="59" t="s">
        <v>8</v>
      </c>
      <c r="J181" s="59" t="s">
        <v>8</v>
      </c>
      <c r="K181" s="59" t="s">
        <v>8</v>
      </c>
      <c r="L181" s="59" t="s">
        <v>8</v>
      </c>
      <c r="M181" s="53">
        <v>20651</v>
      </c>
      <c r="N181" s="53">
        <v>18158</v>
      </c>
      <c r="O181" s="53">
        <v>15014</v>
      </c>
      <c r="P181" s="53">
        <v>16335</v>
      </c>
      <c r="Q181" s="53">
        <v>11154</v>
      </c>
      <c r="R181" s="53">
        <v>10336</v>
      </c>
      <c r="S181" s="53">
        <v>10521</v>
      </c>
      <c r="T181" s="53">
        <v>11686</v>
      </c>
      <c r="U181" s="53">
        <v>10895</v>
      </c>
      <c r="V181" s="53">
        <v>8370</v>
      </c>
      <c r="W181" s="53">
        <v>8220</v>
      </c>
      <c r="X181" s="53">
        <v>6552</v>
      </c>
      <c r="Y181" s="53">
        <v>3685</v>
      </c>
      <c r="Z181" s="53">
        <v>3162</v>
      </c>
      <c r="AA181" s="53">
        <v>3942</v>
      </c>
    </row>
    <row r="182" spans="1:27" x14ac:dyDescent="0.2">
      <c r="A182" s="128"/>
      <c r="B182" s="50" t="s">
        <v>212</v>
      </c>
      <c r="C182" s="59" t="s">
        <v>8</v>
      </c>
      <c r="D182" s="59"/>
      <c r="E182" s="59"/>
      <c r="F182" s="59"/>
      <c r="G182" s="59"/>
      <c r="H182" s="59" t="s">
        <v>8</v>
      </c>
      <c r="I182" s="59" t="s">
        <v>8</v>
      </c>
      <c r="J182" s="59" t="s">
        <v>8</v>
      </c>
      <c r="K182" s="59" t="s">
        <v>8</v>
      </c>
      <c r="L182" s="59" t="s">
        <v>8</v>
      </c>
      <c r="M182" s="53">
        <v>12108</v>
      </c>
      <c r="N182" s="53">
        <v>12338</v>
      </c>
      <c r="O182" s="53">
        <v>10487</v>
      </c>
      <c r="P182" s="53">
        <v>10157</v>
      </c>
      <c r="Q182" s="53">
        <v>9959</v>
      </c>
      <c r="R182" s="53">
        <v>7343</v>
      </c>
      <c r="S182" s="53">
        <v>6599</v>
      </c>
      <c r="T182" s="53">
        <v>6380</v>
      </c>
      <c r="U182" s="53">
        <v>7925</v>
      </c>
      <c r="V182" s="53">
        <v>6806</v>
      </c>
      <c r="W182" s="53">
        <v>7431</v>
      </c>
      <c r="X182" s="53">
        <v>6123</v>
      </c>
      <c r="Y182" s="53">
        <v>4210</v>
      </c>
      <c r="Z182" s="53">
        <v>3230</v>
      </c>
      <c r="AA182" s="53">
        <v>3338</v>
      </c>
    </row>
    <row r="183" spans="1:27" x14ac:dyDescent="0.2">
      <c r="A183" s="128"/>
      <c r="B183" s="75" t="s">
        <v>213</v>
      </c>
      <c r="C183" s="77" t="s">
        <v>8</v>
      </c>
      <c r="D183" s="77"/>
      <c r="E183" s="77"/>
      <c r="F183" s="77"/>
      <c r="G183" s="77"/>
      <c r="H183" s="77" t="s">
        <v>8</v>
      </c>
      <c r="I183" s="77" t="s">
        <v>8</v>
      </c>
      <c r="J183" s="77" t="s">
        <v>8</v>
      </c>
      <c r="K183" s="77" t="s">
        <v>8</v>
      </c>
      <c r="L183" s="77" t="s">
        <v>8</v>
      </c>
      <c r="M183" s="85">
        <v>1643679</v>
      </c>
      <c r="N183" s="85">
        <v>1235718</v>
      </c>
      <c r="O183" s="85">
        <v>929809</v>
      </c>
      <c r="P183" s="85">
        <v>905065</v>
      </c>
      <c r="Q183" s="85">
        <v>1139282</v>
      </c>
      <c r="R183" s="85">
        <v>1171396</v>
      </c>
      <c r="S183" s="85">
        <v>1071972</v>
      </c>
      <c r="T183" s="85">
        <v>858638</v>
      </c>
      <c r="U183" s="85">
        <v>705005</v>
      </c>
      <c r="V183" s="85">
        <v>540865</v>
      </c>
      <c r="W183" s="85">
        <v>447731</v>
      </c>
      <c r="X183" s="85">
        <v>327577</v>
      </c>
      <c r="Y183" s="85">
        <v>356873</v>
      </c>
      <c r="Z183" s="85">
        <v>414397</v>
      </c>
      <c r="AA183" s="85">
        <v>479371</v>
      </c>
    </row>
    <row r="184" spans="1:27" x14ac:dyDescent="0.2">
      <c r="A184" s="128"/>
      <c r="B184" s="50" t="s">
        <v>221</v>
      </c>
      <c r="C184" s="59" t="s">
        <v>8</v>
      </c>
      <c r="D184" s="59"/>
      <c r="E184" s="59"/>
      <c r="F184" s="59"/>
      <c r="G184" s="59"/>
      <c r="H184" s="59" t="s">
        <v>8</v>
      </c>
      <c r="I184" s="59" t="s">
        <v>8</v>
      </c>
      <c r="J184" s="59" t="s">
        <v>8</v>
      </c>
      <c r="K184" s="59" t="s">
        <v>8</v>
      </c>
      <c r="L184" s="59" t="s">
        <v>8</v>
      </c>
      <c r="M184" s="53">
        <v>1636883</v>
      </c>
      <c r="N184" s="53">
        <v>1224047</v>
      </c>
      <c r="O184" s="53">
        <v>917993</v>
      </c>
      <c r="P184" s="53">
        <v>882012</v>
      </c>
      <c r="Q184" s="53">
        <v>1085006</v>
      </c>
      <c r="R184" s="53">
        <v>1023905</v>
      </c>
      <c r="S184" s="53">
        <v>981066</v>
      </c>
      <c r="T184" s="53">
        <v>808688</v>
      </c>
      <c r="U184" s="53">
        <v>661766</v>
      </c>
      <c r="V184" s="53">
        <v>503386</v>
      </c>
      <c r="W184" s="53">
        <v>404365</v>
      </c>
      <c r="X184" s="53">
        <v>286154</v>
      </c>
      <c r="Y184" s="53">
        <v>265755</v>
      </c>
      <c r="Z184" s="53">
        <v>267734</v>
      </c>
      <c r="AA184" s="53">
        <v>229178</v>
      </c>
    </row>
    <row r="185" spans="1:27" x14ac:dyDescent="0.2">
      <c r="A185" s="128"/>
      <c r="B185" s="50" t="s">
        <v>222</v>
      </c>
      <c r="C185" s="59" t="s">
        <v>8</v>
      </c>
      <c r="D185" s="59"/>
      <c r="E185" s="59"/>
      <c r="F185" s="59"/>
      <c r="G185" s="59"/>
      <c r="H185" s="59" t="s">
        <v>8</v>
      </c>
      <c r="I185" s="59" t="s">
        <v>8</v>
      </c>
      <c r="J185" s="59" t="s">
        <v>8</v>
      </c>
      <c r="K185" s="59" t="s">
        <v>8</v>
      </c>
      <c r="L185" s="59" t="s">
        <v>8</v>
      </c>
      <c r="M185" s="53">
        <v>39555</v>
      </c>
      <c r="N185" s="53">
        <v>42167</v>
      </c>
      <c r="O185" s="53">
        <v>37317</v>
      </c>
      <c r="P185" s="53">
        <v>49545</v>
      </c>
      <c r="Q185" s="53">
        <v>75389</v>
      </c>
      <c r="R185" s="53">
        <v>165170</v>
      </c>
      <c r="S185" s="53">
        <v>108026</v>
      </c>
      <c r="T185" s="53">
        <v>68016</v>
      </c>
      <c r="U185" s="53">
        <v>62059</v>
      </c>
      <c r="V185" s="53">
        <v>52655</v>
      </c>
      <c r="W185" s="53">
        <v>59017</v>
      </c>
      <c r="X185" s="53">
        <v>54098</v>
      </c>
      <c r="Y185" s="53">
        <v>99013</v>
      </c>
      <c r="Z185" s="53">
        <v>153055</v>
      </c>
      <c r="AA185" s="53">
        <v>257473</v>
      </c>
    </row>
    <row r="186" spans="1:27" x14ac:dyDescent="0.2">
      <c r="A186" s="128"/>
    </row>
    <row r="187" spans="1:27" x14ac:dyDescent="0.2">
      <c r="A187" s="128"/>
      <c r="B187" s="48" t="s">
        <v>223</v>
      </c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x14ac:dyDescent="0.2">
      <c r="A188" s="128"/>
      <c r="B188" s="46" t="s">
        <v>225</v>
      </c>
      <c r="C188" s="59" t="s">
        <v>8</v>
      </c>
      <c r="D188" s="59"/>
      <c r="E188" s="59"/>
      <c r="F188" s="59"/>
      <c r="G188" s="59"/>
      <c r="H188" s="59" t="s">
        <v>8</v>
      </c>
      <c r="I188" s="59" t="s">
        <v>8</v>
      </c>
      <c r="J188" s="59" t="s">
        <v>8</v>
      </c>
      <c r="K188" s="59" t="s">
        <v>8</v>
      </c>
      <c r="M188" s="53">
        <v>3691</v>
      </c>
      <c r="N188" s="53">
        <v>3244</v>
      </c>
      <c r="O188" s="53">
        <v>3586</v>
      </c>
      <c r="P188" s="53">
        <v>5793</v>
      </c>
      <c r="Q188" s="53">
        <v>6500</v>
      </c>
      <c r="R188" s="53">
        <v>7255</v>
      </c>
      <c r="S188" s="53">
        <v>8022</v>
      </c>
      <c r="T188" s="53">
        <v>14675</v>
      </c>
      <c r="U188" s="53">
        <v>13657</v>
      </c>
      <c r="V188" s="53">
        <v>14992</v>
      </c>
      <c r="W188" s="53">
        <v>14841</v>
      </c>
      <c r="X188" s="53">
        <v>19959</v>
      </c>
      <c r="Y188" s="53">
        <v>24792</v>
      </c>
      <c r="Z188" s="53">
        <v>22848</v>
      </c>
      <c r="AA188" s="53">
        <v>24361</v>
      </c>
    </row>
    <row r="189" spans="1:27" x14ac:dyDescent="0.2">
      <c r="A189" s="128"/>
      <c r="B189" s="46" t="s">
        <v>224</v>
      </c>
      <c r="C189" s="59" t="s">
        <v>8</v>
      </c>
      <c r="D189" s="59"/>
      <c r="E189" s="59"/>
      <c r="F189" s="59"/>
      <c r="G189" s="59"/>
      <c r="H189" s="59" t="s">
        <v>8</v>
      </c>
      <c r="I189" s="59" t="s">
        <v>8</v>
      </c>
      <c r="J189" s="59" t="s">
        <v>8</v>
      </c>
      <c r="K189" s="59" t="s">
        <v>8</v>
      </c>
      <c r="M189" s="86">
        <v>985.01594</v>
      </c>
      <c r="N189" s="86">
        <v>453.27526</v>
      </c>
      <c r="O189" s="86">
        <v>574.38679999999999</v>
      </c>
      <c r="P189" s="86">
        <v>989.90341000000001</v>
      </c>
      <c r="Q189" s="86">
        <v>940.19227000000001</v>
      </c>
      <c r="R189" s="86">
        <v>1387.67885</v>
      </c>
      <c r="S189" s="86">
        <v>932.3451</v>
      </c>
      <c r="T189" s="86">
        <v>1553.69236</v>
      </c>
      <c r="U189" s="86">
        <v>1967.54377</v>
      </c>
      <c r="V189" s="86">
        <v>2727.2887900000001</v>
      </c>
      <c r="W189" s="86">
        <v>2606.97937</v>
      </c>
      <c r="X189" s="86">
        <v>1881.2534599999999</v>
      </c>
      <c r="Y189" s="86">
        <v>1783</v>
      </c>
      <c r="Z189" s="86" t="s">
        <v>113</v>
      </c>
      <c r="AA189" s="86" t="s">
        <v>113</v>
      </c>
    </row>
    <row r="190" spans="1:27" x14ac:dyDescent="0.2">
      <c r="A190" s="128"/>
      <c r="B190" s="46" t="s">
        <v>218</v>
      </c>
      <c r="C190" s="59" t="s">
        <v>8</v>
      </c>
      <c r="D190" s="59"/>
      <c r="E190" s="59"/>
      <c r="F190" s="59"/>
      <c r="G190" s="59"/>
      <c r="H190" s="59" t="s">
        <v>8</v>
      </c>
      <c r="I190" s="59" t="s">
        <v>8</v>
      </c>
      <c r="J190" s="59" t="s">
        <v>8</v>
      </c>
      <c r="K190" s="59" t="s">
        <v>8</v>
      </c>
      <c r="M190" s="86" t="s">
        <v>113</v>
      </c>
      <c r="N190" s="86" t="s">
        <v>113</v>
      </c>
      <c r="O190" s="86" t="s">
        <v>113</v>
      </c>
      <c r="P190" s="86" t="s">
        <v>113</v>
      </c>
      <c r="Q190" s="86" t="s">
        <v>113</v>
      </c>
      <c r="R190" s="86" t="s">
        <v>113</v>
      </c>
      <c r="S190" s="86" t="s">
        <v>113</v>
      </c>
      <c r="T190" s="86" t="s">
        <v>113</v>
      </c>
      <c r="U190" s="86" t="s">
        <v>113</v>
      </c>
      <c r="V190" s="86" t="s">
        <v>113</v>
      </c>
      <c r="W190" s="86">
        <v>2065</v>
      </c>
      <c r="X190" s="86">
        <v>1413</v>
      </c>
      <c r="Y190" s="86">
        <v>1110</v>
      </c>
      <c r="Z190" s="86">
        <v>1262</v>
      </c>
      <c r="AA190" s="86">
        <v>1744</v>
      </c>
    </row>
    <row r="191" spans="1:27" x14ac:dyDescent="0.2">
      <c r="A191" s="125"/>
    </row>
    <row r="192" spans="1:27" x14ac:dyDescent="0.2">
      <c r="A192" s="125"/>
    </row>
    <row r="193" spans="1:31" x14ac:dyDescent="0.2">
      <c r="A193" s="125"/>
      <c r="B193" s="92"/>
      <c r="C193" s="47">
        <v>1990</v>
      </c>
      <c r="D193" s="47">
        <v>1991</v>
      </c>
      <c r="E193" s="47">
        <v>1992</v>
      </c>
      <c r="F193" s="47">
        <v>1993</v>
      </c>
      <c r="G193" s="47">
        <v>1994</v>
      </c>
      <c r="H193" s="47">
        <v>1995</v>
      </c>
      <c r="I193" s="47">
        <v>1996</v>
      </c>
      <c r="J193" s="47">
        <v>1997</v>
      </c>
      <c r="K193" s="47">
        <v>1998</v>
      </c>
      <c r="L193" s="47">
        <v>1999</v>
      </c>
      <c r="M193" s="47">
        <v>2000</v>
      </c>
      <c r="N193" s="47">
        <v>2001</v>
      </c>
      <c r="O193" s="47">
        <v>2002</v>
      </c>
      <c r="P193" s="47">
        <v>2003</v>
      </c>
      <c r="Q193" s="47">
        <v>2004</v>
      </c>
      <c r="R193" s="47">
        <v>2005</v>
      </c>
      <c r="S193" s="47">
        <v>2006</v>
      </c>
      <c r="T193" s="47">
        <v>2007</v>
      </c>
      <c r="U193" s="47">
        <v>2008</v>
      </c>
      <c r="V193" s="47">
        <v>2009</v>
      </c>
      <c r="W193" s="47">
        <v>2010</v>
      </c>
      <c r="X193" s="47">
        <v>2011</v>
      </c>
      <c r="Y193" s="47">
        <v>2012</v>
      </c>
      <c r="Z193" s="47">
        <v>2013</v>
      </c>
      <c r="AA193" s="47">
        <v>2014</v>
      </c>
    </row>
    <row r="194" spans="1:31" x14ac:dyDescent="0.2">
      <c r="A194" s="132" t="s">
        <v>295</v>
      </c>
      <c r="B194" s="48" t="s">
        <v>294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31" x14ac:dyDescent="0.2">
      <c r="A195" s="132"/>
      <c r="B195" s="41" t="s">
        <v>85</v>
      </c>
      <c r="C195" s="59" t="s">
        <v>113</v>
      </c>
      <c r="D195" s="59" t="s">
        <v>113</v>
      </c>
      <c r="E195" s="59" t="s">
        <v>113</v>
      </c>
      <c r="F195" s="59" t="s">
        <v>113</v>
      </c>
      <c r="G195" s="59" t="s">
        <v>113</v>
      </c>
      <c r="H195" s="59" t="s">
        <v>113</v>
      </c>
      <c r="I195" s="59" t="s">
        <v>113</v>
      </c>
      <c r="J195" s="43">
        <v>80680</v>
      </c>
      <c r="K195" s="43">
        <v>79591</v>
      </c>
      <c r="L195" s="43">
        <v>77444</v>
      </c>
      <c r="M195" s="43">
        <v>79896</v>
      </c>
      <c r="N195" s="43">
        <v>80840</v>
      </c>
      <c r="O195" s="43">
        <v>84442</v>
      </c>
      <c r="P195" s="43">
        <v>81293</v>
      </c>
      <c r="Q195" s="43">
        <v>79432</v>
      </c>
      <c r="R195" s="43">
        <v>75428</v>
      </c>
      <c r="S195" s="43">
        <v>75768</v>
      </c>
      <c r="T195" s="43">
        <v>82792</v>
      </c>
      <c r="U195" s="43">
        <v>95402</v>
      </c>
      <c r="V195" s="43">
        <v>93277</v>
      </c>
      <c r="W195" s="43">
        <v>99922</v>
      </c>
      <c r="X195" s="43">
        <v>99947</v>
      </c>
      <c r="Y195" s="43">
        <v>99412</v>
      </c>
      <c r="Z195" s="43">
        <v>93727</v>
      </c>
      <c r="AA195" s="43">
        <v>88778</v>
      </c>
      <c r="AB195" s="42"/>
      <c r="AC195" s="42"/>
      <c r="AD195" s="42"/>
      <c r="AE195" s="42"/>
    </row>
    <row r="196" spans="1:31" ht="15.75" customHeight="1" x14ac:dyDescent="0.2">
      <c r="A196" s="132"/>
      <c r="B196" s="130" t="s">
        <v>84</v>
      </c>
      <c r="C196" s="59" t="s">
        <v>113</v>
      </c>
      <c r="D196" s="59" t="s">
        <v>113</v>
      </c>
      <c r="E196" s="59" t="s">
        <v>113</v>
      </c>
      <c r="F196" s="59" t="s">
        <v>113</v>
      </c>
      <c r="G196" s="59" t="s">
        <v>113</v>
      </c>
      <c r="H196" s="59" t="s">
        <v>113</v>
      </c>
      <c r="I196" s="59" t="s">
        <v>113</v>
      </c>
      <c r="J196" s="43">
        <v>29199</v>
      </c>
      <c r="K196" s="43">
        <v>28820</v>
      </c>
      <c r="L196" s="43">
        <v>28819</v>
      </c>
      <c r="M196" s="43">
        <v>28945</v>
      </c>
      <c r="N196" s="43">
        <v>28912</v>
      </c>
      <c r="O196" s="43">
        <v>29910</v>
      </c>
      <c r="P196" s="43">
        <v>28526</v>
      </c>
      <c r="Q196" s="43">
        <v>27696</v>
      </c>
      <c r="R196" s="43">
        <v>26740</v>
      </c>
      <c r="S196" s="43">
        <v>27238</v>
      </c>
      <c r="T196" s="43">
        <v>30510</v>
      </c>
      <c r="U196" s="43">
        <v>33937</v>
      </c>
      <c r="V196" s="43">
        <v>33579</v>
      </c>
      <c r="W196" s="43">
        <v>35890</v>
      </c>
      <c r="X196" s="43">
        <v>35395</v>
      </c>
      <c r="Y196" s="43">
        <v>33512</v>
      </c>
      <c r="Z196" s="43">
        <v>33068</v>
      </c>
      <c r="AA196" s="43">
        <v>31073</v>
      </c>
      <c r="AB196" s="42"/>
      <c r="AC196" s="42"/>
      <c r="AD196" s="42"/>
      <c r="AE196" s="42"/>
    </row>
    <row r="197" spans="1:31" x14ac:dyDescent="0.2">
      <c r="A197" s="132"/>
      <c r="B197" s="130"/>
      <c r="C197" s="59" t="s">
        <v>113</v>
      </c>
      <c r="D197" s="59" t="s">
        <v>113</v>
      </c>
      <c r="E197" s="59" t="s">
        <v>113</v>
      </c>
      <c r="F197" s="59" t="s">
        <v>113</v>
      </c>
      <c r="G197" s="59" t="s">
        <v>113</v>
      </c>
      <c r="H197" s="59" t="s">
        <v>113</v>
      </c>
      <c r="I197" s="59" t="s">
        <v>113</v>
      </c>
      <c r="J197" s="44">
        <v>0.36199999999999999</v>
      </c>
      <c r="K197" s="44">
        <v>0.36199999999999999</v>
      </c>
      <c r="L197" s="44">
        <v>0.373</v>
      </c>
      <c r="M197" s="44">
        <v>0.36199999999999999</v>
      </c>
      <c r="N197" s="44">
        <v>0.35799999999999998</v>
      </c>
      <c r="O197" s="44">
        <v>0.35399999999999998</v>
      </c>
      <c r="P197" s="44">
        <v>0.35099999999999998</v>
      </c>
      <c r="Q197" s="44">
        <v>0.34899999999999998</v>
      </c>
      <c r="R197" s="44">
        <v>0.35499999999999998</v>
      </c>
      <c r="S197" s="44">
        <v>0.35899999999999999</v>
      </c>
      <c r="T197" s="44">
        <v>0.37</v>
      </c>
      <c r="U197" s="44">
        <v>0.35599999999999998</v>
      </c>
      <c r="V197" s="44">
        <v>0.36</v>
      </c>
      <c r="W197" s="44">
        <v>0.35899999999999999</v>
      </c>
      <c r="X197" s="44">
        <v>0.35399999999999998</v>
      </c>
      <c r="Y197" s="44">
        <v>0.33700000000000002</v>
      </c>
      <c r="Z197" s="44">
        <v>0.35299999999999998</v>
      </c>
      <c r="AA197" s="44">
        <v>0.35</v>
      </c>
      <c r="AB197" s="42"/>
      <c r="AC197" s="42"/>
      <c r="AD197" s="42"/>
      <c r="AE197" s="42"/>
    </row>
    <row r="198" spans="1:31" ht="15.75" customHeight="1" x14ac:dyDescent="0.2">
      <c r="A198" s="132"/>
      <c r="B198" s="130" t="s">
        <v>83</v>
      </c>
      <c r="C198" s="59" t="s">
        <v>113</v>
      </c>
      <c r="D198" s="59" t="s">
        <v>113</v>
      </c>
      <c r="E198" s="59" t="s">
        <v>113</v>
      </c>
      <c r="F198" s="59" t="s">
        <v>113</v>
      </c>
      <c r="G198" s="59" t="s">
        <v>113</v>
      </c>
      <c r="H198" s="59" t="s">
        <v>113</v>
      </c>
      <c r="I198" s="59" t="s">
        <v>113</v>
      </c>
      <c r="J198" s="44">
        <v>24728</v>
      </c>
      <c r="K198" s="44">
        <v>24454</v>
      </c>
      <c r="L198" s="44">
        <v>23907</v>
      </c>
      <c r="M198" s="44">
        <v>25194</v>
      </c>
      <c r="N198" s="44">
        <v>25140</v>
      </c>
      <c r="O198" s="44">
        <v>25536</v>
      </c>
      <c r="P198" s="44">
        <v>24362</v>
      </c>
      <c r="Q198" s="44">
        <v>24249</v>
      </c>
      <c r="R198" s="44">
        <v>23094</v>
      </c>
      <c r="S198" s="44">
        <v>23247</v>
      </c>
      <c r="T198" s="44">
        <v>24826</v>
      </c>
      <c r="U198" s="44">
        <v>28372</v>
      </c>
      <c r="V198" s="44">
        <v>28028</v>
      </c>
      <c r="W198" s="44">
        <v>29029</v>
      </c>
      <c r="X198" s="44">
        <v>28534</v>
      </c>
      <c r="Y198" s="44">
        <v>30356</v>
      </c>
      <c r="Z198" s="44">
        <v>27687</v>
      </c>
      <c r="AA198" s="44">
        <v>26027</v>
      </c>
      <c r="AB198" s="42"/>
      <c r="AC198" s="42"/>
      <c r="AD198" s="42"/>
      <c r="AE198" s="42"/>
    </row>
    <row r="199" spans="1:31" x14ac:dyDescent="0.2">
      <c r="A199" s="132"/>
      <c r="B199" s="130"/>
      <c r="C199" s="59" t="s">
        <v>113</v>
      </c>
      <c r="D199" s="59" t="s">
        <v>113</v>
      </c>
      <c r="E199" s="59" t="s">
        <v>113</v>
      </c>
      <c r="F199" s="59" t="s">
        <v>113</v>
      </c>
      <c r="G199" s="59" t="s">
        <v>113</v>
      </c>
      <c r="H199" s="59" t="s">
        <v>113</v>
      </c>
      <c r="I199" s="59" t="s">
        <v>113</v>
      </c>
      <c r="J199" s="44">
        <v>0.307</v>
      </c>
      <c r="K199" s="44">
        <v>0.307</v>
      </c>
      <c r="L199" s="44">
        <v>0.309</v>
      </c>
      <c r="M199" s="44">
        <v>0.315</v>
      </c>
      <c r="N199" s="44">
        <v>0.311</v>
      </c>
      <c r="O199" s="44">
        <v>0.30199999999999999</v>
      </c>
      <c r="P199" s="44">
        <v>0.3</v>
      </c>
      <c r="Q199" s="44">
        <v>0.30499999999999999</v>
      </c>
      <c r="R199" s="44">
        <v>0.30599999999999999</v>
      </c>
      <c r="S199" s="44">
        <v>0.307</v>
      </c>
      <c r="T199" s="44">
        <v>0.30099999999999999</v>
      </c>
      <c r="U199" s="44">
        <v>0.29699999999999999</v>
      </c>
      <c r="V199" s="44">
        <v>0.3</v>
      </c>
      <c r="W199" s="44">
        <v>0.29099999999999998</v>
      </c>
      <c r="X199" s="44">
        <v>0.28499999999999998</v>
      </c>
      <c r="Y199" s="44">
        <v>0.30499999999999999</v>
      </c>
      <c r="Z199" s="44">
        <v>0.29499999999999998</v>
      </c>
      <c r="AA199" s="44">
        <v>0.29299999999999998</v>
      </c>
      <c r="AB199" s="42"/>
      <c r="AC199" s="42"/>
      <c r="AD199" s="42"/>
      <c r="AE199" s="42"/>
    </row>
    <row r="200" spans="1:31" ht="15.75" customHeight="1" x14ac:dyDescent="0.2">
      <c r="A200" s="132"/>
      <c r="B200" s="130" t="s">
        <v>82</v>
      </c>
      <c r="C200" s="59" t="s">
        <v>113</v>
      </c>
      <c r="D200" s="59" t="s">
        <v>113</v>
      </c>
      <c r="E200" s="59" t="s">
        <v>113</v>
      </c>
      <c r="F200" s="59" t="s">
        <v>113</v>
      </c>
      <c r="G200" s="59" t="s">
        <v>113</v>
      </c>
      <c r="H200" s="59" t="s">
        <v>113</v>
      </c>
      <c r="I200" s="59" t="s">
        <v>113</v>
      </c>
      <c r="J200" s="44">
        <v>6712</v>
      </c>
      <c r="K200" s="44">
        <v>6778</v>
      </c>
      <c r="L200" s="44">
        <v>7108</v>
      </c>
      <c r="M200" s="44">
        <v>7792</v>
      </c>
      <c r="N200" s="44">
        <v>8025</v>
      </c>
      <c r="O200" s="44">
        <v>9046</v>
      </c>
      <c r="P200" s="44">
        <v>8450</v>
      </c>
      <c r="Q200" s="44">
        <v>8361</v>
      </c>
      <c r="R200" s="44">
        <v>8035</v>
      </c>
      <c r="S200" s="44">
        <v>8327</v>
      </c>
      <c r="T200" s="44">
        <v>9396</v>
      </c>
      <c r="U200" s="44">
        <v>10601</v>
      </c>
      <c r="V200" s="44">
        <v>11134</v>
      </c>
      <c r="W200" s="44">
        <v>11304</v>
      </c>
      <c r="X200" s="44">
        <v>11833</v>
      </c>
      <c r="Y200" s="44">
        <v>10883</v>
      </c>
      <c r="Z200" s="44">
        <v>10642</v>
      </c>
      <c r="AA200" s="44">
        <v>9579</v>
      </c>
      <c r="AB200" s="42"/>
      <c r="AC200" s="42"/>
      <c r="AD200" s="42"/>
      <c r="AE200" s="42"/>
    </row>
    <row r="201" spans="1:31" x14ac:dyDescent="0.2">
      <c r="A201" s="132"/>
      <c r="B201" s="130"/>
      <c r="C201" s="59" t="s">
        <v>113</v>
      </c>
      <c r="D201" s="59" t="s">
        <v>113</v>
      </c>
      <c r="E201" s="59" t="s">
        <v>113</v>
      </c>
      <c r="F201" s="59" t="s">
        <v>113</v>
      </c>
      <c r="G201" s="59" t="s">
        <v>113</v>
      </c>
      <c r="H201" s="59" t="s">
        <v>113</v>
      </c>
      <c r="I201" s="59" t="s">
        <v>113</v>
      </c>
      <c r="J201" s="44">
        <v>8.3000000000000004E-2</v>
      </c>
      <c r="K201" s="44">
        <v>8.5000000000000006E-2</v>
      </c>
      <c r="L201" s="44">
        <v>9.1999999999999998E-2</v>
      </c>
      <c r="M201" s="44">
        <v>9.8000000000000004E-2</v>
      </c>
      <c r="N201" s="44">
        <v>9.9000000000000005E-2</v>
      </c>
      <c r="O201" s="44">
        <v>0.107</v>
      </c>
      <c r="P201" s="44">
        <v>0.104</v>
      </c>
      <c r="Q201" s="44">
        <v>0.105</v>
      </c>
      <c r="R201" s="44">
        <v>0.107</v>
      </c>
      <c r="S201" s="44">
        <v>0.11</v>
      </c>
      <c r="T201" s="44">
        <v>0.114</v>
      </c>
      <c r="U201" s="44">
        <v>0.111</v>
      </c>
      <c r="V201" s="44">
        <v>0.11899999999999999</v>
      </c>
      <c r="W201" s="44">
        <v>0.113</v>
      </c>
      <c r="X201" s="44">
        <v>0.11799999999999999</v>
      </c>
      <c r="Y201" s="44">
        <v>0.109</v>
      </c>
      <c r="Z201" s="44">
        <v>0.114</v>
      </c>
      <c r="AA201" s="44">
        <v>0.108</v>
      </c>
      <c r="AB201" s="42"/>
      <c r="AC201" s="42"/>
      <c r="AD201" s="42"/>
      <c r="AE201" s="42"/>
    </row>
    <row r="202" spans="1:31" ht="15" customHeight="1" x14ac:dyDescent="0.2">
      <c r="A202" s="132"/>
      <c r="B202" s="130" t="s">
        <v>81</v>
      </c>
      <c r="C202" s="59" t="s">
        <v>113</v>
      </c>
      <c r="D202" s="59" t="s">
        <v>113</v>
      </c>
      <c r="E202" s="59" t="s">
        <v>113</v>
      </c>
      <c r="F202" s="59" t="s">
        <v>113</v>
      </c>
      <c r="G202" s="59" t="s">
        <v>113</v>
      </c>
      <c r="H202" s="59" t="s">
        <v>113</v>
      </c>
      <c r="I202" s="59" t="s">
        <v>113</v>
      </c>
      <c r="J202" s="44">
        <v>1709</v>
      </c>
      <c r="K202" s="44">
        <v>1786</v>
      </c>
      <c r="L202" s="44">
        <v>1811</v>
      </c>
      <c r="M202" s="44">
        <v>1939</v>
      </c>
      <c r="N202" s="44">
        <v>2127</v>
      </c>
      <c r="O202" s="44">
        <v>2572</v>
      </c>
      <c r="P202" s="44">
        <v>2532</v>
      </c>
      <c r="Q202" s="44">
        <v>2466</v>
      </c>
      <c r="R202" s="44">
        <v>2340</v>
      </c>
      <c r="S202" s="44">
        <v>2541</v>
      </c>
      <c r="T202" s="44">
        <v>2880</v>
      </c>
      <c r="U202" s="44">
        <v>3273</v>
      </c>
      <c r="V202" s="44">
        <v>3386</v>
      </c>
      <c r="W202" s="44">
        <v>3790</v>
      </c>
      <c r="X202" s="44">
        <v>4151</v>
      </c>
      <c r="Y202" s="44">
        <v>3811</v>
      </c>
      <c r="Z202" s="44">
        <v>3721</v>
      </c>
      <c r="AA202" s="44">
        <v>3549</v>
      </c>
      <c r="AB202" s="42"/>
      <c r="AC202" s="42"/>
      <c r="AD202" s="42"/>
      <c r="AE202" s="42"/>
    </row>
    <row r="203" spans="1:31" x14ac:dyDescent="0.2">
      <c r="A203" s="132"/>
      <c r="B203" s="130"/>
      <c r="C203" s="59" t="s">
        <v>113</v>
      </c>
      <c r="D203" s="59" t="s">
        <v>113</v>
      </c>
      <c r="E203" s="59" t="s">
        <v>113</v>
      </c>
      <c r="F203" s="59" t="s">
        <v>113</v>
      </c>
      <c r="G203" s="59" t="s">
        <v>113</v>
      </c>
      <c r="H203" s="59" t="s">
        <v>113</v>
      </c>
      <c r="I203" s="59" t="s">
        <v>113</v>
      </c>
      <c r="J203" s="44">
        <v>2.1000000000000001E-2</v>
      </c>
      <c r="K203" s="44">
        <v>2.1999999999999999E-2</v>
      </c>
      <c r="L203" s="44">
        <v>2.3E-2</v>
      </c>
      <c r="M203" s="44">
        <v>2.4E-2</v>
      </c>
      <c r="N203" s="44">
        <v>2.5999999999999999E-2</v>
      </c>
      <c r="O203" s="44">
        <v>0.03</v>
      </c>
      <c r="P203" s="44">
        <v>3.1E-2</v>
      </c>
      <c r="Q203" s="44">
        <v>3.1E-2</v>
      </c>
      <c r="R203" s="44">
        <v>3.1E-2</v>
      </c>
      <c r="S203" s="44">
        <v>3.4000000000000002E-2</v>
      </c>
      <c r="T203" s="44">
        <v>3.5000000000000003E-2</v>
      </c>
      <c r="U203" s="44">
        <v>3.4000000000000002E-2</v>
      </c>
      <c r="V203" s="44">
        <v>3.5999999999999997E-2</v>
      </c>
      <c r="W203" s="44">
        <v>3.7999999999999999E-2</v>
      </c>
      <c r="X203" s="44">
        <v>4.2000000000000003E-2</v>
      </c>
      <c r="Y203" s="44">
        <v>3.7999999999999999E-2</v>
      </c>
      <c r="Z203" s="44">
        <v>0.04</v>
      </c>
      <c r="AA203" s="44">
        <v>0.04</v>
      </c>
      <c r="AB203" s="42"/>
      <c r="AC203" s="42"/>
      <c r="AD203" s="42"/>
      <c r="AE203" s="42"/>
    </row>
    <row r="204" spans="1:31" ht="15.75" customHeight="1" x14ac:dyDescent="0.2">
      <c r="A204" s="132"/>
      <c r="B204" s="130" t="s">
        <v>80</v>
      </c>
      <c r="C204" s="59" t="s">
        <v>113</v>
      </c>
      <c r="D204" s="59" t="s">
        <v>113</v>
      </c>
      <c r="E204" s="59" t="s">
        <v>113</v>
      </c>
      <c r="F204" s="59" t="s">
        <v>113</v>
      </c>
      <c r="G204" s="59" t="s">
        <v>113</v>
      </c>
      <c r="H204" s="59" t="s">
        <v>113</v>
      </c>
      <c r="I204" s="59" t="s">
        <v>113</v>
      </c>
      <c r="J204" s="44">
        <v>762</v>
      </c>
      <c r="K204" s="44">
        <v>965</v>
      </c>
      <c r="L204" s="44">
        <v>1303</v>
      </c>
      <c r="M204" s="44">
        <v>1290</v>
      </c>
      <c r="N204" s="44">
        <v>1135</v>
      </c>
      <c r="O204" s="44">
        <v>1381</v>
      </c>
      <c r="P204" s="44">
        <v>1550</v>
      </c>
      <c r="Q204" s="44">
        <v>930</v>
      </c>
      <c r="R204" s="44">
        <v>1069</v>
      </c>
      <c r="S204" s="44">
        <v>1241</v>
      </c>
      <c r="T204" s="44">
        <v>1735</v>
      </c>
      <c r="U204" s="44">
        <v>2698</v>
      </c>
      <c r="V204" s="44">
        <v>2943</v>
      </c>
      <c r="W204" s="44">
        <v>2780</v>
      </c>
      <c r="X204" s="44">
        <v>2832</v>
      </c>
      <c r="Y204" s="44">
        <v>2662</v>
      </c>
      <c r="Z204" s="44">
        <v>3146</v>
      </c>
      <c r="AA204" s="44">
        <v>2756</v>
      </c>
      <c r="AB204" s="42"/>
      <c r="AC204" s="42"/>
      <c r="AD204" s="42"/>
      <c r="AE204" s="42"/>
    </row>
    <row r="205" spans="1:31" x14ac:dyDescent="0.2">
      <c r="A205" s="132"/>
      <c r="B205" s="130"/>
      <c r="C205" s="59" t="s">
        <v>113</v>
      </c>
      <c r="D205" s="59" t="s">
        <v>113</v>
      </c>
      <c r="E205" s="59" t="s">
        <v>113</v>
      </c>
      <c r="F205" s="59" t="s">
        <v>113</v>
      </c>
      <c r="G205" s="59" t="s">
        <v>113</v>
      </c>
      <c r="H205" s="59" t="s">
        <v>113</v>
      </c>
      <c r="I205" s="59" t="s">
        <v>113</v>
      </c>
      <c r="J205" s="44">
        <v>8.9999999999999993E-3</v>
      </c>
      <c r="K205" s="44">
        <v>1.2E-2</v>
      </c>
      <c r="L205" s="44">
        <v>1.7000000000000001E-2</v>
      </c>
      <c r="M205" s="44">
        <v>1.6E-2</v>
      </c>
      <c r="N205" s="44">
        <v>1.4E-2</v>
      </c>
      <c r="O205" s="44">
        <v>1.6E-2</v>
      </c>
      <c r="P205" s="44">
        <v>1.9E-2</v>
      </c>
      <c r="Q205" s="44">
        <v>1.2E-2</v>
      </c>
      <c r="R205" s="44">
        <v>1.4E-2</v>
      </c>
      <c r="S205" s="44">
        <v>1.6E-2</v>
      </c>
      <c r="T205" s="44">
        <v>2.1000000000000001E-2</v>
      </c>
      <c r="U205" s="44">
        <v>2.8000000000000001E-2</v>
      </c>
      <c r="V205" s="44">
        <v>3.2000000000000001E-2</v>
      </c>
      <c r="W205" s="44">
        <v>2.8000000000000001E-2</v>
      </c>
      <c r="X205" s="44">
        <v>2.8000000000000001E-2</v>
      </c>
      <c r="Y205" s="44">
        <v>2.7E-2</v>
      </c>
      <c r="Z205" s="44">
        <v>3.4000000000000002E-2</v>
      </c>
      <c r="AA205" s="44">
        <v>3.1E-2</v>
      </c>
      <c r="AB205" s="42"/>
      <c r="AC205" s="42"/>
      <c r="AD205" s="42"/>
      <c r="AE205" s="42"/>
    </row>
    <row r="206" spans="1:31" ht="15.75" customHeight="1" x14ac:dyDescent="0.2">
      <c r="A206" s="132"/>
      <c r="B206" s="130" t="s">
        <v>79</v>
      </c>
      <c r="C206" s="59" t="s">
        <v>113</v>
      </c>
      <c r="D206" s="59" t="s">
        <v>113</v>
      </c>
      <c r="E206" s="59" t="s">
        <v>113</v>
      </c>
      <c r="F206" s="59" t="s">
        <v>113</v>
      </c>
      <c r="G206" s="59" t="s">
        <v>113</v>
      </c>
      <c r="H206" s="59" t="s">
        <v>113</v>
      </c>
      <c r="I206" s="59" t="s">
        <v>113</v>
      </c>
      <c r="J206" s="44">
        <v>18198</v>
      </c>
      <c r="K206" s="44">
        <v>19114</v>
      </c>
      <c r="L206" s="44">
        <v>19694</v>
      </c>
      <c r="M206" s="44">
        <v>21613</v>
      </c>
      <c r="N206" s="44">
        <v>22257</v>
      </c>
      <c r="O206" s="44">
        <v>22768</v>
      </c>
      <c r="P206" s="44">
        <v>22690</v>
      </c>
      <c r="Q206" s="44">
        <v>22740</v>
      </c>
      <c r="R206" s="44">
        <v>22278</v>
      </c>
      <c r="S206" s="44">
        <v>22555</v>
      </c>
      <c r="T206" s="44">
        <v>26663</v>
      </c>
      <c r="U206" s="44">
        <v>32690</v>
      </c>
      <c r="V206" s="44">
        <v>33613</v>
      </c>
      <c r="W206" s="44">
        <v>36258</v>
      </c>
      <c r="X206" s="44">
        <v>37334</v>
      </c>
      <c r="Y206" s="44">
        <v>37836</v>
      </c>
      <c r="Z206" s="44">
        <v>38539</v>
      </c>
      <c r="AA206" s="44">
        <v>37955</v>
      </c>
      <c r="AB206" s="42"/>
      <c r="AC206" s="42"/>
      <c r="AD206" s="42"/>
      <c r="AE206" s="42"/>
    </row>
    <row r="207" spans="1:31" x14ac:dyDescent="0.2">
      <c r="A207" s="132"/>
      <c r="B207" s="130"/>
      <c r="C207" s="59" t="s">
        <v>113</v>
      </c>
      <c r="D207" s="59" t="s">
        <v>113</v>
      </c>
      <c r="E207" s="59" t="s">
        <v>113</v>
      </c>
      <c r="F207" s="59" t="s">
        <v>113</v>
      </c>
      <c r="G207" s="59" t="s">
        <v>113</v>
      </c>
      <c r="H207" s="59" t="s">
        <v>113</v>
      </c>
      <c r="I207" s="59" t="s">
        <v>113</v>
      </c>
      <c r="J207" s="44">
        <v>0.22600000000000001</v>
      </c>
      <c r="K207" s="44">
        <v>0.24</v>
      </c>
      <c r="L207" s="44">
        <v>0.254</v>
      </c>
      <c r="M207" s="44">
        <v>0.27100000000000002</v>
      </c>
      <c r="N207" s="44">
        <v>0.27500000000000002</v>
      </c>
      <c r="O207" s="44">
        <v>0.27</v>
      </c>
      <c r="P207" s="44">
        <v>0.27900000000000003</v>
      </c>
      <c r="Q207" s="44">
        <v>0.28599999999999998</v>
      </c>
      <c r="R207" s="44">
        <v>0.29499999999999998</v>
      </c>
      <c r="S207" s="44">
        <v>0.29799999999999999</v>
      </c>
      <c r="T207" s="44">
        <v>0.32300000000000001</v>
      </c>
      <c r="U207" s="44">
        <v>0.34300000000000003</v>
      </c>
      <c r="V207" s="44">
        <v>0.36</v>
      </c>
      <c r="W207" s="44">
        <v>0.36299999999999999</v>
      </c>
      <c r="X207" s="44">
        <v>0.374</v>
      </c>
      <c r="Y207" s="44">
        <v>0.38100000000000001</v>
      </c>
      <c r="Z207" s="44">
        <v>0.41099999999999998</v>
      </c>
      <c r="AA207" s="44">
        <v>0.42799999999999999</v>
      </c>
      <c r="AB207" s="42"/>
      <c r="AC207" s="42"/>
      <c r="AD207" s="42"/>
      <c r="AE207" s="42"/>
    </row>
    <row r="208" spans="1:31" ht="15.75" customHeight="1" x14ac:dyDescent="0.2">
      <c r="A208" s="132"/>
      <c r="B208" s="129" t="s">
        <v>78</v>
      </c>
      <c r="C208" s="59" t="s">
        <v>113</v>
      </c>
      <c r="D208" s="59" t="s">
        <v>113</v>
      </c>
      <c r="E208" s="59" t="s">
        <v>113</v>
      </c>
      <c r="F208" s="59" t="s">
        <v>113</v>
      </c>
      <c r="G208" s="59" t="s">
        <v>113</v>
      </c>
      <c r="H208" s="59" t="s">
        <v>113</v>
      </c>
      <c r="I208" s="59" t="s">
        <v>113</v>
      </c>
      <c r="J208" s="44">
        <v>16394</v>
      </c>
      <c r="K208" s="44">
        <v>17246</v>
      </c>
      <c r="L208" s="44">
        <v>17883</v>
      </c>
      <c r="M208" s="44">
        <v>19753</v>
      </c>
      <c r="N208" s="44">
        <v>20407</v>
      </c>
      <c r="O208" s="44">
        <v>20814</v>
      </c>
      <c r="P208" s="44">
        <v>20615</v>
      </c>
      <c r="Q208" s="44">
        <v>20240</v>
      </c>
      <c r="R208" s="44">
        <v>19429</v>
      </c>
      <c r="S208" s="44">
        <v>19560</v>
      </c>
      <c r="T208" s="44">
        <v>23371</v>
      </c>
      <c r="U208" s="44">
        <v>28698</v>
      </c>
      <c r="V208" s="44">
        <v>28948</v>
      </c>
      <c r="W208" s="44">
        <v>30948</v>
      </c>
      <c r="X208" s="44">
        <v>31429</v>
      </c>
      <c r="Y208" s="44">
        <v>31208</v>
      </c>
      <c r="Z208" s="44">
        <v>31478</v>
      </c>
      <c r="AA208" s="44">
        <v>30771</v>
      </c>
      <c r="AB208" s="42"/>
      <c r="AC208" s="42"/>
      <c r="AD208" s="42"/>
      <c r="AE208" s="42"/>
    </row>
    <row r="209" spans="1:31" ht="15" customHeight="1" x14ac:dyDescent="0.2">
      <c r="A209" s="132"/>
      <c r="B209" s="129"/>
      <c r="C209" s="59" t="s">
        <v>113</v>
      </c>
      <c r="D209" s="59" t="s">
        <v>113</v>
      </c>
      <c r="E209" s="59" t="s">
        <v>113</v>
      </c>
      <c r="F209" s="59" t="s">
        <v>113</v>
      </c>
      <c r="G209" s="59" t="s">
        <v>113</v>
      </c>
      <c r="H209" s="59" t="s">
        <v>113</v>
      </c>
      <c r="I209" s="59" t="s">
        <v>113</v>
      </c>
      <c r="J209" s="44">
        <v>0.20300000000000001</v>
      </c>
      <c r="K209" s="44">
        <v>0.217</v>
      </c>
      <c r="L209" s="44">
        <v>0.23100000000000001</v>
      </c>
      <c r="M209" s="44">
        <v>0.247</v>
      </c>
      <c r="N209" s="44">
        <v>0.252</v>
      </c>
      <c r="O209" s="44">
        <v>0.246</v>
      </c>
      <c r="P209" s="44">
        <v>0.254</v>
      </c>
      <c r="Q209" s="44">
        <v>0.255</v>
      </c>
      <c r="R209" s="44">
        <v>0.25800000000000001</v>
      </c>
      <c r="S209" s="44">
        <v>0.25800000000000001</v>
      </c>
      <c r="T209" s="44">
        <v>0.28299999999999997</v>
      </c>
      <c r="U209" s="44">
        <v>0.30099999999999999</v>
      </c>
      <c r="V209" s="44">
        <v>0.31</v>
      </c>
      <c r="W209" s="44">
        <v>0.31</v>
      </c>
      <c r="X209" s="44">
        <v>0.314</v>
      </c>
      <c r="Y209" s="44">
        <v>0.314</v>
      </c>
      <c r="Z209" s="44">
        <v>0.33600000000000002</v>
      </c>
      <c r="AA209" s="44">
        <v>0.34699999999999998</v>
      </c>
      <c r="AB209" s="42"/>
      <c r="AC209" s="42"/>
      <c r="AD209" s="42"/>
      <c r="AE209" s="42"/>
    </row>
    <row r="210" spans="1:31" ht="15.75" customHeight="1" x14ac:dyDescent="0.2">
      <c r="A210" s="132"/>
      <c r="B210" s="130" t="s">
        <v>77</v>
      </c>
      <c r="C210" s="59" t="s">
        <v>113</v>
      </c>
      <c r="D210" s="59" t="s">
        <v>113</v>
      </c>
      <c r="E210" s="59" t="s">
        <v>113</v>
      </c>
      <c r="F210" s="59" t="s">
        <v>113</v>
      </c>
      <c r="G210" s="59" t="s">
        <v>113</v>
      </c>
      <c r="H210" s="59" t="s">
        <v>113</v>
      </c>
      <c r="I210" s="59" t="s">
        <v>113</v>
      </c>
      <c r="J210" s="44">
        <v>15785</v>
      </c>
      <c r="K210" s="44">
        <v>15191</v>
      </c>
      <c r="L210" s="44">
        <v>14141</v>
      </c>
      <c r="M210" s="44">
        <v>16008</v>
      </c>
      <c r="N210" s="44">
        <v>17405</v>
      </c>
      <c r="O210" s="44">
        <v>19921</v>
      </c>
      <c r="P210" s="44">
        <v>19124</v>
      </c>
      <c r="Q210" s="44">
        <v>17837</v>
      </c>
      <c r="R210" s="44">
        <v>16585</v>
      </c>
      <c r="S210" s="44">
        <v>16548</v>
      </c>
      <c r="T210" s="44">
        <v>19103</v>
      </c>
      <c r="U210" s="44">
        <v>24582</v>
      </c>
      <c r="V210" s="44">
        <v>22778</v>
      </c>
      <c r="W210" s="44">
        <v>23264</v>
      </c>
      <c r="X210" s="44">
        <v>23465</v>
      </c>
      <c r="Y210" s="44">
        <v>22857</v>
      </c>
      <c r="Z210" s="44">
        <v>21396</v>
      </c>
      <c r="AA210" s="44">
        <v>20588</v>
      </c>
      <c r="AB210" s="42"/>
      <c r="AC210" s="42"/>
      <c r="AD210" s="42"/>
      <c r="AE210" s="42"/>
    </row>
    <row r="211" spans="1:31" x14ac:dyDescent="0.2">
      <c r="A211" s="132"/>
      <c r="B211" s="130"/>
      <c r="C211" s="59" t="s">
        <v>113</v>
      </c>
      <c r="D211" s="59" t="s">
        <v>113</v>
      </c>
      <c r="E211" s="59" t="s">
        <v>113</v>
      </c>
      <c r="F211" s="59" t="s">
        <v>113</v>
      </c>
      <c r="G211" s="59" t="s">
        <v>113</v>
      </c>
      <c r="H211" s="59" t="s">
        <v>113</v>
      </c>
      <c r="I211" s="59" t="s">
        <v>113</v>
      </c>
      <c r="J211" s="44">
        <v>0.19600000000000001</v>
      </c>
      <c r="K211" s="44">
        <v>0.191</v>
      </c>
      <c r="L211" s="44">
        <v>0.183</v>
      </c>
      <c r="M211" s="44">
        <v>0.2</v>
      </c>
      <c r="N211" s="44">
        <v>0.215</v>
      </c>
      <c r="O211" s="44">
        <v>0.23599999999999999</v>
      </c>
      <c r="P211" s="44">
        <v>0.23499999999999999</v>
      </c>
      <c r="Q211" s="44">
        <v>0.22500000000000001</v>
      </c>
      <c r="R211" s="44">
        <v>0.22</v>
      </c>
      <c r="S211" s="44">
        <v>0.218</v>
      </c>
      <c r="T211" s="44">
        <v>0.23200000000000001</v>
      </c>
      <c r="U211" s="44">
        <v>0.25800000000000001</v>
      </c>
      <c r="V211" s="44">
        <v>0.24399999999999999</v>
      </c>
      <c r="W211" s="44">
        <v>0.23300000000000001</v>
      </c>
      <c r="X211" s="44">
        <v>0.23499999999999999</v>
      </c>
      <c r="Y211" s="44">
        <v>0.23</v>
      </c>
      <c r="Z211" s="44">
        <v>0.22800000000000001</v>
      </c>
      <c r="AA211" s="44">
        <v>0.23200000000000001</v>
      </c>
      <c r="AB211" s="42"/>
      <c r="AC211" s="42"/>
      <c r="AD211" s="42"/>
      <c r="AE211" s="42"/>
    </row>
    <row r="212" spans="1:31" ht="15.75" customHeight="1" x14ac:dyDescent="0.2">
      <c r="A212" s="132"/>
      <c r="B212" s="130" t="s">
        <v>76</v>
      </c>
      <c r="C212" s="59" t="s">
        <v>113</v>
      </c>
      <c r="D212" s="59" t="s">
        <v>113</v>
      </c>
      <c r="E212" s="59" t="s">
        <v>113</v>
      </c>
      <c r="F212" s="59" t="s">
        <v>113</v>
      </c>
      <c r="G212" s="59" t="s">
        <v>113</v>
      </c>
      <c r="H212" s="59" t="s">
        <v>113</v>
      </c>
      <c r="I212" s="59" t="s">
        <v>113</v>
      </c>
      <c r="J212" s="44">
        <v>18108</v>
      </c>
      <c r="K212" s="44">
        <v>17806</v>
      </c>
      <c r="L212" s="44">
        <v>17007</v>
      </c>
      <c r="M212" s="44">
        <v>15864</v>
      </c>
      <c r="N212" s="44">
        <v>16470</v>
      </c>
      <c r="O212" s="44">
        <v>15964</v>
      </c>
      <c r="P212" s="44">
        <v>15377</v>
      </c>
      <c r="Q212" s="44">
        <v>15376</v>
      </c>
      <c r="R212" s="44">
        <v>14893</v>
      </c>
      <c r="S212" s="44">
        <v>15575</v>
      </c>
      <c r="T212" s="44">
        <v>17734</v>
      </c>
      <c r="U212" s="44">
        <v>19453</v>
      </c>
      <c r="V212" s="44">
        <v>21451</v>
      </c>
      <c r="W212" s="44">
        <v>25165</v>
      </c>
      <c r="X212" s="44">
        <v>25742</v>
      </c>
      <c r="Y212" s="44">
        <v>26379</v>
      </c>
      <c r="Z212" s="44">
        <v>25957</v>
      </c>
      <c r="AA212" s="44">
        <v>25369</v>
      </c>
      <c r="AB212" s="42"/>
      <c r="AC212" s="42"/>
      <c r="AD212" s="42"/>
      <c r="AE212" s="42"/>
    </row>
    <row r="213" spans="1:31" x14ac:dyDescent="0.2">
      <c r="A213" s="132"/>
      <c r="B213" s="130"/>
      <c r="C213" s="59" t="s">
        <v>113</v>
      </c>
      <c r="D213" s="59" t="s">
        <v>113</v>
      </c>
      <c r="E213" s="59" t="s">
        <v>113</v>
      </c>
      <c r="F213" s="59" t="s">
        <v>113</v>
      </c>
      <c r="G213" s="59" t="s">
        <v>113</v>
      </c>
      <c r="H213" s="59" t="s">
        <v>113</v>
      </c>
      <c r="I213" s="59" t="s">
        <v>113</v>
      </c>
      <c r="J213" s="44">
        <v>0.224</v>
      </c>
      <c r="K213" s="44">
        <v>0.224</v>
      </c>
      <c r="L213" s="44">
        <v>0.22</v>
      </c>
      <c r="M213" s="44">
        <v>0.19900000000000001</v>
      </c>
      <c r="N213" s="44">
        <v>0.20399999999999999</v>
      </c>
      <c r="O213" s="44">
        <v>0.189</v>
      </c>
      <c r="P213" s="44">
        <v>0.189</v>
      </c>
      <c r="Q213" s="44">
        <v>0.19400000000000001</v>
      </c>
      <c r="R213" s="44">
        <v>0.19700000000000001</v>
      </c>
      <c r="S213" s="44">
        <v>0.20599999999999999</v>
      </c>
      <c r="T213" s="44">
        <v>0.214</v>
      </c>
      <c r="U213" s="44">
        <v>0.20399999999999999</v>
      </c>
      <c r="V213" s="44">
        <v>0.23</v>
      </c>
      <c r="W213" s="44">
        <v>0.252</v>
      </c>
      <c r="X213" s="44">
        <v>0.25800000000000001</v>
      </c>
      <c r="Y213" s="44">
        <v>0.26500000000000001</v>
      </c>
      <c r="Z213" s="44">
        <v>0.27700000000000002</v>
      </c>
      <c r="AA213" s="44">
        <v>0.28599999999999998</v>
      </c>
      <c r="AB213" s="42"/>
      <c r="AC213" s="42"/>
      <c r="AD213" s="42"/>
      <c r="AE213" s="42"/>
    </row>
    <row r="214" spans="1:31" ht="15.75" customHeight="1" x14ac:dyDescent="0.2">
      <c r="A214" s="132"/>
      <c r="B214" s="130" t="s">
        <v>75</v>
      </c>
      <c r="C214" s="59" t="s">
        <v>113</v>
      </c>
      <c r="D214" s="59" t="s">
        <v>113</v>
      </c>
      <c r="E214" s="59" t="s">
        <v>113</v>
      </c>
      <c r="F214" s="59" t="s">
        <v>113</v>
      </c>
      <c r="G214" s="59" t="s">
        <v>113</v>
      </c>
      <c r="H214" s="59" t="s">
        <v>113</v>
      </c>
      <c r="I214" s="59" t="s">
        <v>113</v>
      </c>
      <c r="J214" s="44">
        <v>1134</v>
      </c>
      <c r="K214" s="44">
        <v>1071</v>
      </c>
      <c r="L214" s="44">
        <v>1044</v>
      </c>
      <c r="M214" s="44">
        <v>1270</v>
      </c>
      <c r="N214" s="44">
        <v>1251</v>
      </c>
      <c r="O214" s="44">
        <v>1256</v>
      </c>
      <c r="P214" s="44">
        <v>1167</v>
      </c>
      <c r="Q214" s="44">
        <v>1011</v>
      </c>
      <c r="R214" s="44">
        <v>970</v>
      </c>
      <c r="S214" s="44">
        <v>861</v>
      </c>
      <c r="T214" s="44">
        <v>818</v>
      </c>
      <c r="U214" s="44">
        <v>954</v>
      </c>
      <c r="V214" s="44">
        <v>942</v>
      </c>
      <c r="W214" s="44">
        <v>1044</v>
      </c>
      <c r="X214" s="44">
        <v>919</v>
      </c>
      <c r="Y214" s="44">
        <v>1082</v>
      </c>
      <c r="Z214" s="44">
        <v>1019</v>
      </c>
      <c r="AA214" s="44">
        <v>938</v>
      </c>
      <c r="AB214" s="42"/>
      <c r="AC214" s="42"/>
      <c r="AD214" s="42"/>
      <c r="AE214" s="42"/>
    </row>
    <row r="215" spans="1:31" x14ac:dyDescent="0.2">
      <c r="A215" s="132"/>
      <c r="B215" s="130"/>
      <c r="C215" s="59" t="s">
        <v>113</v>
      </c>
      <c r="D215" s="59" t="s">
        <v>113</v>
      </c>
      <c r="E215" s="59" t="s">
        <v>113</v>
      </c>
      <c r="F215" s="59" t="s">
        <v>113</v>
      </c>
      <c r="G215" s="59" t="s">
        <v>113</v>
      </c>
      <c r="H215" s="59" t="s">
        <v>113</v>
      </c>
      <c r="I215" s="59" t="s">
        <v>113</v>
      </c>
      <c r="J215" s="44">
        <v>1.4E-2</v>
      </c>
      <c r="K215" s="44">
        <v>1.2999999999999999E-2</v>
      </c>
      <c r="L215" s="44">
        <v>1.2999999999999999E-2</v>
      </c>
      <c r="M215" s="44">
        <v>1.6E-2</v>
      </c>
      <c r="N215" s="44">
        <v>1.4999999999999999E-2</v>
      </c>
      <c r="O215" s="44">
        <v>1.4999999999999999E-2</v>
      </c>
      <c r="P215" s="44">
        <v>1.4E-2</v>
      </c>
      <c r="Q215" s="44">
        <v>1.2999999999999999E-2</v>
      </c>
      <c r="R215" s="44">
        <v>1.2999999999999999E-2</v>
      </c>
      <c r="S215" s="44">
        <v>1.0999999999999999E-2</v>
      </c>
      <c r="T215" s="44">
        <v>0.01</v>
      </c>
      <c r="U215" s="44">
        <v>0.01</v>
      </c>
      <c r="V215" s="44">
        <v>0.01</v>
      </c>
      <c r="W215" s="44">
        <v>0.01</v>
      </c>
      <c r="X215" s="44">
        <v>8.9999999999999993E-3</v>
      </c>
      <c r="Y215" s="44">
        <v>1.0999999999999999E-2</v>
      </c>
      <c r="Z215" s="44">
        <v>1.0999999999999999E-2</v>
      </c>
      <c r="AA215" s="44">
        <v>1.0999999999999999E-2</v>
      </c>
      <c r="AB215" s="42"/>
      <c r="AC215" s="42"/>
      <c r="AD215" s="42"/>
      <c r="AE215" s="42"/>
    </row>
    <row r="216" spans="1:31" ht="15.75" customHeight="1" thickBot="1" x14ac:dyDescent="0.25">
      <c r="A216" s="132"/>
      <c r="B216" s="134" t="s">
        <v>159</v>
      </c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>
        <v>201</v>
      </c>
      <c r="X216" s="61">
        <v>245</v>
      </c>
      <c r="Y216" s="61">
        <v>280</v>
      </c>
      <c r="Z216" s="61">
        <v>333</v>
      </c>
      <c r="AA216" s="61">
        <v>333</v>
      </c>
    </row>
    <row r="217" spans="1:31" ht="15.75" customHeight="1" thickBot="1" x14ac:dyDescent="0.25">
      <c r="A217" s="132"/>
      <c r="B217" s="134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3">
        <v>2E-3</v>
      </c>
      <c r="X217" s="63">
        <v>2E-3</v>
      </c>
      <c r="Y217" s="63">
        <v>3.0000000000000001E-3</v>
      </c>
      <c r="Z217" s="63">
        <v>4.0000000000000001E-3</v>
      </c>
      <c r="AA217" s="63">
        <v>4.0000000000000001E-3</v>
      </c>
    </row>
    <row r="218" spans="1:31" ht="15" customHeight="1" x14ac:dyDescent="0.2">
      <c r="A218" s="132"/>
      <c r="B218" s="108" t="s">
        <v>183</v>
      </c>
      <c r="C218" s="59" t="s">
        <v>113</v>
      </c>
      <c r="D218" s="59" t="s">
        <v>113</v>
      </c>
      <c r="E218" s="59" t="s">
        <v>113</v>
      </c>
      <c r="F218" s="59" t="s">
        <v>113</v>
      </c>
      <c r="G218" s="59" t="s">
        <v>113</v>
      </c>
      <c r="H218" s="59" t="s">
        <v>113</v>
      </c>
      <c r="I218" s="59" t="s">
        <v>113</v>
      </c>
      <c r="J218" s="53">
        <f>[1]EEOC!C44</f>
        <v>1134</v>
      </c>
      <c r="K218" s="53">
        <f>[1]EEOC!D44</f>
        <v>1071</v>
      </c>
      <c r="L218" s="53">
        <f>[1]EEOC!E44</f>
        <v>1044</v>
      </c>
      <c r="M218" s="53">
        <f>[1]EEOC!F44</f>
        <v>1270</v>
      </c>
      <c r="N218" s="53">
        <f>[1]EEOC!G44</f>
        <v>1251</v>
      </c>
      <c r="O218" s="53">
        <f>[1]EEOC!H44</f>
        <v>1256</v>
      </c>
      <c r="P218" s="53">
        <f>[1]EEOC!I44</f>
        <v>1167</v>
      </c>
      <c r="Q218" s="53">
        <f>[1]EEOC!J44</f>
        <v>1011</v>
      </c>
      <c r="R218" s="53">
        <f>[1]EEOC!K44</f>
        <v>970</v>
      </c>
      <c r="S218" s="53">
        <f>[1]EEOC!L44</f>
        <v>861</v>
      </c>
      <c r="T218" s="53">
        <f>[1]EEOC!M44</f>
        <v>818</v>
      </c>
      <c r="U218" s="53">
        <f>[1]EEOC!N44</f>
        <v>954</v>
      </c>
      <c r="V218" s="53">
        <f>[1]EEOC!O44</f>
        <v>942</v>
      </c>
      <c r="W218" s="53">
        <f>[1]EEOC!P44</f>
        <v>1044</v>
      </c>
      <c r="X218" s="53">
        <f>[1]EEOC!Q44</f>
        <v>919</v>
      </c>
      <c r="Y218" s="53">
        <f>[1]EEOC!R44</f>
        <v>1082</v>
      </c>
      <c r="Z218" s="53">
        <f>[1]EEOC!S44</f>
        <v>1019</v>
      </c>
      <c r="AA218" s="53">
        <f>[1]EEOC!T44</f>
        <v>938</v>
      </c>
      <c r="AB218" s="53"/>
    </row>
    <row r="219" spans="1:31" ht="15" customHeight="1" x14ac:dyDescent="0.2">
      <c r="A219" s="132"/>
      <c r="B219" s="108" t="s">
        <v>184</v>
      </c>
      <c r="C219" s="59" t="s">
        <v>113</v>
      </c>
      <c r="D219" s="59" t="s">
        <v>113</v>
      </c>
      <c r="E219" s="59" t="s">
        <v>113</v>
      </c>
      <c r="F219" s="59" t="s">
        <v>113</v>
      </c>
      <c r="G219" s="59" t="s">
        <v>113</v>
      </c>
      <c r="H219" s="59" t="s">
        <v>113</v>
      </c>
      <c r="I219" s="59" t="s">
        <v>113</v>
      </c>
      <c r="J219" s="53">
        <f>[1]EEOC!C45</f>
        <v>1172</v>
      </c>
      <c r="K219" s="53">
        <f>[1]EEOC!D45</f>
        <v>1134</v>
      </c>
      <c r="L219" s="53">
        <f>[1]EEOC!E45</f>
        <v>1026</v>
      </c>
      <c r="M219" s="53">
        <f>[1]EEOC!F45</f>
        <v>1235</v>
      </c>
      <c r="N219" s="53">
        <f>[1]EEOC!G45</f>
        <v>1158</v>
      </c>
      <c r="O219" s="53">
        <f>[1]EEOC!H45</f>
        <v>1182</v>
      </c>
      <c r="P219" s="53">
        <f>[1]EEOC!I45</f>
        <v>1071</v>
      </c>
      <c r="Q219" s="53">
        <f>[1]EEOC!J45</f>
        <v>996</v>
      </c>
      <c r="R219" s="53">
        <f>[1]EEOC!K45</f>
        <v>889</v>
      </c>
      <c r="S219" s="53">
        <f>[1]EEOC!L45</f>
        <v>748</v>
      </c>
      <c r="T219" s="53">
        <f>[1]EEOC!M45</f>
        <v>796</v>
      </c>
      <c r="U219" s="53">
        <f>[1]EEOC!N45</f>
        <v>828</v>
      </c>
      <c r="V219" s="53">
        <f>[1]EEOC!O45</f>
        <v>991</v>
      </c>
      <c r="W219" s="53">
        <f>[1]EEOC!P45</f>
        <v>1083</v>
      </c>
      <c r="X219" s="53">
        <f>[1]EEOC!Q45</f>
        <v>1101</v>
      </c>
      <c r="Y219" s="53">
        <f>[1]EEOC!R45</f>
        <v>1139</v>
      </c>
      <c r="Z219" s="53">
        <f>[1]EEOC!S45</f>
        <v>1063</v>
      </c>
      <c r="AA219" s="53">
        <f>[1]EEOC!T45</f>
        <v>1024</v>
      </c>
    </row>
    <row r="220" spans="1:31" ht="15" customHeight="1" x14ac:dyDescent="0.2">
      <c r="A220" s="132"/>
      <c r="B220" s="69" t="s">
        <v>122</v>
      </c>
      <c r="C220" s="59" t="s">
        <v>113</v>
      </c>
      <c r="D220" s="59" t="s">
        <v>113</v>
      </c>
      <c r="E220" s="59" t="s">
        <v>113</v>
      </c>
      <c r="F220" s="59" t="s">
        <v>113</v>
      </c>
      <c r="G220" s="59" t="s">
        <v>113</v>
      </c>
      <c r="H220" s="59" t="s">
        <v>113</v>
      </c>
      <c r="I220" s="59" t="s">
        <v>113</v>
      </c>
      <c r="J220" s="70">
        <f>[1]EEOC!C48</f>
        <v>6.0999999999999999E-2</v>
      </c>
      <c r="K220" s="70">
        <f>[1]EEOC!D48</f>
        <v>6.3E-2</v>
      </c>
      <c r="L220" s="70">
        <f>[1]EEOC!E48</f>
        <v>8.6999999999999994E-2</v>
      </c>
      <c r="M220" s="70">
        <f>[1]EEOC!F48</f>
        <v>6.5000000000000002E-2</v>
      </c>
      <c r="N220" s="70">
        <f>[1]EEOC!G48</f>
        <v>8.3000000000000004E-2</v>
      </c>
      <c r="O220" s="70">
        <f>[1]EEOC!H48</f>
        <v>9.9000000000000005E-2</v>
      </c>
      <c r="P220" s="70">
        <f>[1]EEOC!I48</f>
        <v>0.11600000000000001</v>
      </c>
      <c r="Q220" s="70">
        <f>[1]EEOC!J48</f>
        <v>0.109</v>
      </c>
      <c r="R220" s="70">
        <f>[1]EEOC!K48</f>
        <v>0.114</v>
      </c>
      <c r="S220" s="70">
        <f>[1]EEOC!L48</f>
        <v>0.11799999999999999</v>
      </c>
      <c r="T220" s="70">
        <f>[1]EEOC!M48</f>
        <v>0.123</v>
      </c>
      <c r="U220" s="70">
        <f>[1]EEOC!N48</f>
        <v>0.106</v>
      </c>
      <c r="V220" s="70">
        <f>[1]EEOC!O48</f>
        <v>9.1999999999999998E-2</v>
      </c>
      <c r="W220" s="70">
        <f>[1]EEOC!P48</f>
        <v>0.109</v>
      </c>
      <c r="X220" s="70">
        <f>[1]EEOC!Q48</f>
        <v>0.114</v>
      </c>
      <c r="Y220" s="70">
        <f>[1]EEOC!R48</f>
        <v>0.114</v>
      </c>
      <c r="Z220" s="70">
        <f>[1]EEOC!S48</f>
        <v>8.4000000000000005E-2</v>
      </c>
      <c r="AA220" s="70">
        <f>[1]EEOC!T48</f>
        <v>7.6999999999999999E-2</v>
      </c>
      <c r="AB220" s="70"/>
    </row>
    <row r="221" spans="1:31" ht="15" customHeight="1" x14ac:dyDescent="0.2">
      <c r="A221" s="132"/>
      <c r="B221" s="69" t="s">
        <v>185</v>
      </c>
      <c r="C221" s="59" t="s">
        <v>113</v>
      </c>
      <c r="D221" s="59" t="s">
        <v>113</v>
      </c>
      <c r="E221" s="59" t="s">
        <v>113</v>
      </c>
      <c r="F221" s="59" t="s">
        <v>113</v>
      </c>
      <c r="G221" s="59" t="s">
        <v>113</v>
      </c>
      <c r="H221" s="59" t="s">
        <v>113</v>
      </c>
      <c r="I221" s="59" t="s">
        <v>113</v>
      </c>
      <c r="J221" s="70">
        <f>[1]EEOC!C50</f>
        <v>4.5999999999999999E-2</v>
      </c>
      <c r="K221" s="70">
        <f>[1]EEOC!D50</f>
        <v>4.2999999999999997E-2</v>
      </c>
      <c r="L221" s="70">
        <f>[1]EEOC!E50</f>
        <v>5.7000000000000002E-2</v>
      </c>
      <c r="M221" s="70">
        <f>[1]EEOC!F50</f>
        <v>5.7000000000000002E-2</v>
      </c>
      <c r="N221" s="70">
        <f>[1]EEOC!G50</f>
        <v>5.3999999999999999E-2</v>
      </c>
      <c r="O221" s="70">
        <f>[1]EEOC!H50</f>
        <v>6.2E-2</v>
      </c>
      <c r="P221" s="70">
        <f>[1]EEOC!I50</f>
        <v>4.1000000000000002E-2</v>
      </c>
      <c r="Q221" s="70">
        <f>[1]EEOC!J50</f>
        <v>6.5000000000000002E-2</v>
      </c>
      <c r="R221" s="70">
        <f>[1]EEOC!K50</f>
        <v>4.9000000000000002E-2</v>
      </c>
      <c r="S221" s="70">
        <f>[1]EEOC!L50</f>
        <v>5.0999999999999997E-2</v>
      </c>
      <c r="T221" s="70">
        <f>[1]EEOC!M50</f>
        <v>7.4999999999999997E-2</v>
      </c>
      <c r="U221" s="70">
        <f>[1]EEOC!N50</f>
        <v>8.3000000000000004E-2</v>
      </c>
      <c r="V221" s="70">
        <f>[1]EEOC!O50</f>
        <v>5.7000000000000002E-2</v>
      </c>
      <c r="W221" s="70">
        <f>[1]EEOC!P50</f>
        <v>8.3000000000000004E-2</v>
      </c>
      <c r="X221" s="70">
        <f>[1]EEOC!Q50</f>
        <v>6.8000000000000005E-2</v>
      </c>
      <c r="Y221" s="70">
        <f>[1]EEOC!R50</f>
        <v>5.8000000000000003E-2</v>
      </c>
      <c r="Z221" s="70">
        <f>[1]EEOC!S50</f>
        <v>5.6000000000000001E-2</v>
      </c>
      <c r="AA221" s="70">
        <f>[1]EEOC!T50</f>
        <v>6.0999999999999999E-2</v>
      </c>
      <c r="AB221" s="70"/>
    </row>
    <row r="222" spans="1:31" ht="15" customHeight="1" x14ac:dyDescent="0.2">
      <c r="A222" s="132"/>
      <c r="B222" s="69" t="s">
        <v>186</v>
      </c>
      <c r="C222" s="59" t="s">
        <v>113</v>
      </c>
      <c r="D222" s="59" t="s">
        <v>113</v>
      </c>
      <c r="E222" s="59" t="s">
        <v>113</v>
      </c>
      <c r="F222" s="59" t="s">
        <v>113</v>
      </c>
      <c r="G222" s="59" t="s">
        <v>113</v>
      </c>
      <c r="H222" s="59" t="s">
        <v>113</v>
      </c>
      <c r="I222" s="59" t="s">
        <v>113</v>
      </c>
      <c r="J222" s="70">
        <f>[1]EEOC!C52</f>
        <v>0.25800000000000001</v>
      </c>
      <c r="K222" s="70">
        <f>[1]EEOC!D52</f>
        <v>0.28799999999999998</v>
      </c>
      <c r="L222" s="70">
        <f>[1]EEOC!E52</f>
        <v>0.22</v>
      </c>
      <c r="M222" s="70">
        <f>[1]EEOC!F52</f>
        <v>0.20200000000000001</v>
      </c>
      <c r="N222" s="70">
        <f>[1]EEOC!G52</f>
        <v>0.17399999999999999</v>
      </c>
      <c r="O222" s="70">
        <f>[1]EEOC!H52</f>
        <v>0.17799999999999999</v>
      </c>
      <c r="P222" s="70">
        <f>[1]EEOC!I52</f>
        <v>0.16600000000000001</v>
      </c>
      <c r="Q222" s="70">
        <f>[1]EEOC!J52</f>
        <v>0.16700000000000001</v>
      </c>
      <c r="R222" s="70">
        <f>[1]EEOC!K52</f>
        <v>0.16500000000000001</v>
      </c>
      <c r="S222" s="70">
        <f>[1]EEOC!L52</f>
        <v>0.151</v>
      </c>
      <c r="T222" s="70">
        <f>[1]EEOC!M52</f>
        <v>0.16600000000000001</v>
      </c>
      <c r="U222" s="70">
        <f>[1]EEOC!N52</f>
        <v>0.17100000000000001</v>
      </c>
      <c r="V222" s="70">
        <f>[1]EEOC!O52</f>
        <v>0.28000000000000003</v>
      </c>
      <c r="W222" s="70">
        <f>[1]EEOC!P52</f>
        <v>0.187</v>
      </c>
      <c r="X222" s="70">
        <f>[1]EEOC!Q52</f>
        <v>0.16800000000000001</v>
      </c>
      <c r="Y222" s="70">
        <f>[1]EEOC!R52</f>
        <v>0.16300000000000001</v>
      </c>
      <c r="Z222" s="70">
        <f>[1]EEOC!S52</f>
        <v>0.23100000000000001</v>
      </c>
      <c r="AA222" s="70">
        <f>[1]EEOC!T52</f>
        <v>0.20599999999999999</v>
      </c>
      <c r="AB222" s="70"/>
    </row>
    <row r="223" spans="1:31" ht="15" customHeight="1" x14ac:dyDescent="0.2">
      <c r="A223" s="132"/>
      <c r="B223" s="69" t="s">
        <v>187</v>
      </c>
      <c r="C223" s="59" t="s">
        <v>113</v>
      </c>
      <c r="D223" s="59" t="s">
        <v>113</v>
      </c>
      <c r="E223" s="59" t="s">
        <v>113</v>
      </c>
      <c r="F223" s="59" t="s">
        <v>113</v>
      </c>
      <c r="G223" s="59" t="s">
        <v>113</v>
      </c>
      <c r="H223" s="59" t="s">
        <v>113</v>
      </c>
      <c r="I223" s="59" t="s">
        <v>113</v>
      </c>
      <c r="J223" s="70">
        <f>[1]EEOC!C54</f>
        <v>0.59499999999999997</v>
      </c>
      <c r="K223" s="70">
        <f>[1]EEOC!D54</f>
        <v>0.54300000000000004</v>
      </c>
      <c r="L223" s="70">
        <f>[1]EEOC!E54</f>
        <v>0.55100000000000005</v>
      </c>
      <c r="M223" s="70">
        <f>[1]EEOC!F54</f>
        <v>0.57999999999999996</v>
      </c>
      <c r="N223" s="70">
        <f>[1]EEOC!G54</f>
        <v>0.58599999999999997</v>
      </c>
      <c r="O223" s="70">
        <f>[1]EEOC!H54</f>
        <v>0.57699999999999996</v>
      </c>
      <c r="P223" s="70">
        <f>[1]EEOC!I54</f>
        <v>0.57199999999999995</v>
      </c>
      <c r="Q223" s="70">
        <f>[1]EEOC!J54</f>
        <v>0.57499999999999996</v>
      </c>
      <c r="R223" s="70">
        <f>[1]EEOC!K54</f>
        <v>0.58599999999999997</v>
      </c>
      <c r="S223" s="70">
        <f>[1]EEOC!L54</f>
        <v>0.61899999999999999</v>
      </c>
      <c r="T223" s="70">
        <f>[1]EEOC!M54</f>
        <v>0.55900000000000005</v>
      </c>
      <c r="U223" s="70">
        <f>[1]EEOC!N54</f>
        <v>0.56000000000000005</v>
      </c>
      <c r="V223" s="70">
        <f>[1]EEOC!O54</f>
        <v>0.52600000000000002</v>
      </c>
      <c r="W223" s="70">
        <f>[1]EEOC!P54</f>
        <v>0.56699999999999995</v>
      </c>
      <c r="X223" s="70">
        <f>[1]EEOC!Q54</f>
        <v>0.59899999999999998</v>
      </c>
      <c r="Y223" s="70">
        <f>[1]EEOC!R54</f>
        <v>0.59099999999999997</v>
      </c>
      <c r="Z223" s="70">
        <f>[1]EEOC!S54</f>
        <v>0.56899999999999995</v>
      </c>
      <c r="AA223" s="70">
        <f>[1]EEOC!T54</f>
        <v>0.58799999999999997</v>
      </c>
    </row>
    <row r="224" spans="1:31" ht="15" customHeight="1" x14ac:dyDescent="0.2">
      <c r="A224" s="132"/>
      <c r="B224" s="69" t="s">
        <v>188</v>
      </c>
      <c r="C224" s="59" t="s">
        <v>113</v>
      </c>
      <c r="D224" s="59" t="s">
        <v>113</v>
      </c>
      <c r="E224" s="59" t="s">
        <v>113</v>
      </c>
      <c r="F224" s="59" t="s">
        <v>113</v>
      </c>
      <c r="G224" s="59" t="s">
        <v>113</v>
      </c>
      <c r="H224" s="59" t="s">
        <v>113</v>
      </c>
      <c r="I224" s="59" t="s">
        <v>113</v>
      </c>
      <c r="J224" s="70">
        <f>[1]EEOC!C56</f>
        <v>4.1000000000000002E-2</v>
      </c>
      <c r="K224" s="70">
        <f>[1]EEOC!D56</f>
        <v>6.3E-2</v>
      </c>
      <c r="L224" s="70">
        <f>[1]EEOC!E56</f>
        <v>8.5999999999999993E-2</v>
      </c>
      <c r="M224" s="70">
        <f>[1]EEOC!F56</f>
        <v>9.6000000000000002E-2</v>
      </c>
      <c r="N224" s="70">
        <f>[1]EEOC!G56</f>
        <v>0.104</v>
      </c>
      <c r="O224" s="70">
        <f>[1]EEOC!H56</f>
        <v>8.5000000000000006E-2</v>
      </c>
      <c r="P224" s="70">
        <f>[1]EEOC!I56</f>
        <v>0.105</v>
      </c>
      <c r="Q224" s="70">
        <f>[1]EEOC!J56</f>
        <v>8.3000000000000004E-2</v>
      </c>
      <c r="R224" s="70">
        <f>[1]EEOC!K56</f>
        <v>8.5000000000000006E-2</v>
      </c>
      <c r="S224" s="70">
        <f>[1]EEOC!L56</f>
        <v>6.3E-2</v>
      </c>
      <c r="T224" s="70">
        <f>[1]EEOC!M56</f>
        <v>7.6999999999999999E-2</v>
      </c>
      <c r="U224" s="70">
        <f>[1]EEOC!N56</f>
        <v>7.9000000000000001E-2</v>
      </c>
      <c r="V224" s="70">
        <f>[1]EEOC!O56</f>
        <v>4.5999999999999999E-2</v>
      </c>
      <c r="W224" s="70">
        <f>[1]EEOC!P56</f>
        <v>5.3999999999999999E-2</v>
      </c>
      <c r="X224" s="70">
        <f>[1]EEOC!Q56</f>
        <v>5.0999999999999997E-2</v>
      </c>
      <c r="Y224" s="70">
        <f>[1]EEOC!R56</f>
        <v>7.3999999999999996E-2</v>
      </c>
      <c r="Z224" s="70">
        <f>[1]EEOC!S56</f>
        <v>5.8999999999999997E-2</v>
      </c>
      <c r="AA224" s="70">
        <f>[1]EEOC!T56</f>
        <v>6.8000000000000005E-2</v>
      </c>
    </row>
    <row r="225" spans="1:28" ht="15" customHeight="1" x14ac:dyDescent="0.2">
      <c r="A225" s="132"/>
      <c r="B225" s="69" t="s">
        <v>189</v>
      </c>
      <c r="C225" s="59" t="s">
        <v>113</v>
      </c>
      <c r="D225" s="59" t="s">
        <v>113</v>
      </c>
      <c r="E225" s="59" t="s">
        <v>113</v>
      </c>
      <c r="F225" s="59" t="s">
        <v>113</v>
      </c>
      <c r="G225" s="59" t="s">
        <v>113</v>
      </c>
      <c r="H225" s="59" t="s">
        <v>113</v>
      </c>
      <c r="I225" s="59" t="s">
        <v>113</v>
      </c>
      <c r="J225" s="70">
        <f>[1]EEOC!C58</f>
        <v>1.2E-2</v>
      </c>
      <c r="K225" s="70">
        <f>[1]EEOC!D58</f>
        <v>1.2999999999999999E-2</v>
      </c>
      <c r="L225" s="70">
        <f>[1]EEOC!E58</f>
        <v>1.4999999999999999E-2</v>
      </c>
      <c r="M225" s="70">
        <f>[1]EEOC!F58</f>
        <v>3.5999999999999997E-2</v>
      </c>
      <c r="N225" s="70">
        <f>[1]EEOC!G58</f>
        <v>3.2000000000000001E-2</v>
      </c>
      <c r="O225" s="70">
        <f>[1]EEOC!H58</f>
        <v>1.9E-2</v>
      </c>
      <c r="P225" s="70">
        <f>[1]EEOC!I58</f>
        <v>2.7E-2</v>
      </c>
      <c r="Q225" s="70">
        <f>[1]EEOC!J58</f>
        <v>2.4E-2</v>
      </c>
      <c r="R225" s="70">
        <f>[1]EEOC!K58</f>
        <v>2.5999999999999999E-2</v>
      </c>
      <c r="S225" s="70">
        <f>[1]EEOC!L58</f>
        <v>2.1000000000000001E-2</v>
      </c>
      <c r="T225" s="70">
        <f>[1]EEOC!M58</f>
        <v>3.5000000000000003E-2</v>
      </c>
      <c r="U225" s="70">
        <f>[1]EEOC!N58</f>
        <v>3.1E-2</v>
      </c>
      <c r="V225" s="70">
        <f>[1]EEOC!O58</f>
        <v>1.7999999999999999E-2</v>
      </c>
      <c r="W225" s="70">
        <f>[1]EEOC!P58</f>
        <v>2.3E-2</v>
      </c>
      <c r="X225" s="70">
        <f>[1]EEOC!Q58</f>
        <v>2.5999999999999999E-2</v>
      </c>
      <c r="Y225" s="70">
        <f>[1]EEOC!R58</f>
        <v>2.9000000000000001E-2</v>
      </c>
      <c r="Z225" s="70">
        <f>[1]EEOC!S58</f>
        <v>1.9E-2</v>
      </c>
      <c r="AA225" s="70">
        <f>[1]EEOC!T58</f>
        <v>3.4000000000000002E-2</v>
      </c>
    </row>
    <row r="226" spans="1:28" ht="15" customHeight="1" x14ac:dyDescent="0.2">
      <c r="A226" s="132"/>
      <c r="B226" s="69" t="s">
        <v>190</v>
      </c>
      <c r="C226" s="59" t="s">
        <v>113</v>
      </c>
      <c r="D226" s="59" t="s">
        <v>113</v>
      </c>
      <c r="E226" s="59" t="s">
        <v>113</v>
      </c>
      <c r="F226" s="59" t="s">
        <v>113</v>
      </c>
      <c r="G226" s="59" t="s">
        <v>113</v>
      </c>
      <c r="H226" s="59" t="s">
        <v>113</v>
      </c>
      <c r="I226" s="59" t="s">
        <v>113</v>
      </c>
      <c r="J226" s="70">
        <f>[1]EEOC!C60</f>
        <v>2.9000000000000001E-2</v>
      </c>
      <c r="K226" s="70">
        <f>[1]EEOC!D60</f>
        <v>0.05</v>
      </c>
      <c r="L226" s="70">
        <f>[1]EEOC!E60</f>
        <v>7.0999999999999994E-2</v>
      </c>
      <c r="M226" s="70">
        <f>[1]EEOC!F60</f>
        <v>0.06</v>
      </c>
      <c r="N226" s="70">
        <f>[1]EEOC!G60</f>
        <v>7.1999999999999995E-2</v>
      </c>
      <c r="O226" s="70">
        <f>[1]EEOC!H60</f>
        <v>6.5000000000000002E-2</v>
      </c>
      <c r="P226" s="70">
        <f>[1]EEOC!I60</f>
        <v>7.6999999999999999E-2</v>
      </c>
      <c r="Q226" s="70">
        <f>[1]EEOC!J60</f>
        <v>5.8999999999999997E-2</v>
      </c>
      <c r="R226" s="70">
        <f>[1]EEOC!K60</f>
        <v>0.06</v>
      </c>
      <c r="S226" s="70">
        <f>[1]EEOC!L60</f>
        <v>4.1000000000000002E-2</v>
      </c>
      <c r="T226" s="70">
        <f>[1]EEOC!M60</f>
        <v>4.1000000000000002E-2</v>
      </c>
      <c r="U226" s="70">
        <f>[1]EEOC!N60</f>
        <v>4.7E-2</v>
      </c>
      <c r="V226" s="70">
        <f>[1]EEOC!O60</f>
        <v>2.8000000000000001E-2</v>
      </c>
      <c r="W226" s="70">
        <f>[1]EEOC!P60</f>
        <v>0.03</v>
      </c>
      <c r="X226" s="70">
        <f>[1]EEOC!Q60</f>
        <v>2.5000000000000001E-2</v>
      </c>
      <c r="Y226" s="70">
        <f>[1]EEOC!R60</f>
        <v>4.4999999999999998E-2</v>
      </c>
      <c r="Z226" s="70">
        <f>[1]EEOC!S60</f>
        <v>0.04</v>
      </c>
      <c r="AA226" s="70">
        <f>[1]EEOC!T60</f>
        <v>3.4000000000000002E-2</v>
      </c>
    </row>
    <row r="227" spans="1:28" ht="15" customHeight="1" x14ac:dyDescent="0.2">
      <c r="A227" s="132"/>
      <c r="B227" s="69" t="s">
        <v>191</v>
      </c>
      <c r="C227" s="59" t="s">
        <v>113</v>
      </c>
      <c r="D227" s="59" t="s">
        <v>113</v>
      </c>
      <c r="E227" s="59" t="s">
        <v>113</v>
      </c>
      <c r="F227" s="59" t="s">
        <v>113</v>
      </c>
      <c r="G227" s="59" t="s">
        <v>113</v>
      </c>
      <c r="H227" s="59" t="s">
        <v>113</v>
      </c>
      <c r="I227" s="59" t="s">
        <v>113</v>
      </c>
      <c r="J227" s="70">
        <f>[1]EEOC!C62</f>
        <v>0.14799999999999999</v>
      </c>
      <c r="K227" s="70">
        <f>[1]EEOC!D62</f>
        <v>0.16800000000000001</v>
      </c>
      <c r="L227" s="70">
        <f>[1]EEOC!E62</f>
        <v>0.22900000000000001</v>
      </c>
      <c r="M227" s="70">
        <f>[1]EEOC!F62</f>
        <v>0.218</v>
      </c>
      <c r="N227" s="70">
        <f>[1]EEOC!G62</f>
        <v>0.24</v>
      </c>
      <c r="O227" s="70">
        <f>[1]EEOC!H62</f>
        <v>0.245</v>
      </c>
      <c r="P227" s="70">
        <f>[1]EEOC!I62</f>
        <v>0.26100000000000001</v>
      </c>
      <c r="Q227" s="70">
        <f>[1]EEOC!J62</f>
        <v>0.25800000000000001</v>
      </c>
      <c r="R227" s="70">
        <f>[1]EEOC!K62</f>
        <v>0.249</v>
      </c>
      <c r="S227" s="70">
        <f>[1]EEOC!L62</f>
        <v>0.23100000000000001</v>
      </c>
      <c r="T227" s="70">
        <f>[1]EEOC!M62</f>
        <v>0.27500000000000002</v>
      </c>
      <c r="U227" s="70">
        <f>[1]EEOC!N62</f>
        <v>0.26800000000000002</v>
      </c>
      <c r="V227" s="70">
        <f>[1]EEOC!O62</f>
        <v>0.19500000000000001</v>
      </c>
      <c r="W227" s="70">
        <f>[1]EEOC!P62</f>
        <v>0.246</v>
      </c>
      <c r="X227" s="70">
        <f>[1]EEOC!Q62</f>
        <v>0.23300000000000001</v>
      </c>
      <c r="Y227" s="70">
        <f>[1]EEOC!R62</f>
        <v>0.246</v>
      </c>
      <c r="Z227" s="70">
        <f>[1]EEOC!S62</f>
        <v>0.19900000000000001</v>
      </c>
      <c r="AA227" s="70">
        <f>[1]EEOC!T62</f>
        <v>0.20599999999999999</v>
      </c>
    </row>
    <row r="228" spans="1:28" ht="15" customHeight="1" x14ac:dyDescent="0.2">
      <c r="A228" s="132"/>
      <c r="B228" s="108" t="s">
        <v>192</v>
      </c>
      <c r="C228" s="59" t="s">
        <v>113</v>
      </c>
      <c r="D228" s="59" t="s">
        <v>113</v>
      </c>
      <c r="E228" s="59" t="s">
        <v>113</v>
      </c>
      <c r="F228" s="59" t="s">
        <v>113</v>
      </c>
      <c r="G228" s="59" t="s">
        <v>113</v>
      </c>
      <c r="H228" s="59" t="s">
        <v>113</v>
      </c>
      <c r="I228" s="59" t="s">
        <v>113</v>
      </c>
      <c r="J228" s="71">
        <f>[1]EEOC!C63</f>
        <v>2.4</v>
      </c>
      <c r="K228" s="71">
        <f>[1]EEOC!D63</f>
        <v>2.7</v>
      </c>
      <c r="L228" s="71">
        <f>[1]EEOC!E63</f>
        <v>2.9</v>
      </c>
      <c r="M228" s="71">
        <f>[1]EEOC!F63</f>
        <v>3.6</v>
      </c>
      <c r="N228" s="71">
        <f>[1]EEOC!G63</f>
        <v>5.0999999999999996</v>
      </c>
      <c r="O228" s="71">
        <f>[1]EEOC!H63</f>
        <v>10.3</v>
      </c>
      <c r="P228" s="71">
        <f>[1]EEOC!I63</f>
        <v>3.4</v>
      </c>
      <c r="Q228" s="71">
        <f>[1]EEOC!J63</f>
        <v>6.4</v>
      </c>
      <c r="R228" s="71">
        <f>[1]EEOC!K63</f>
        <v>3.1</v>
      </c>
      <c r="S228" s="71">
        <f>[1]EEOC!L63</f>
        <v>3.1</v>
      </c>
      <c r="T228" s="71">
        <f>[1]EEOC!M63</f>
        <v>9.3000000000000007</v>
      </c>
      <c r="U228" s="71">
        <f>[1]EEOC!N63</f>
        <v>9.6</v>
      </c>
      <c r="V228" s="71">
        <f>[1]EEOC!O63</f>
        <v>4.8</v>
      </c>
      <c r="W228" s="71">
        <f>[1]EEOC!P63</f>
        <v>12.6</v>
      </c>
      <c r="X228" s="71">
        <f>[1]EEOC!Q63</f>
        <v>23</v>
      </c>
      <c r="Y228" s="71">
        <f>[1]EEOC!R63</f>
        <v>9.9</v>
      </c>
      <c r="Z228" s="71">
        <f>[1]EEOC!S63</f>
        <v>5</v>
      </c>
      <c r="AA228" s="71">
        <f>[1]EEOC!T63</f>
        <v>6.2</v>
      </c>
    </row>
    <row r="229" spans="1:28" x14ac:dyDescent="0.2">
      <c r="A229" s="132"/>
      <c r="B229" s="55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</row>
    <row r="230" spans="1:28" x14ac:dyDescent="0.2">
      <c r="A230" s="132"/>
      <c r="B230" s="48" t="s">
        <v>226</v>
      </c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58"/>
    </row>
    <row r="231" spans="1:28" ht="15.75" customHeight="1" x14ac:dyDescent="0.2">
      <c r="A231" s="132"/>
      <c r="B231" s="89" t="s">
        <v>175</v>
      </c>
      <c r="C231" s="51" t="s">
        <v>113</v>
      </c>
      <c r="D231" s="51" t="s">
        <v>113</v>
      </c>
      <c r="E231" s="51" t="s">
        <v>113</v>
      </c>
      <c r="F231" s="51" t="s">
        <v>113</v>
      </c>
      <c r="G231" s="51" t="s">
        <v>113</v>
      </c>
      <c r="H231" s="51" t="s">
        <v>113</v>
      </c>
      <c r="I231" s="51" t="s">
        <v>113</v>
      </c>
      <c r="J231" s="51" t="s">
        <v>113</v>
      </c>
      <c r="K231" s="51" t="s">
        <v>113</v>
      </c>
      <c r="L231" s="51" t="s">
        <v>113</v>
      </c>
      <c r="M231" s="51" t="s">
        <v>113</v>
      </c>
      <c r="N231" s="51" t="s">
        <v>113</v>
      </c>
      <c r="O231" s="51" t="s">
        <v>113</v>
      </c>
      <c r="P231" s="51" t="s">
        <v>113</v>
      </c>
      <c r="Q231" s="51" t="s">
        <v>113</v>
      </c>
      <c r="R231" s="97">
        <v>9254</v>
      </c>
      <c r="S231" s="97">
        <v>10328</v>
      </c>
      <c r="T231" s="97">
        <v>10154</v>
      </c>
      <c r="U231" s="97">
        <v>10552</v>
      </c>
      <c r="V231" s="97">
        <v>10242</v>
      </c>
      <c r="W231" s="98">
        <v>10155</v>
      </c>
      <c r="X231" s="98">
        <v>9354</v>
      </c>
      <c r="Y231" s="98">
        <v>8818</v>
      </c>
      <c r="Z231" s="98">
        <v>8368</v>
      </c>
      <c r="AA231" s="51" t="s">
        <v>113</v>
      </c>
    </row>
    <row r="232" spans="1:28" ht="15.75" customHeight="1" x14ac:dyDescent="0.2">
      <c r="A232" s="132"/>
      <c r="B232" s="87" t="s">
        <v>76</v>
      </c>
      <c r="C232" s="51" t="s">
        <v>113</v>
      </c>
      <c r="D232" s="51" t="s">
        <v>113</v>
      </c>
      <c r="E232" s="51" t="s">
        <v>113</v>
      </c>
      <c r="F232" s="51" t="s">
        <v>113</v>
      </c>
      <c r="G232" s="51" t="s">
        <v>113</v>
      </c>
      <c r="H232" s="51" t="s">
        <v>113</v>
      </c>
      <c r="I232" s="51" t="s">
        <v>113</v>
      </c>
      <c r="J232" s="51" t="s">
        <v>113</v>
      </c>
      <c r="K232" s="51" t="s">
        <v>113</v>
      </c>
      <c r="L232" s="51" t="s">
        <v>113</v>
      </c>
      <c r="M232" s="51" t="s">
        <v>113</v>
      </c>
      <c r="N232" s="51"/>
      <c r="O232" s="51"/>
      <c r="P232" s="51"/>
      <c r="Q232" s="51"/>
      <c r="R232" s="97">
        <v>3766</v>
      </c>
      <c r="S232" s="97">
        <v>4110</v>
      </c>
      <c r="T232" s="97">
        <v>4410</v>
      </c>
      <c r="U232" s="97">
        <v>4675</v>
      </c>
      <c r="V232" s="97">
        <v>4458</v>
      </c>
      <c r="W232" s="98">
        <v>4839</v>
      </c>
      <c r="X232" s="98">
        <v>4498</v>
      </c>
      <c r="Y232" s="98">
        <v>4379</v>
      </c>
      <c r="Z232" s="98">
        <v>4429</v>
      </c>
      <c r="AA232" s="51" t="s">
        <v>113</v>
      </c>
    </row>
    <row r="233" spans="1:28" ht="15.75" customHeight="1" x14ac:dyDescent="0.2">
      <c r="A233" s="132"/>
      <c r="B233" s="87" t="s">
        <v>84</v>
      </c>
      <c r="C233" s="51" t="s">
        <v>113</v>
      </c>
      <c r="D233" s="51" t="s">
        <v>113</v>
      </c>
      <c r="E233" s="51" t="s">
        <v>113</v>
      </c>
      <c r="F233" s="51" t="s">
        <v>113</v>
      </c>
      <c r="G233" s="51" t="s">
        <v>113</v>
      </c>
      <c r="H233" s="51" t="s">
        <v>113</v>
      </c>
      <c r="I233" s="51" t="s">
        <v>113</v>
      </c>
      <c r="J233" s="51" t="s">
        <v>113</v>
      </c>
      <c r="K233" s="51" t="s">
        <v>113</v>
      </c>
      <c r="L233" s="51" t="s">
        <v>113</v>
      </c>
      <c r="M233" s="51" t="s">
        <v>113</v>
      </c>
      <c r="N233" s="51"/>
      <c r="O233" s="51"/>
      <c r="P233" s="51"/>
      <c r="Q233" s="51"/>
      <c r="R233" s="97">
        <v>3472</v>
      </c>
      <c r="S233" s="97">
        <v>4043</v>
      </c>
      <c r="T233" s="97">
        <v>3750</v>
      </c>
      <c r="U233" s="97">
        <v>3669</v>
      </c>
      <c r="V233" s="97">
        <v>3203</v>
      </c>
      <c r="W233" s="98">
        <v>3483</v>
      </c>
      <c r="X233" s="98">
        <v>3025</v>
      </c>
      <c r="Y233" s="98">
        <v>2597</v>
      </c>
      <c r="Z233" s="98">
        <v>2337</v>
      </c>
      <c r="AA233" s="51" t="s">
        <v>113</v>
      </c>
    </row>
    <row r="234" spans="1:28" ht="15.75" customHeight="1" x14ac:dyDescent="0.2">
      <c r="A234" s="132"/>
      <c r="B234" s="87" t="s">
        <v>172</v>
      </c>
      <c r="C234" s="51" t="s">
        <v>113</v>
      </c>
      <c r="D234" s="51" t="s">
        <v>113</v>
      </c>
      <c r="E234" s="51" t="s">
        <v>113</v>
      </c>
      <c r="F234" s="51" t="s">
        <v>113</v>
      </c>
      <c r="G234" s="51" t="s">
        <v>113</v>
      </c>
      <c r="H234" s="51" t="s">
        <v>113</v>
      </c>
      <c r="I234" s="51" t="s">
        <v>113</v>
      </c>
      <c r="J234" s="51" t="s">
        <v>113</v>
      </c>
      <c r="K234" s="51" t="s">
        <v>113</v>
      </c>
      <c r="L234" s="51" t="s">
        <v>113</v>
      </c>
      <c r="M234" s="51" t="s">
        <v>113</v>
      </c>
      <c r="N234" s="51"/>
      <c r="O234" s="51"/>
      <c r="P234" s="51"/>
      <c r="Q234" s="51"/>
      <c r="R234" s="97">
        <v>1414</v>
      </c>
      <c r="S234" s="97">
        <v>1433</v>
      </c>
      <c r="T234" s="97">
        <v>1441</v>
      </c>
      <c r="U234" s="97">
        <v>1690</v>
      </c>
      <c r="V234" s="97">
        <v>2017</v>
      </c>
      <c r="W234" s="98">
        <v>1560</v>
      </c>
      <c r="X234" s="98">
        <v>1425</v>
      </c>
      <c r="Y234" s="98">
        <v>1301</v>
      </c>
      <c r="Z234" s="98">
        <v>1149</v>
      </c>
      <c r="AA234" s="51" t="s">
        <v>113</v>
      </c>
    </row>
    <row r="235" spans="1:28" ht="15.75" customHeight="1" x14ac:dyDescent="0.2">
      <c r="A235" s="132"/>
      <c r="B235" s="87" t="s">
        <v>82</v>
      </c>
      <c r="C235" s="51" t="s">
        <v>113</v>
      </c>
      <c r="D235" s="51" t="s">
        <v>113</v>
      </c>
      <c r="E235" s="51" t="s">
        <v>113</v>
      </c>
      <c r="F235" s="51" t="s">
        <v>113</v>
      </c>
      <c r="G235" s="51" t="s">
        <v>113</v>
      </c>
      <c r="H235" s="51" t="s">
        <v>113</v>
      </c>
      <c r="I235" s="51" t="s">
        <v>113</v>
      </c>
      <c r="J235" s="51" t="s">
        <v>113</v>
      </c>
      <c r="K235" s="51" t="s">
        <v>113</v>
      </c>
      <c r="L235" s="51" t="s">
        <v>113</v>
      </c>
      <c r="M235" s="51" t="s">
        <v>113</v>
      </c>
      <c r="N235" s="51"/>
      <c r="O235" s="51"/>
      <c r="P235" s="51"/>
      <c r="Q235" s="51"/>
      <c r="R235" s="97">
        <v>1225</v>
      </c>
      <c r="S235" s="97">
        <v>1427</v>
      </c>
      <c r="T235" s="97">
        <v>1299</v>
      </c>
      <c r="U235" s="97">
        <v>1364</v>
      </c>
      <c r="V235" s="97">
        <v>1313</v>
      </c>
      <c r="W235" s="98">
        <v>1177</v>
      </c>
      <c r="X235" s="98">
        <v>1195</v>
      </c>
      <c r="Y235" s="98">
        <v>1114</v>
      </c>
      <c r="Z235" s="98">
        <v>1040</v>
      </c>
      <c r="AA235" s="51" t="s">
        <v>113</v>
      </c>
    </row>
    <row r="236" spans="1:28" ht="15.75" customHeight="1" x14ac:dyDescent="0.2">
      <c r="A236" s="132"/>
      <c r="B236" s="99" t="s">
        <v>173</v>
      </c>
      <c r="C236" s="51" t="s">
        <v>113</v>
      </c>
      <c r="D236" s="51" t="s">
        <v>113</v>
      </c>
      <c r="E236" s="51" t="s">
        <v>113</v>
      </c>
      <c r="F236" s="51" t="s">
        <v>113</v>
      </c>
      <c r="G236" s="51" t="s">
        <v>113</v>
      </c>
      <c r="H236" s="51" t="s">
        <v>113</v>
      </c>
      <c r="I236" s="51" t="s">
        <v>113</v>
      </c>
      <c r="J236" s="51" t="s">
        <v>113</v>
      </c>
      <c r="K236" s="51" t="s">
        <v>113</v>
      </c>
      <c r="L236" s="51" t="s">
        <v>113</v>
      </c>
      <c r="M236" s="51" t="s">
        <v>113</v>
      </c>
      <c r="N236" s="51"/>
      <c r="O236" s="51"/>
      <c r="P236" s="51"/>
      <c r="Q236" s="51"/>
      <c r="R236" s="100">
        <v>860</v>
      </c>
      <c r="S236" s="100">
        <v>931</v>
      </c>
      <c r="T236" s="100">
        <v>784</v>
      </c>
      <c r="U236" s="100">
        <v>848</v>
      </c>
      <c r="V236" s="100">
        <v>837</v>
      </c>
      <c r="W236" s="89">
        <v>722</v>
      </c>
      <c r="X236" s="89">
        <v>759</v>
      </c>
      <c r="Y236" s="89">
        <v>691</v>
      </c>
      <c r="Z236" s="89">
        <v>629</v>
      </c>
      <c r="AA236" s="51" t="s">
        <v>113</v>
      </c>
    </row>
    <row r="237" spans="1:28" ht="15.75" customHeight="1" x14ac:dyDescent="0.2">
      <c r="A237" s="132"/>
      <c r="B237" s="87" t="s">
        <v>83</v>
      </c>
      <c r="C237" s="51" t="s">
        <v>113</v>
      </c>
      <c r="D237" s="51" t="s">
        <v>113</v>
      </c>
      <c r="E237" s="51" t="s">
        <v>113</v>
      </c>
      <c r="F237" s="51" t="s">
        <v>113</v>
      </c>
      <c r="G237" s="51" t="s">
        <v>113</v>
      </c>
      <c r="H237" s="51" t="s">
        <v>113</v>
      </c>
      <c r="I237" s="51" t="s">
        <v>113</v>
      </c>
      <c r="J237" s="51" t="s">
        <v>113</v>
      </c>
      <c r="K237" s="51" t="s">
        <v>113</v>
      </c>
      <c r="L237" s="51" t="s">
        <v>113</v>
      </c>
      <c r="M237" s="51" t="s">
        <v>113</v>
      </c>
      <c r="N237" s="51"/>
      <c r="O237" s="51"/>
      <c r="P237" s="51"/>
      <c r="Q237" s="51"/>
      <c r="R237" s="100">
        <v>961</v>
      </c>
      <c r="S237" s="100">
        <v>997</v>
      </c>
      <c r="T237" s="97">
        <v>1008</v>
      </c>
      <c r="U237" s="97">
        <v>1133</v>
      </c>
      <c r="V237" s="97">
        <v>1075</v>
      </c>
      <c r="W237" s="98">
        <v>1139</v>
      </c>
      <c r="X237" s="98">
        <v>1033</v>
      </c>
      <c r="Y237" s="98">
        <v>1067</v>
      </c>
      <c r="Z237" s="89">
        <v>985</v>
      </c>
      <c r="AA237" s="51" t="s">
        <v>113</v>
      </c>
    </row>
    <row r="238" spans="1:28" ht="15.75" customHeight="1" x14ac:dyDescent="0.2">
      <c r="A238" s="132"/>
      <c r="B238" s="87" t="s">
        <v>174</v>
      </c>
      <c r="C238" s="51" t="s">
        <v>113</v>
      </c>
      <c r="D238" s="51" t="s">
        <v>113</v>
      </c>
      <c r="E238" s="51" t="s">
        <v>113</v>
      </c>
      <c r="F238" s="51" t="s">
        <v>113</v>
      </c>
      <c r="G238" s="51" t="s">
        <v>113</v>
      </c>
      <c r="H238" s="51" t="s">
        <v>113</v>
      </c>
      <c r="I238" s="51" t="s">
        <v>113</v>
      </c>
      <c r="J238" s="51" t="s">
        <v>113</v>
      </c>
      <c r="K238" s="51" t="s">
        <v>113</v>
      </c>
      <c r="L238" s="51" t="s">
        <v>113</v>
      </c>
      <c r="M238" s="51" t="s">
        <v>113</v>
      </c>
      <c r="N238" s="51"/>
      <c r="O238" s="51"/>
      <c r="P238" s="51"/>
      <c r="Q238" s="51"/>
      <c r="R238" s="100">
        <v>452</v>
      </c>
      <c r="S238" s="100">
        <v>577</v>
      </c>
      <c r="T238" s="100">
        <v>588</v>
      </c>
      <c r="U238" s="100">
        <v>575</v>
      </c>
      <c r="V238" s="100">
        <v>654</v>
      </c>
      <c r="W238" s="89">
        <v>707</v>
      </c>
      <c r="X238" s="89">
        <v>856</v>
      </c>
      <c r="Y238" s="89">
        <v>970</v>
      </c>
      <c r="Z238" s="89">
        <v>928</v>
      </c>
      <c r="AA238" s="51" t="s">
        <v>113</v>
      </c>
    </row>
    <row r="239" spans="1:28" ht="15.75" customHeight="1" x14ac:dyDescent="0.2">
      <c r="A239" s="132"/>
      <c r="B239" s="87" t="s">
        <v>81</v>
      </c>
      <c r="C239" s="51" t="s">
        <v>113</v>
      </c>
      <c r="D239" s="51" t="s">
        <v>113</v>
      </c>
      <c r="E239" s="51" t="s">
        <v>113</v>
      </c>
      <c r="F239" s="51" t="s">
        <v>113</v>
      </c>
      <c r="G239" s="51" t="s">
        <v>113</v>
      </c>
      <c r="H239" s="51" t="s">
        <v>113</v>
      </c>
      <c r="I239" s="51" t="s">
        <v>113</v>
      </c>
      <c r="J239" s="51" t="s">
        <v>113</v>
      </c>
      <c r="K239" s="51" t="s">
        <v>113</v>
      </c>
      <c r="L239" s="51" t="s">
        <v>113</v>
      </c>
      <c r="M239" s="51" t="s">
        <v>113</v>
      </c>
      <c r="N239" s="51"/>
      <c r="O239" s="51"/>
      <c r="P239" s="51"/>
      <c r="Q239" s="51"/>
      <c r="R239" s="100">
        <v>218</v>
      </c>
      <c r="S239" s="100">
        <v>258</v>
      </c>
      <c r="T239" s="100">
        <v>266</v>
      </c>
      <c r="U239" s="100">
        <v>339</v>
      </c>
      <c r="V239" s="100">
        <v>302</v>
      </c>
      <c r="W239" s="89">
        <v>287</v>
      </c>
      <c r="X239" s="89">
        <v>262</v>
      </c>
      <c r="Y239" s="89">
        <v>229</v>
      </c>
      <c r="Z239" s="89">
        <v>220</v>
      </c>
      <c r="AA239" s="51" t="s">
        <v>113</v>
      </c>
    </row>
    <row r="240" spans="1:28" ht="15.75" customHeight="1" x14ac:dyDescent="0.2">
      <c r="A240" s="132"/>
      <c r="B240" s="87" t="s">
        <v>80</v>
      </c>
      <c r="C240" s="51" t="s">
        <v>113</v>
      </c>
      <c r="D240" s="51" t="s">
        <v>113</v>
      </c>
      <c r="E240" s="51" t="s">
        <v>113</v>
      </c>
      <c r="F240" s="51" t="s">
        <v>113</v>
      </c>
      <c r="G240" s="51" t="s">
        <v>113</v>
      </c>
      <c r="H240" s="51" t="s">
        <v>113</v>
      </c>
      <c r="I240" s="51" t="s">
        <v>113</v>
      </c>
      <c r="J240" s="51" t="s">
        <v>113</v>
      </c>
      <c r="K240" s="51" t="s">
        <v>113</v>
      </c>
      <c r="L240" s="51" t="s">
        <v>113</v>
      </c>
      <c r="M240" s="51" t="s">
        <v>113</v>
      </c>
      <c r="N240" s="51"/>
      <c r="O240" s="51"/>
      <c r="P240" s="51"/>
      <c r="Q240" s="51"/>
      <c r="R240" s="100">
        <v>142</v>
      </c>
      <c r="S240" s="100">
        <v>154</v>
      </c>
      <c r="T240" s="100">
        <v>173</v>
      </c>
      <c r="U240" s="100">
        <v>262</v>
      </c>
      <c r="V240" s="100">
        <v>251</v>
      </c>
      <c r="W240" s="89">
        <v>219</v>
      </c>
      <c r="X240" s="89">
        <v>185</v>
      </c>
      <c r="Y240" s="89">
        <v>155</v>
      </c>
      <c r="Z240" s="89">
        <v>170</v>
      </c>
      <c r="AA240" s="51" t="s">
        <v>113</v>
      </c>
    </row>
    <row r="243" spans="2:2" x14ac:dyDescent="0.2">
      <c r="B243" s="46" t="s">
        <v>296</v>
      </c>
    </row>
    <row r="244" spans="2:2" x14ac:dyDescent="0.2">
      <c r="B244" s="50" t="s">
        <v>297</v>
      </c>
    </row>
    <row r="245" spans="2:2" x14ac:dyDescent="0.2">
      <c r="B245" s="50" t="s">
        <v>298</v>
      </c>
    </row>
    <row r="246" spans="2:2" x14ac:dyDescent="0.2">
      <c r="B246" s="50" t="s">
        <v>76</v>
      </c>
    </row>
  </sheetData>
  <mergeCells count="17">
    <mergeCell ref="B216:B217"/>
    <mergeCell ref="A2:A29"/>
    <mergeCell ref="A89:A122"/>
    <mergeCell ref="A160:A190"/>
    <mergeCell ref="B208:B209"/>
    <mergeCell ref="B210:B211"/>
    <mergeCell ref="A32:A43"/>
    <mergeCell ref="B196:B197"/>
    <mergeCell ref="B198:B199"/>
    <mergeCell ref="B200:B201"/>
    <mergeCell ref="B202:B203"/>
    <mergeCell ref="B204:B205"/>
    <mergeCell ref="B206:B207"/>
    <mergeCell ref="A194:A240"/>
    <mergeCell ref="A45:A85"/>
    <mergeCell ref="B212:B213"/>
    <mergeCell ref="B214:B215"/>
  </mergeCells>
  <hyperlinks>
    <hyperlink ref="B116" r:id="rId1" location="BF1TT" display="https://www5.fdic.gov/hsob/help.asp - BF1TT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"/>
  <sheetViews>
    <sheetView topLeftCell="A105" zoomScale="85" zoomScaleNormal="85" workbookViewId="0">
      <selection activeCell="C134" sqref="A134:XFD134"/>
    </sheetView>
  </sheetViews>
  <sheetFormatPr baseColWidth="10" defaultColWidth="8.83203125" defaultRowHeight="15" x14ac:dyDescent="0.2"/>
  <cols>
    <col min="1" max="1" width="23.1640625" style="13" bestFit="1" customWidth="1"/>
    <col min="2" max="2" width="55.33203125" style="46" customWidth="1"/>
    <col min="3" max="25" width="9.5" style="46" customWidth="1"/>
    <col min="26" max="26" width="9.83203125" style="46" customWidth="1"/>
    <col min="27" max="27" width="9.5" style="46" customWidth="1"/>
    <col min="28" max="28" width="8.5" style="46" customWidth="1"/>
    <col min="29" max="29" width="8.83203125" style="46"/>
    <col min="30" max="16384" width="8.83203125" style="13"/>
  </cols>
  <sheetData>
    <row r="1" spans="1:27" x14ac:dyDescent="0.2"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x14ac:dyDescent="0.2">
      <c r="A2" s="136" t="s">
        <v>167</v>
      </c>
      <c r="B2" s="47"/>
      <c r="C2" s="47">
        <v>1990</v>
      </c>
      <c r="D2" s="47">
        <v>1991</v>
      </c>
      <c r="E2" s="47">
        <v>1992</v>
      </c>
      <c r="F2" s="47">
        <v>1993</v>
      </c>
      <c r="G2" s="47">
        <v>1994</v>
      </c>
      <c r="H2" s="47">
        <v>1995</v>
      </c>
      <c r="I2" s="47">
        <v>1996</v>
      </c>
      <c r="J2" s="47">
        <v>1997</v>
      </c>
      <c r="K2" s="47">
        <v>1998</v>
      </c>
      <c r="L2" s="47">
        <v>1999</v>
      </c>
      <c r="M2" s="47">
        <v>2000</v>
      </c>
      <c r="N2" s="47">
        <v>2001</v>
      </c>
      <c r="O2" s="47">
        <v>2002</v>
      </c>
      <c r="P2" s="47">
        <v>2003</v>
      </c>
      <c r="Q2" s="47">
        <v>2004</v>
      </c>
      <c r="R2" s="47">
        <v>2005</v>
      </c>
      <c r="S2" s="47">
        <v>2006</v>
      </c>
      <c r="T2" s="47">
        <v>2007</v>
      </c>
      <c r="U2" s="47">
        <v>2008</v>
      </c>
      <c r="V2" s="47">
        <v>2009</v>
      </c>
      <c r="W2" s="47">
        <v>2010</v>
      </c>
      <c r="X2" s="47">
        <v>2011</v>
      </c>
      <c r="Y2" s="47">
        <v>2012</v>
      </c>
      <c r="Z2" s="47">
        <v>2013</v>
      </c>
      <c r="AA2" s="47">
        <v>2014</v>
      </c>
    </row>
    <row r="3" spans="1:27" x14ac:dyDescent="0.2">
      <c r="A3" s="136"/>
      <c r="B3" s="48" t="s">
        <v>94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">
      <c r="A4" s="136"/>
      <c r="B4" s="50" t="s">
        <v>5</v>
      </c>
      <c r="C4" s="51" t="s">
        <v>113</v>
      </c>
      <c r="D4" s="51" t="s">
        <v>113</v>
      </c>
      <c r="E4" s="51" t="s">
        <v>113</v>
      </c>
      <c r="F4" s="51" t="s">
        <v>113</v>
      </c>
      <c r="G4" s="51" t="s">
        <v>113</v>
      </c>
      <c r="H4" s="51" t="s">
        <v>113</v>
      </c>
      <c r="I4" s="51" t="s">
        <v>113</v>
      </c>
      <c r="J4" s="51" t="s">
        <v>113</v>
      </c>
      <c r="K4" s="51" t="s">
        <v>113</v>
      </c>
      <c r="L4" s="51" t="s">
        <v>113</v>
      </c>
      <c r="M4" s="51" t="s">
        <v>113</v>
      </c>
      <c r="N4" s="51" t="s">
        <v>113</v>
      </c>
      <c r="O4" s="51" t="s">
        <v>113</v>
      </c>
      <c r="P4" s="51" t="s">
        <v>113</v>
      </c>
      <c r="Q4" s="51" t="s">
        <v>113</v>
      </c>
      <c r="R4" s="51" t="s">
        <v>113</v>
      </c>
      <c r="S4" s="51" t="s">
        <v>113</v>
      </c>
      <c r="T4" s="51" t="s">
        <v>113</v>
      </c>
      <c r="U4" s="51" t="s">
        <v>113</v>
      </c>
      <c r="V4" s="51" t="s">
        <v>113</v>
      </c>
      <c r="W4" s="51">
        <f>[1]EPA!B2</f>
        <v>4973</v>
      </c>
      <c r="X4" s="51">
        <f>[1]EPA!C2</f>
        <v>4201</v>
      </c>
      <c r="Y4" s="51">
        <f>[1]EPA!D2</f>
        <v>3945</v>
      </c>
      <c r="Z4" s="51">
        <f>[1]EPA!E2</f>
        <v>3983</v>
      </c>
      <c r="AA4" s="51">
        <f>[1]EPA!F2</f>
        <v>3757</v>
      </c>
    </row>
    <row r="5" spans="1:27" x14ac:dyDescent="0.2">
      <c r="A5" s="136"/>
      <c r="B5" s="50" t="s">
        <v>4</v>
      </c>
      <c r="C5" s="51" t="s">
        <v>113</v>
      </c>
      <c r="D5" s="51" t="s">
        <v>113</v>
      </c>
      <c r="E5" s="51" t="s">
        <v>113</v>
      </c>
      <c r="F5" s="51" t="s">
        <v>113</v>
      </c>
      <c r="G5" s="51" t="s">
        <v>113</v>
      </c>
      <c r="H5" s="51" t="s">
        <v>113</v>
      </c>
      <c r="I5" s="51" t="s">
        <v>113</v>
      </c>
      <c r="J5" s="51" t="s">
        <v>113</v>
      </c>
      <c r="K5" s="51" t="s">
        <v>113</v>
      </c>
      <c r="L5" s="51" t="s">
        <v>113</v>
      </c>
      <c r="M5" s="51" t="s">
        <v>113</v>
      </c>
      <c r="N5" s="51" t="s">
        <v>113</v>
      </c>
      <c r="O5" s="51" t="s">
        <v>113</v>
      </c>
      <c r="P5" s="51" t="s">
        <v>113</v>
      </c>
      <c r="Q5" s="51" t="s">
        <v>113</v>
      </c>
      <c r="R5" s="51" t="s">
        <v>113</v>
      </c>
      <c r="S5" s="51" t="s">
        <v>113</v>
      </c>
      <c r="T5" s="51" t="s">
        <v>113</v>
      </c>
      <c r="U5" s="51" t="s">
        <v>113</v>
      </c>
      <c r="V5" s="51" t="s">
        <v>113</v>
      </c>
      <c r="W5" s="51" t="str">
        <f>[1]EPA!B9</f>
        <v>na</v>
      </c>
      <c r="X5" s="51">
        <f>[1]EPA!C9</f>
        <v>34378</v>
      </c>
      <c r="Y5" s="51">
        <f>[1]EPA!D9</f>
        <v>33439</v>
      </c>
      <c r="Z5" s="51">
        <f>[1]EPA!E9</f>
        <v>32796</v>
      </c>
      <c r="AA5" s="51">
        <f>[1]EPA!F9</f>
        <v>31968</v>
      </c>
    </row>
    <row r="6" spans="1:27" x14ac:dyDescent="0.2">
      <c r="A6" s="136"/>
      <c r="B6" s="50" t="s">
        <v>9</v>
      </c>
      <c r="C6" s="51" t="s">
        <v>113</v>
      </c>
      <c r="D6" s="51" t="s">
        <v>113</v>
      </c>
      <c r="E6" s="51" t="s">
        <v>113</v>
      </c>
      <c r="F6" s="51" t="s">
        <v>113</v>
      </c>
      <c r="G6" s="51" t="s">
        <v>113</v>
      </c>
      <c r="H6" s="51" t="s">
        <v>113</v>
      </c>
      <c r="I6" s="51" t="s">
        <v>113</v>
      </c>
      <c r="J6" s="51" t="s">
        <v>113</v>
      </c>
      <c r="K6" s="51" t="s">
        <v>113</v>
      </c>
      <c r="L6" s="51" t="s">
        <v>113</v>
      </c>
      <c r="M6" s="51" t="s">
        <v>113</v>
      </c>
      <c r="N6" s="51" t="s">
        <v>113</v>
      </c>
      <c r="O6" s="51" t="s">
        <v>113</v>
      </c>
      <c r="P6" s="51" t="s">
        <v>113</v>
      </c>
      <c r="Q6" s="51" t="s">
        <v>113</v>
      </c>
      <c r="R6" s="51" t="s">
        <v>113</v>
      </c>
      <c r="S6" s="51" t="s">
        <v>113</v>
      </c>
      <c r="T6" s="51" t="s">
        <v>113</v>
      </c>
      <c r="U6" s="51" t="s">
        <v>113</v>
      </c>
      <c r="V6" s="51" t="s">
        <v>113</v>
      </c>
      <c r="W6" s="51">
        <f>[1]EPA!B12</f>
        <v>8243</v>
      </c>
      <c r="X6" s="51">
        <f>[1]EPA!C12</f>
        <v>7100</v>
      </c>
      <c r="Y6" s="51">
        <f>[1]EPA!D12</f>
        <v>6743</v>
      </c>
      <c r="Z6" s="51">
        <f>[1]EPA!E12</f>
        <v>5800</v>
      </c>
      <c r="AA6" s="51">
        <f>[1]EPA!F12</f>
        <v>6037</v>
      </c>
    </row>
    <row r="7" spans="1:27" x14ac:dyDescent="0.2">
      <c r="A7" s="136"/>
      <c r="B7" s="50" t="s">
        <v>7</v>
      </c>
      <c r="C7" s="51" t="s">
        <v>113</v>
      </c>
      <c r="D7" s="51" t="s">
        <v>113</v>
      </c>
      <c r="E7" s="51" t="s">
        <v>113</v>
      </c>
      <c r="F7" s="51" t="s">
        <v>113</v>
      </c>
      <c r="G7" s="51" t="s">
        <v>113</v>
      </c>
      <c r="H7" s="51" t="s">
        <v>113</v>
      </c>
      <c r="I7" s="51" t="s">
        <v>113</v>
      </c>
      <c r="J7" s="51" t="s">
        <v>113</v>
      </c>
      <c r="K7" s="51" t="s">
        <v>113</v>
      </c>
      <c r="L7" s="51" t="s">
        <v>113</v>
      </c>
      <c r="M7" s="51" t="s">
        <v>113</v>
      </c>
      <c r="N7" s="51" t="s">
        <v>113</v>
      </c>
      <c r="O7" s="51" t="s">
        <v>113</v>
      </c>
      <c r="P7" s="51" t="s">
        <v>113</v>
      </c>
      <c r="Q7" s="51" t="s">
        <v>113</v>
      </c>
      <c r="R7" s="51" t="s">
        <v>113</v>
      </c>
      <c r="S7" s="51" t="s">
        <v>113</v>
      </c>
      <c r="T7" s="51" t="s">
        <v>113</v>
      </c>
      <c r="U7" s="51" t="s">
        <v>113</v>
      </c>
      <c r="V7" s="51" t="s">
        <v>113</v>
      </c>
      <c r="W7" s="51" t="str">
        <f>[1]EPA!B15</f>
        <v>na</v>
      </c>
      <c r="X7" s="51">
        <f>[1]EPA!C15</f>
        <v>299</v>
      </c>
      <c r="Y7" s="51">
        <f>[1]EPA!D15</f>
        <v>353</v>
      </c>
      <c r="Z7" s="51">
        <f>[1]EPA!E15</f>
        <v>254</v>
      </c>
      <c r="AA7" s="51" t="str">
        <f>[1]EPA!F15</f>
        <v>na</v>
      </c>
    </row>
    <row r="8" spans="1:27" x14ac:dyDescent="0.2">
      <c r="A8" s="136"/>
      <c r="B8" s="50" t="s">
        <v>10</v>
      </c>
      <c r="C8" s="51" t="s">
        <v>113</v>
      </c>
      <c r="D8" s="51" t="s">
        <v>113</v>
      </c>
      <c r="E8" s="51" t="s">
        <v>113</v>
      </c>
      <c r="F8" s="51" t="s">
        <v>113</v>
      </c>
      <c r="G8" s="51" t="s">
        <v>113</v>
      </c>
      <c r="H8" s="51" t="s">
        <v>113</v>
      </c>
      <c r="I8" s="51" t="s">
        <v>113</v>
      </c>
      <c r="J8" s="51" t="s">
        <v>113</v>
      </c>
      <c r="K8" s="51" t="s">
        <v>113</v>
      </c>
      <c r="L8" s="51" t="s">
        <v>113</v>
      </c>
      <c r="M8" s="51" t="s">
        <v>113</v>
      </c>
      <c r="N8" s="51" t="s">
        <v>113</v>
      </c>
      <c r="O8" s="51" t="s">
        <v>113</v>
      </c>
      <c r="P8" s="51" t="s">
        <v>113</v>
      </c>
      <c r="Q8" s="51" t="s">
        <v>113</v>
      </c>
      <c r="R8" s="51" t="s">
        <v>113</v>
      </c>
      <c r="S8" s="51" t="s">
        <v>113</v>
      </c>
      <c r="T8" s="51" t="s">
        <v>113</v>
      </c>
      <c r="U8" s="51" t="s">
        <v>113</v>
      </c>
      <c r="V8" s="51" t="s">
        <v>113</v>
      </c>
      <c r="W8" s="51">
        <f>[1]EPA!B17</f>
        <v>27610</v>
      </c>
      <c r="X8" s="51">
        <f>[1]EPA!C17</f>
        <v>29866</v>
      </c>
      <c r="Y8" s="51">
        <f>[1]EPA!D17</f>
        <v>27314</v>
      </c>
      <c r="Z8" s="51">
        <f>[1]EPA!E17</f>
        <v>27657</v>
      </c>
      <c r="AA8" s="51">
        <f>[1]EPA!F17</f>
        <v>28508</v>
      </c>
    </row>
    <row r="9" spans="1:27" x14ac:dyDescent="0.2">
      <c r="A9" s="136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x14ac:dyDescent="0.2">
      <c r="A10" s="136"/>
      <c r="B10" s="48" t="s">
        <v>166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x14ac:dyDescent="0.2">
      <c r="A11" s="136"/>
      <c r="B11" s="66" t="s">
        <v>162</v>
      </c>
      <c r="C11" s="51" t="s">
        <v>113</v>
      </c>
      <c r="D11" s="51" t="s">
        <v>113</v>
      </c>
      <c r="E11" s="51" t="s">
        <v>113</v>
      </c>
      <c r="F11" s="51" t="s">
        <v>113</v>
      </c>
      <c r="G11" s="51" t="s">
        <v>113</v>
      </c>
      <c r="H11" s="51" t="s">
        <v>113</v>
      </c>
      <c r="I11" s="51" t="s">
        <v>113</v>
      </c>
      <c r="J11" s="51" t="s">
        <v>113</v>
      </c>
      <c r="K11" s="51" t="s">
        <v>113</v>
      </c>
      <c r="L11" s="51" t="s">
        <v>113</v>
      </c>
      <c r="M11" s="51" t="s">
        <v>113</v>
      </c>
      <c r="N11" s="51"/>
      <c r="O11" s="51"/>
      <c r="P11" s="51"/>
      <c r="Q11" s="51"/>
      <c r="R11" s="64">
        <v>99.34</v>
      </c>
      <c r="S11" s="64">
        <v>99.48</v>
      </c>
      <c r="T11" s="64">
        <v>99.45</v>
      </c>
      <c r="U11" s="64">
        <v>99.53</v>
      </c>
      <c r="V11" s="64">
        <v>99.57</v>
      </c>
      <c r="W11" s="64">
        <v>99.59</v>
      </c>
      <c r="X11" s="64">
        <v>99.68</v>
      </c>
      <c r="Y11" s="64">
        <v>99.77</v>
      </c>
      <c r="Z11" s="64">
        <v>99.77</v>
      </c>
      <c r="AA11" s="64">
        <v>99.79</v>
      </c>
    </row>
    <row r="12" spans="1:27" x14ac:dyDescent="0.2">
      <c r="A12" s="136"/>
      <c r="B12" s="66" t="s">
        <v>161</v>
      </c>
      <c r="C12" s="51" t="s">
        <v>113</v>
      </c>
      <c r="D12" s="51" t="s">
        <v>113</v>
      </c>
      <c r="E12" s="51" t="s">
        <v>113</v>
      </c>
      <c r="F12" s="51" t="s">
        <v>113</v>
      </c>
      <c r="G12" s="51" t="s">
        <v>113</v>
      </c>
      <c r="H12" s="51" t="s">
        <v>113</v>
      </c>
      <c r="I12" s="51" t="s">
        <v>113</v>
      </c>
      <c r="J12" s="51" t="s">
        <v>113</v>
      </c>
      <c r="K12" s="51" t="s">
        <v>113</v>
      </c>
      <c r="L12" s="51" t="s">
        <v>113</v>
      </c>
      <c r="M12" s="51" t="s">
        <v>113</v>
      </c>
      <c r="N12" s="51"/>
      <c r="O12" s="51"/>
      <c r="P12" s="51"/>
      <c r="Q12" s="51"/>
      <c r="R12" s="64">
        <v>117</v>
      </c>
      <c r="S12" s="64">
        <v>93</v>
      </c>
      <c r="T12" s="64">
        <v>109</v>
      </c>
      <c r="U12" s="64">
        <v>96</v>
      </c>
      <c r="V12" s="64">
        <v>87</v>
      </c>
      <c r="W12" s="64">
        <v>91</v>
      </c>
      <c r="X12" s="64">
        <v>90</v>
      </c>
      <c r="Y12" s="64">
        <v>72</v>
      </c>
      <c r="Z12" s="64">
        <v>77</v>
      </c>
      <c r="AA12" s="64">
        <v>72</v>
      </c>
    </row>
    <row r="13" spans="1:27" x14ac:dyDescent="0.2">
      <c r="A13" s="136"/>
      <c r="B13" s="66" t="s">
        <v>163</v>
      </c>
      <c r="C13" s="51" t="s">
        <v>113</v>
      </c>
      <c r="D13" s="51" t="s">
        <v>113</v>
      </c>
      <c r="E13" s="51" t="s">
        <v>113</v>
      </c>
      <c r="F13" s="51" t="s">
        <v>113</v>
      </c>
      <c r="G13" s="51" t="s">
        <v>113</v>
      </c>
      <c r="H13" s="51" t="s">
        <v>113</v>
      </c>
      <c r="I13" s="51" t="s">
        <v>113</v>
      </c>
      <c r="J13" s="51" t="s">
        <v>113</v>
      </c>
      <c r="K13" s="51" t="s">
        <v>113</v>
      </c>
      <c r="L13" s="51" t="s">
        <v>113</v>
      </c>
      <c r="M13" s="51" t="s">
        <v>113</v>
      </c>
      <c r="N13" s="51"/>
      <c r="O13" s="51"/>
      <c r="P13" s="51"/>
      <c r="Q13" s="51"/>
      <c r="R13" s="64">
        <v>95.89</v>
      </c>
      <c r="S13" s="64">
        <v>96.06</v>
      </c>
      <c r="T13" s="64">
        <v>96.19</v>
      </c>
      <c r="U13" s="64">
        <v>96.22</v>
      </c>
      <c r="V13" s="64">
        <v>97.06</v>
      </c>
      <c r="W13" s="64">
        <v>96.89</v>
      </c>
      <c r="X13" s="64">
        <v>97.3</v>
      </c>
      <c r="Y13" s="64">
        <v>97.51</v>
      </c>
      <c r="Z13" s="64">
        <v>97.47</v>
      </c>
      <c r="AA13" s="64">
        <v>97.86</v>
      </c>
    </row>
    <row r="14" spans="1:27" x14ac:dyDescent="0.2">
      <c r="A14" s="136"/>
      <c r="B14" s="66" t="s">
        <v>164</v>
      </c>
      <c r="C14" s="51" t="s">
        <v>113</v>
      </c>
      <c r="D14" s="51" t="s">
        <v>113</v>
      </c>
      <c r="E14" s="51" t="s">
        <v>113</v>
      </c>
      <c r="F14" s="51" t="s">
        <v>113</v>
      </c>
      <c r="G14" s="51" t="s">
        <v>113</v>
      </c>
      <c r="H14" s="51" t="s">
        <v>113</v>
      </c>
      <c r="I14" s="51" t="s">
        <v>113</v>
      </c>
      <c r="J14" s="51" t="s">
        <v>113</v>
      </c>
      <c r="K14" s="51" t="s">
        <v>113</v>
      </c>
      <c r="L14" s="51" t="s">
        <v>113</v>
      </c>
      <c r="M14" s="51" t="s">
        <v>113</v>
      </c>
      <c r="N14" s="51"/>
      <c r="O14" s="51"/>
      <c r="P14" s="51"/>
      <c r="Q14" s="51"/>
      <c r="R14" s="64">
        <v>0.98</v>
      </c>
      <c r="S14" s="64">
        <v>0.6</v>
      </c>
      <c r="T14" s="64">
        <v>0.68</v>
      </c>
      <c r="U14" s="64">
        <v>0.71</v>
      </c>
      <c r="V14" s="64">
        <v>0.71</v>
      </c>
      <c r="W14" s="64">
        <v>0.93</v>
      </c>
      <c r="X14" s="64">
        <v>0.94</v>
      </c>
      <c r="Y14" s="64">
        <v>0.87</v>
      </c>
      <c r="Z14" s="64">
        <v>0.92</v>
      </c>
      <c r="AA14" s="64">
        <v>0.87</v>
      </c>
    </row>
    <row r="15" spans="1:27" x14ac:dyDescent="0.2">
      <c r="A15" s="136"/>
      <c r="B15" s="66" t="s">
        <v>165</v>
      </c>
      <c r="C15" s="51" t="s">
        <v>113</v>
      </c>
      <c r="D15" s="51" t="s">
        <v>113</v>
      </c>
      <c r="E15" s="51" t="s">
        <v>113</v>
      </c>
      <c r="F15" s="51" t="s">
        <v>113</v>
      </c>
      <c r="G15" s="51" t="s">
        <v>113</v>
      </c>
      <c r="H15" s="51" t="s">
        <v>113</v>
      </c>
      <c r="I15" s="51" t="s">
        <v>113</v>
      </c>
      <c r="J15" s="51" t="s">
        <v>113</v>
      </c>
      <c r="K15" s="51" t="s">
        <v>113</v>
      </c>
      <c r="L15" s="51" t="s">
        <v>113</v>
      </c>
      <c r="M15" s="51" t="s">
        <v>113</v>
      </c>
      <c r="N15" s="51"/>
      <c r="O15" s="51"/>
      <c r="P15" s="51"/>
      <c r="Q15" s="51"/>
      <c r="R15" s="64">
        <v>0.05</v>
      </c>
      <c r="S15" s="64">
        <v>0.03</v>
      </c>
      <c r="T15" s="64">
        <v>0.02</v>
      </c>
      <c r="U15" s="64">
        <v>0.03</v>
      </c>
      <c r="V15" s="64">
        <v>0.02</v>
      </c>
      <c r="W15" s="64">
        <v>0.1</v>
      </c>
      <c r="X15" s="64">
        <v>0.13</v>
      </c>
      <c r="Y15" s="64">
        <v>0.1</v>
      </c>
      <c r="Z15" s="64">
        <v>7.0000000000000007E-2</v>
      </c>
      <c r="AA15" s="64">
        <v>0.01</v>
      </c>
    </row>
    <row r="16" spans="1:27" x14ac:dyDescent="0.2">
      <c r="B16" s="65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8" x14ac:dyDescent="0.2"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8" x14ac:dyDescent="0.2">
      <c r="A18" s="137" t="s">
        <v>245</v>
      </c>
      <c r="B18" s="47"/>
      <c r="C18" s="47">
        <v>1990</v>
      </c>
      <c r="D18" s="47">
        <v>1991</v>
      </c>
      <c r="E18" s="47">
        <v>1992</v>
      </c>
      <c r="F18" s="47">
        <v>1993</v>
      </c>
      <c r="G18" s="47">
        <v>1994</v>
      </c>
      <c r="H18" s="47">
        <v>1995</v>
      </c>
      <c r="I18" s="47">
        <v>1996</v>
      </c>
      <c r="J18" s="47">
        <v>1997</v>
      </c>
      <c r="K18" s="47">
        <v>1998</v>
      </c>
      <c r="L18" s="47">
        <v>1999</v>
      </c>
      <c r="M18" s="47">
        <v>2000</v>
      </c>
      <c r="N18" s="47">
        <v>2001</v>
      </c>
      <c r="O18" s="47">
        <v>2002</v>
      </c>
      <c r="P18" s="47">
        <v>2003</v>
      </c>
      <c r="Q18" s="47">
        <v>2004</v>
      </c>
      <c r="R18" s="47">
        <v>2005</v>
      </c>
      <c r="S18" s="47">
        <v>2006</v>
      </c>
      <c r="T18" s="47">
        <v>2007</v>
      </c>
      <c r="U18" s="47">
        <v>2008</v>
      </c>
      <c r="V18" s="47">
        <v>2009</v>
      </c>
      <c r="W18" s="47">
        <v>2010</v>
      </c>
      <c r="X18" s="47">
        <v>2011</v>
      </c>
      <c r="Y18" s="47">
        <v>2012</v>
      </c>
      <c r="Z18" s="47">
        <v>2013</v>
      </c>
      <c r="AA18" s="47">
        <v>2014</v>
      </c>
    </row>
    <row r="19" spans="1:28" x14ac:dyDescent="0.2">
      <c r="A19" s="137"/>
      <c r="B19" s="48" t="s">
        <v>125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52"/>
    </row>
    <row r="20" spans="1:28" x14ac:dyDescent="0.2">
      <c r="A20" s="137"/>
      <c r="B20" s="50" t="s">
        <v>108</v>
      </c>
      <c r="C20" s="51" t="s">
        <v>113</v>
      </c>
      <c r="D20" s="51" t="s">
        <v>113</v>
      </c>
      <c r="E20" s="51" t="s">
        <v>113</v>
      </c>
      <c r="F20" s="51" t="s">
        <v>113</v>
      </c>
      <c r="G20" s="51" t="s">
        <v>113</v>
      </c>
      <c r="H20" s="51" t="s">
        <v>113</v>
      </c>
      <c r="I20" s="51" t="s">
        <v>113</v>
      </c>
      <c r="J20" s="51" t="s">
        <v>113</v>
      </c>
      <c r="K20" s="51" t="s">
        <v>113</v>
      </c>
      <c r="L20" s="51" t="s">
        <v>113</v>
      </c>
      <c r="M20" s="51" t="s">
        <v>113</v>
      </c>
      <c r="N20" s="51" t="s">
        <v>113</v>
      </c>
      <c r="O20" s="51" t="s">
        <v>113</v>
      </c>
      <c r="P20" s="51" t="s">
        <v>113</v>
      </c>
      <c r="Q20" s="51" t="s">
        <v>113</v>
      </c>
      <c r="R20" s="51" t="s">
        <v>113</v>
      </c>
      <c r="S20" s="51" t="s">
        <v>113</v>
      </c>
      <c r="T20" s="51" t="s">
        <v>113</v>
      </c>
      <c r="U20" s="51" t="s">
        <v>113</v>
      </c>
      <c r="V20" s="51" t="s">
        <v>113</v>
      </c>
      <c r="W20" s="51" t="s">
        <v>113</v>
      </c>
      <c r="X20" s="51" t="s">
        <v>113</v>
      </c>
      <c r="Y20" s="51" t="s">
        <v>113</v>
      </c>
      <c r="Z20" s="51" t="s">
        <v>113</v>
      </c>
      <c r="AA20" s="46">
        <v>2743</v>
      </c>
      <c r="AB20" s="52"/>
    </row>
    <row r="21" spans="1:28" x14ac:dyDescent="0.2">
      <c r="A21" s="137"/>
      <c r="B21" s="50" t="s">
        <v>124</v>
      </c>
      <c r="C21" s="51" t="s">
        <v>113</v>
      </c>
      <c r="D21" s="51" t="s">
        <v>113</v>
      </c>
      <c r="E21" s="51" t="s">
        <v>113</v>
      </c>
      <c r="F21" s="51" t="s">
        <v>113</v>
      </c>
      <c r="G21" s="51" t="s">
        <v>113</v>
      </c>
      <c r="H21" s="51" t="s">
        <v>113</v>
      </c>
      <c r="I21" s="51" t="s">
        <v>113</v>
      </c>
      <c r="J21" s="51" t="s">
        <v>113</v>
      </c>
      <c r="K21" s="51" t="s">
        <v>113</v>
      </c>
      <c r="L21" s="51" t="s">
        <v>113</v>
      </c>
      <c r="M21" s="51" t="s">
        <v>113</v>
      </c>
      <c r="N21" s="51" t="s">
        <v>113</v>
      </c>
      <c r="O21" s="51" t="s">
        <v>113</v>
      </c>
      <c r="P21" s="51" t="s">
        <v>113</v>
      </c>
      <c r="Q21" s="51" t="s">
        <v>113</v>
      </c>
      <c r="R21" s="51" t="s">
        <v>113</v>
      </c>
      <c r="S21" s="51" t="s">
        <v>113</v>
      </c>
      <c r="T21" s="51" t="s">
        <v>113</v>
      </c>
      <c r="U21" s="53">
        <v>8603238</v>
      </c>
      <c r="V21" s="53">
        <v>8543325</v>
      </c>
      <c r="W21" s="53">
        <v>8048068</v>
      </c>
      <c r="X21" s="53">
        <v>7343655</v>
      </c>
      <c r="Y21" s="53">
        <v>6094108</v>
      </c>
      <c r="Z21" s="53">
        <v>6872566</v>
      </c>
      <c r="AA21" s="53">
        <v>6795731</v>
      </c>
      <c r="AB21" s="54"/>
    </row>
    <row r="22" spans="1:28" x14ac:dyDescent="0.2">
      <c r="A22" s="137"/>
      <c r="B22" s="55" t="s">
        <v>110</v>
      </c>
      <c r="C22" s="51" t="s">
        <v>113</v>
      </c>
      <c r="D22" s="51" t="s">
        <v>113</v>
      </c>
      <c r="E22" s="51" t="s">
        <v>113</v>
      </c>
      <c r="F22" s="51" t="s">
        <v>113</v>
      </c>
      <c r="G22" s="51" t="s">
        <v>113</v>
      </c>
      <c r="H22" s="51" t="s">
        <v>113</v>
      </c>
      <c r="I22" s="51" t="s">
        <v>113</v>
      </c>
      <c r="J22" s="51" t="s">
        <v>113</v>
      </c>
      <c r="K22" s="51" t="s">
        <v>113</v>
      </c>
      <c r="L22" s="51" t="s">
        <v>113</v>
      </c>
      <c r="M22" s="51" t="s">
        <v>113</v>
      </c>
      <c r="N22" s="51" t="s">
        <v>113</v>
      </c>
      <c r="O22" s="51" t="s">
        <v>113</v>
      </c>
      <c r="P22" s="51" t="s">
        <v>113</v>
      </c>
      <c r="Q22" s="51" t="s">
        <v>113</v>
      </c>
      <c r="R22" s="51" t="s">
        <v>113</v>
      </c>
      <c r="S22" s="51" t="s">
        <v>113</v>
      </c>
      <c r="T22" s="51" t="s">
        <v>113</v>
      </c>
      <c r="U22" s="53">
        <v>117428</v>
      </c>
      <c r="V22" s="53">
        <v>110351</v>
      </c>
      <c r="W22" s="53">
        <v>117182</v>
      </c>
      <c r="X22" s="53">
        <v>107716</v>
      </c>
      <c r="Y22" s="53">
        <v>101534</v>
      </c>
      <c r="Z22" s="53">
        <v>105308</v>
      </c>
      <c r="AA22" s="53">
        <v>101166</v>
      </c>
      <c r="AB22" s="54"/>
    </row>
    <row r="23" spans="1:28" x14ac:dyDescent="0.2">
      <c r="A23" s="137"/>
      <c r="B23" s="55" t="s">
        <v>111</v>
      </c>
      <c r="C23" s="51" t="s">
        <v>113</v>
      </c>
      <c r="D23" s="51" t="s">
        <v>113</v>
      </c>
      <c r="E23" s="51" t="s">
        <v>113</v>
      </c>
      <c r="F23" s="51" t="s">
        <v>113</v>
      </c>
      <c r="G23" s="51" t="s">
        <v>113</v>
      </c>
      <c r="H23" s="51" t="s">
        <v>113</v>
      </c>
      <c r="I23" s="51" t="s">
        <v>113</v>
      </c>
      <c r="J23" s="51" t="s">
        <v>113</v>
      </c>
      <c r="K23" s="51" t="s">
        <v>113</v>
      </c>
      <c r="L23" s="51" t="s">
        <v>113</v>
      </c>
      <c r="M23" s="51" t="s">
        <v>113</v>
      </c>
      <c r="N23" s="51" t="s">
        <v>113</v>
      </c>
      <c r="O23" s="51" t="s">
        <v>113</v>
      </c>
      <c r="P23" s="51" t="s">
        <v>113</v>
      </c>
      <c r="Q23" s="51" t="s">
        <v>113</v>
      </c>
      <c r="R23" s="51" t="s">
        <v>113</v>
      </c>
      <c r="S23" s="51" t="s">
        <v>113</v>
      </c>
      <c r="T23" s="51" t="s">
        <v>113</v>
      </c>
      <c r="U23" s="56">
        <v>0.98699999999999999</v>
      </c>
      <c r="V23" s="56">
        <v>0.98699999999999999</v>
      </c>
      <c r="W23" s="56">
        <v>0.98599999999999999</v>
      </c>
      <c r="X23" s="56">
        <v>0.98499999999999999</v>
      </c>
      <c r="Y23" s="56">
        <v>0.98399999999999999</v>
      </c>
      <c r="Z23" s="56">
        <v>0.98499999999999999</v>
      </c>
      <c r="AA23" s="56">
        <v>0.98499999999999999</v>
      </c>
      <c r="AB23" s="54"/>
    </row>
    <row r="24" spans="1:28" x14ac:dyDescent="0.2">
      <c r="A24" s="137"/>
      <c r="B24" s="50" t="s">
        <v>112</v>
      </c>
      <c r="C24" s="51" t="s">
        <v>113</v>
      </c>
      <c r="D24" s="51" t="s">
        <v>113</v>
      </c>
      <c r="E24" s="51" t="s">
        <v>113</v>
      </c>
      <c r="F24" s="51" t="s">
        <v>113</v>
      </c>
      <c r="G24" s="51" t="s">
        <v>113</v>
      </c>
      <c r="H24" s="51" t="s">
        <v>113</v>
      </c>
      <c r="I24" s="51" t="s">
        <v>113</v>
      </c>
      <c r="J24" s="51" t="s">
        <v>113</v>
      </c>
      <c r="K24" s="51" t="s">
        <v>113</v>
      </c>
      <c r="L24" s="51" t="s">
        <v>113</v>
      </c>
      <c r="M24" s="51" t="s">
        <v>113</v>
      </c>
      <c r="N24" s="51" t="s">
        <v>113</v>
      </c>
      <c r="O24" s="51" t="s">
        <v>113</v>
      </c>
      <c r="P24" s="51" t="s">
        <v>113</v>
      </c>
      <c r="Q24" s="51" t="s">
        <v>113</v>
      </c>
      <c r="R24" s="51" t="s">
        <v>113</v>
      </c>
      <c r="S24" s="53">
        <v>53</v>
      </c>
      <c r="T24" s="53">
        <v>34</v>
      </c>
      <c r="U24" s="53">
        <v>58</v>
      </c>
      <c r="V24" s="53">
        <v>54</v>
      </c>
      <c r="W24" s="53">
        <v>69</v>
      </c>
      <c r="X24" s="53">
        <v>70</v>
      </c>
      <c r="Y24" s="53">
        <v>103</v>
      </c>
      <c r="Z24" s="53">
        <v>82</v>
      </c>
      <c r="AA24" s="53">
        <v>75</v>
      </c>
      <c r="AB24" s="57"/>
    </row>
    <row r="25" spans="1:28" x14ac:dyDescent="0.2">
      <c r="A25" s="137"/>
    </row>
    <row r="26" spans="1:28" x14ac:dyDescent="0.2">
      <c r="A26" s="137"/>
      <c r="B26" s="48" t="s">
        <v>127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8" x14ac:dyDescent="0.2">
      <c r="A27" s="137"/>
      <c r="B27" s="37" t="s">
        <v>126</v>
      </c>
      <c r="C27" s="51" t="s">
        <v>113</v>
      </c>
      <c r="D27" s="51" t="s">
        <v>113</v>
      </c>
      <c r="E27" s="51" t="s">
        <v>113</v>
      </c>
      <c r="F27" s="51" t="s">
        <v>113</v>
      </c>
      <c r="G27" s="51" t="s">
        <v>113</v>
      </c>
      <c r="H27" s="51" t="s">
        <v>113</v>
      </c>
      <c r="I27" s="51" t="s">
        <v>113</v>
      </c>
      <c r="J27" s="51" t="s">
        <v>113</v>
      </c>
      <c r="K27" s="51" t="s">
        <v>113</v>
      </c>
      <c r="L27" s="51" t="s">
        <v>113</v>
      </c>
      <c r="M27" s="51" t="s">
        <v>113</v>
      </c>
      <c r="N27" s="51" t="s">
        <v>113</v>
      </c>
      <c r="O27" s="51" t="s">
        <v>113</v>
      </c>
      <c r="P27" s="51" t="s">
        <v>113</v>
      </c>
      <c r="Q27" s="38">
        <v>422307</v>
      </c>
      <c r="R27" s="38">
        <v>462634</v>
      </c>
      <c r="S27" s="38">
        <v>470275</v>
      </c>
      <c r="T27" s="38">
        <v>481241</v>
      </c>
      <c r="U27" s="38">
        <v>525420</v>
      </c>
      <c r="V27" s="38">
        <v>580877</v>
      </c>
      <c r="W27" s="38">
        <v>758929</v>
      </c>
      <c r="X27" s="38">
        <v>874385</v>
      </c>
      <c r="Y27" s="38">
        <v>1090363</v>
      </c>
      <c r="Z27" s="38">
        <v>1178306</v>
      </c>
      <c r="AA27" s="51" t="s">
        <v>113</v>
      </c>
    </row>
    <row r="28" spans="1:28" x14ac:dyDescent="0.2">
      <c r="A28" s="137"/>
      <c r="B28" s="39" t="s">
        <v>52</v>
      </c>
      <c r="C28" s="51" t="s">
        <v>113</v>
      </c>
      <c r="D28" s="51" t="s">
        <v>113</v>
      </c>
      <c r="E28" s="51" t="s">
        <v>113</v>
      </c>
      <c r="F28" s="51" t="s">
        <v>113</v>
      </c>
      <c r="G28" s="51" t="s">
        <v>113</v>
      </c>
      <c r="H28" s="51" t="s">
        <v>113</v>
      </c>
      <c r="I28" s="51" t="s">
        <v>113</v>
      </c>
      <c r="J28" s="51" t="s">
        <v>113</v>
      </c>
      <c r="K28" s="51" t="s">
        <v>113</v>
      </c>
      <c r="L28" s="51" t="s">
        <v>113</v>
      </c>
      <c r="M28" s="51" t="s">
        <v>113</v>
      </c>
      <c r="N28" s="51" t="s">
        <v>113</v>
      </c>
      <c r="O28" s="51" t="s">
        <v>113</v>
      </c>
      <c r="P28" s="51" t="s">
        <v>113</v>
      </c>
      <c r="Q28" s="38">
        <v>34739</v>
      </c>
      <c r="R28" s="38">
        <v>40031</v>
      </c>
      <c r="S28" s="38">
        <v>37313</v>
      </c>
      <c r="T28" s="38">
        <v>36689</v>
      </c>
      <c r="U28" s="38">
        <v>49711</v>
      </c>
      <c r="V28" s="38">
        <v>63842</v>
      </c>
      <c r="W28" s="38">
        <v>82729</v>
      </c>
      <c r="X28" s="38">
        <v>98590</v>
      </c>
      <c r="Y28" s="38">
        <v>118444</v>
      </c>
      <c r="Z28" s="38">
        <v>117752</v>
      </c>
      <c r="AA28" s="51" t="s">
        <v>113</v>
      </c>
    </row>
    <row r="29" spans="1:28" ht="16" x14ac:dyDescent="0.2">
      <c r="A29" s="137"/>
      <c r="B29" s="39" t="s">
        <v>116</v>
      </c>
      <c r="C29" s="51" t="s">
        <v>113</v>
      </c>
      <c r="D29" s="51" t="s">
        <v>113</v>
      </c>
      <c r="E29" s="51" t="s">
        <v>113</v>
      </c>
      <c r="F29" s="51" t="s">
        <v>113</v>
      </c>
      <c r="G29" s="51" t="s">
        <v>113</v>
      </c>
      <c r="H29" s="51" t="s">
        <v>113</v>
      </c>
      <c r="I29" s="51" t="s">
        <v>113</v>
      </c>
      <c r="J29" s="51" t="s">
        <v>113</v>
      </c>
      <c r="K29" s="51" t="s">
        <v>113</v>
      </c>
      <c r="L29" s="51" t="s">
        <v>113</v>
      </c>
      <c r="M29" s="51" t="s">
        <v>113</v>
      </c>
      <c r="N29" s="51" t="s">
        <v>113</v>
      </c>
      <c r="O29" s="51" t="s">
        <v>113</v>
      </c>
      <c r="P29" s="51" t="s">
        <v>113</v>
      </c>
      <c r="Q29" s="38">
        <v>198828</v>
      </c>
      <c r="R29" s="38">
        <v>256208</v>
      </c>
      <c r="S29" s="38">
        <v>264240</v>
      </c>
      <c r="T29" s="38">
        <v>272345</v>
      </c>
      <c r="U29" s="38">
        <v>318565</v>
      </c>
      <c r="V29" s="38">
        <v>373512</v>
      </c>
      <c r="W29" s="38">
        <v>471327</v>
      </c>
      <c r="X29" s="38">
        <v>573402</v>
      </c>
      <c r="Y29" s="38">
        <v>661480</v>
      </c>
      <c r="Z29" s="38">
        <v>711232</v>
      </c>
      <c r="AA29" s="51" t="s">
        <v>113</v>
      </c>
    </row>
    <row r="30" spans="1:28" x14ac:dyDescent="0.2">
      <c r="A30" s="95"/>
      <c r="B30" s="39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1"/>
    </row>
    <row r="31" spans="1:28" x14ac:dyDescent="0.2">
      <c r="A31" s="138" t="s">
        <v>246</v>
      </c>
      <c r="B31" s="47"/>
      <c r="C31" s="47">
        <v>1990</v>
      </c>
      <c r="D31" s="47">
        <v>1991</v>
      </c>
      <c r="E31" s="47">
        <v>1992</v>
      </c>
      <c r="F31" s="47">
        <v>1993</v>
      </c>
      <c r="G31" s="47">
        <v>1994</v>
      </c>
      <c r="H31" s="47">
        <v>1995</v>
      </c>
      <c r="I31" s="47">
        <v>1996</v>
      </c>
      <c r="J31" s="47">
        <v>1997</v>
      </c>
      <c r="K31" s="47">
        <v>1998</v>
      </c>
      <c r="L31" s="47">
        <v>1999</v>
      </c>
      <c r="M31" s="47">
        <v>2000</v>
      </c>
      <c r="N31" s="47">
        <v>2001</v>
      </c>
      <c r="O31" s="47">
        <v>2002</v>
      </c>
      <c r="P31" s="47">
        <v>2003</v>
      </c>
      <c r="Q31" s="47">
        <v>2004</v>
      </c>
      <c r="R31" s="47">
        <v>2005</v>
      </c>
      <c r="S31" s="47">
        <v>2006</v>
      </c>
      <c r="T31" s="47">
        <v>2007</v>
      </c>
      <c r="U31" s="47">
        <v>2008</v>
      </c>
      <c r="V31" s="47">
        <v>2009</v>
      </c>
      <c r="W31" s="47">
        <v>2010</v>
      </c>
      <c r="X31" s="47">
        <v>2011</v>
      </c>
      <c r="Y31" s="47">
        <v>2012</v>
      </c>
      <c r="Z31" s="47">
        <v>2013</v>
      </c>
      <c r="AA31" s="47">
        <v>2014</v>
      </c>
    </row>
    <row r="32" spans="1:28" x14ac:dyDescent="0.2">
      <c r="A32" s="138"/>
      <c r="B32" s="48" t="s">
        <v>97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8" x14ac:dyDescent="0.2">
      <c r="A33" s="138"/>
      <c r="B33" s="60" t="s">
        <v>16</v>
      </c>
      <c r="C33" s="51" t="s">
        <v>113</v>
      </c>
      <c r="D33" s="51" t="s">
        <v>113</v>
      </c>
      <c r="E33" s="51" t="s">
        <v>113</v>
      </c>
      <c r="F33" s="51" t="s">
        <v>113</v>
      </c>
      <c r="G33" s="51" t="s">
        <v>113</v>
      </c>
      <c r="H33" s="51" t="s">
        <v>113</v>
      </c>
      <c r="I33" s="51" t="s">
        <v>113</v>
      </c>
      <c r="J33" s="51" t="s">
        <v>113</v>
      </c>
      <c r="K33" s="51" t="s">
        <v>113</v>
      </c>
      <c r="L33" s="51" t="s">
        <v>113</v>
      </c>
      <c r="M33" s="51" t="s">
        <v>113</v>
      </c>
      <c r="N33" s="51">
        <f>[1]FTC!Q7</f>
        <v>325519</v>
      </c>
      <c r="O33" s="51">
        <f>[1]FTC!R7</f>
        <v>551622</v>
      </c>
      <c r="P33" s="51">
        <f>[1]FTC!S7</f>
        <v>713657</v>
      </c>
      <c r="Q33" s="51">
        <f>[1]FTC!T7</f>
        <v>860383</v>
      </c>
      <c r="R33" s="51">
        <f>[1]FTC!U7/1000</f>
        <v>909.31399999999996</v>
      </c>
      <c r="S33" s="51">
        <f>[1]FTC!V7/1000</f>
        <v>906.12900000000002</v>
      </c>
      <c r="T33" s="51">
        <f>[1]FTC!W7/1000</f>
        <v>1070.4469999999999</v>
      </c>
      <c r="U33" s="51">
        <f>[1]FTC!X7/1000</f>
        <v>1261.124</v>
      </c>
      <c r="V33" s="51">
        <f>[1]FTC!Y7/1000</f>
        <v>1428.9770000000001</v>
      </c>
      <c r="W33" s="51">
        <f>[1]FTC!Z7/1000</f>
        <v>1469.442</v>
      </c>
      <c r="X33" s="51">
        <f>[1]FTC!AA7/1000</f>
        <v>1897.252</v>
      </c>
      <c r="Y33" s="51">
        <f>[1]FTC!AB7/1000</f>
        <v>2110.9160000000002</v>
      </c>
      <c r="Z33" s="51">
        <f>[1]FTC!AC7/1000</f>
        <v>2101.7800000000002</v>
      </c>
      <c r="AA33" s="51" t="s">
        <v>113</v>
      </c>
    </row>
    <row r="34" spans="1:28" x14ac:dyDescent="0.2">
      <c r="A34" s="138"/>
      <c r="B34" s="50" t="s">
        <v>17</v>
      </c>
      <c r="C34" s="51" t="s">
        <v>113</v>
      </c>
      <c r="D34" s="51" t="s">
        <v>113</v>
      </c>
      <c r="E34" s="51" t="s">
        <v>113</v>
      </c>
      <c r="F34" s="51" t="s">
        <v>113</v>
      </c>
      <c r="G34" s="51" t="s">
        <v>113</v>
      </c>
      <c r="H34" s="51" t="s">
        <v>113</v>
      </c>
      <c r="I34" s="51" t="s">
        <v>113</v>
      </c>
      <c r="J34" s="51" t="s">
        <v>113</v>
      </c>
      <c r="K34" s="51" t="s">
        <v>113</v>
      </c>
      <c r="L34" s="51" t="s">
        <v>113</v>
      </c>
      <c r="M34" s="51" t="s">
        <v>113</v>
      </c>
      <c r="N34" s="51">
        <f>[1]FTC!Q8</f>
        <v>137306</v>
      </c>
      <c r="O34" s="51">
        <f>[1]FTC!R8</f>
        <v>242783</v>
      </c>
      <c r="P34" s="51">
        <f>[1]FTC!S8</f>
        <v>331366</v>
      </c>
      <c r="Q34" s="51">
        <f>[1]FTC!T8</f>
        <v>410298</v>
      </c>
      <c r="R34" s="51">
        <f>[1]FTC!U8/1000</f>
        <v>437.58499999999998</v>
      </c>
      <c r="S34" s="51">
        <f>[1]FTC!V8/1000</f>
        <v>423.67200000000003</v>
      </c>
      <c r="T34" s="51">
        <f>[1]FTC!W8/1000</f>
        <v>505.56299999999999</v>
      </c>
      <c r="U34" s="51">
        <f>[1]FTC!X8/1000</f>
        <v>620.83199999999999</v>
      </c>
      <c r="V34" s="51">
        <f>[1]FTC!Y8/1000</f>
        <v>708.78099999999995</v>
      </c>
      <c r="W34" s="51">
        <f>[1]FTC!Z8/1000</f>
        <v>819.399</v>
      </c>
      <c r="X34" s="51">
        <f>[1]FTC!AA8/1000</f>
        <v>1040.4390000000001</v>
      </c>
      <c r="Y34" s="51">
        <f>[1]FTC!AB8/1000</f>
        <v>1111.1189999999999</v>
      </c>
      <c r="Z34" s="51">
        <f>[1]FTC!AC8/1000</f>
        <v>1165.0899999999999</v>
      </c>
      <c r="AA34" s="51" t="s">
        <v>113</v>
      </c>
    </row>
    <row r="35" spans="1:28" x14ac:dyDescent="0.2">
      <c r="A35" s="138"/>
      <c r="B35" s="50" t="s">
        <v>18</v>
      </c>
      <c r="C35" s="51" t="s">
        <v>113</v>
      </c>
      <c r="D35" s="51" t="s">
        <v>113</v>
      </c>
      <c r="E35" s="51" t="s">
        <v>113</v>
      </c>
      <c r="F35" s="51" t="s">
        <v>113</v>
      </c>
      <c r="G35" s="51" t="s">
        <v>113</v>
      </c>
      <c r="H35" s="51" t="s">
        <v>113</v>
      </c>
      <c r="I35" s="51" t="s">
        <v>113</v>
      </c>
      <c r="J35" s="51" t="s">
        <v>113</v>
      </c>
      <c r="K35" s="51" t="s">
        <v>113</v>
      </c>
      <c r="L35" s="51" t="s">
        <v>113</v>
      </c>
      <c r="M35" s="51" t="s">
        <v>113</v>
      </c>
      <c r="N35" s="51">
        <f>[1]FTC!Q9</f>
        <v>86250</v>
      </c>
      <c r="O35" s="51">
        <f>[1]FTC!R9</f>
        <v>161977</v>
      </c>
      <c r="P35" s="51">
        <f>[1]FTC!S9</f>
        <v>215240</v>
      </c>
      <c r="Q35" s="51">
        <f>[1]FTC!T9</f>
        <v>246909</v>
      </c>
      <c r="R35" s="51">
        <f>[1]FTC!U9/1000</f>
        <v>255.68700000000001</v>
      </c>
      <c r="S35" s="51">
        <f>[1]FTC!V9/1000</f>
        <v>246.214</v>
      </c>
      <c r="T35" s="51">
        <f>[1]FTC!W9/1000</f>
        <v>259.31400000000002</v>
      </c>
      <c r="U35" s="51">
        <f>[1]FTC!X9/1000</f>
        <v>314.58699999999999</v>
      </c>
      <c r="V35" s="51">
        <f>[1]FTC!Y9/1000</f>
        <v>278.36</v>
      </c>
      <c r="W35" s="51">
        <f>[1]FTC!Z9/1000</f>
        <v>251.08</v>
      </c>
      <c r="X35" s="51">
        <f>[1]FTC!AA9/1000</f>
        <v>279.21600000000001</v>
      </c>
      <c r="Y35" s="51">
        <f>[1]FTC!AB9/1000</f>
        <v>369.14499999999998</v>
      </c>
      <c r="Z35" s="51">
        <f>[1]FTC!AC9/1000</f>
        <v>290.05599999999998</v>
      </c>
      <c r="AA35" s="51" t="s">
        <v>113</v>
      </c>
    </row>
    <row r="36" spans="1:28" x14ac:dyDescent="0.2">
      <c r="A36" s="138"/>
      <c r="B36" s="50" t="s">
        <v>15</v>
      </c>
      <c r="C36" s="51" t="s">
        <v>113</v>
      </c>
      <c r="D36" s="51" t="s">
        <v>113</v>
      </c>
      <c r="E36" s="51" t="s">
        <v>113</v>
      </c>
      <c r="F36" s="51" t="s">
        <v>113</v>
      </c>
      <c r="G36" s="51" t="s">
        <v>113</v>
      </c>
      <c r="H36" s="51" t="s">
        <v>113</v>
      </c>
      <c r="I36" s="51" t="s">
        <v>113</v>
      </c>
      <c r="J36" s="51" t="s">
        <v>113</v>
      </c>
      <c r="K36" s="51" t="s">
        <v>113</v>
      </c>
      <c r="L36" s="51" t="s">
        <v>113</v>
      </c>
      <c r="M36" s="51" t="s">
        <v>113</v>
      </c>
      <c r="N36" s="51">
        <f>[1]FTC!Q10</f>
        <v>101963</v>
      </c>
      <c r="O36" s="51">
        <f>[1]FTC!R10</f>
        <v>146862</v>
      </c>
      <c r="P36" s="51">
        <f>[1]FTC!S10</f>
        <v>167051</v>
      </c>
      <c r="Q36" s="51">
        <f>[1]FTC!T10</f>
        <v>203176</v>
      </c>
      <c r="R36" s="51">
        <f>[1]FTC!U10/1000</f>
        <v>216.042</v>
      </c>
      <c r="S36" s="51">
        <f>[1]FTC!V10/1000</f>
        <v>236.24299999999999</v>
      </c>
      <c r="T36" s="51">
        <f>[1]FTC!W10/1000</f>
        <v>305.57</v>
      </c>
      <c r="U36" s="51">
        <f>[1]FTC!X10/1000</f>
        <v>325.70499999999998</v>
      </c>
      <c r="V36" s="51">
        <f>[1]FTC!Y10/1000</f>
        <v>441.83600000000001</v>
      </c>
      <c r="W36" s="51">
        <f>[1]FTC!Z10/1000</f>
        <v>398.96300000000002</v>
      </c>
      <c r="X36" s="51">
        <f>[1]FTC!AA10/1000</f>
        <v>577.59699999999998</v>
      </c>
      <c r="Y36" s="51">
        <f>[1]FTC!AB10/1000</f>
        <v>630.65200000000004</v>
      </c>
      <c r="Z36" s="51">
        <f>[1]FTC!AC10/1000</f>
        <v>646.63400000000001</v>
      </c>
      <c r="AA36" s="51" t="s">
        <v>113</v>
      </c>
    </row>
    <row r="37" spans="1:28" x14ac:dyDescent="0.2">
      <c r="A37" s="138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8" x14ac:dyDescent="0.2">
      <c r="A38" s="138"/>
      <c r="B38" s="48" t="s">
        <v>119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8" x14ac:dyDescent="0.2">
      <c r="A39" s="138"/>
      <c r="B39" s="96" t="s">
        <v>231</v>
      </c>
      <c r="C39" s="51" t="s">
        <v>113</v>
      </c>
      <c r="D39" s="51" t="s">
        <v>113</v>
      </c>
      <c r="E39" s="51" t="s">
        <v>113</v>
      </c>
      <c r="F39" s="51" t="s">
        <v>113</v>
      </c>
      <c r="G39" s="51" t="s">
        <v>113</v>
      </c>
      <c r="H39" s="51" t="s">
        <v>113</v>
      </c>
      <c r="I39" s="51" t="s">
        <v>113</v>
      </c>
      <c r="J39" s="51" t="s">
        <v>113</v>
      </c>
      <c r="K39" s="51" t="s">
        <v>113</v>
      </c>
      <c r="L39" s="51" t="s">
        <v>113</v>
      </c>
      <c r="M39" s="51" t="s">
        <v>113</v>
      </c>
      <c r="N39" s="51" t="s">
        <v>113</v>
      </c>
      <c r="O39" s="51" t="s">
        <v>113</v>
      </c>
      <c r="P39" s="51" t="s">
        <v>113</v>
      </c>
      <c r="Q39" s="51" t="s">
        <v>113</v>
      </c>
      <c r="R39" s="51" t="s">
        <v>113</v>
      </c>
      <c r="S39" s="51" t="s">
        <v>113</v>
      </c>
      <c r="T39" s="93">
        <v>84780</v>
      </c>
      <c r="U39" s="93">
        <v>84634</v>
      </c>
      <c r="V39" s="93">
        <v>98593</v>
      </c>
      <c r="W39" s="93">
        <v>106742</v>
      </c>
      <c r="X39" s="93">
        <v>101165</v>
      </c>
      <c r="Y39" s="93">
        <v>102922</v>
      </c>
      <c r="Z39" s="93">
        <v>102737</v>
      </c>
      <c r="AA39" s="51" t="s">
        <v>113</v>
      </c>
      <c r="AB39" s="51"/>
    </row>
    <row r="40" spans="1:28" x14ac:dyDescent="0.2">
      <c r="A40" s="138"/>
      <c r="B40" s="96" t="s">
        <v>232</v>
      </c>
      <c r="C40" s="51" t="s">
        <v>113</v>
      </c>
      <c r="D40" s="51" t="s">
        <v>113</v>
      </c>
      <c r="E40" s="51" t="s">
        <v>113</v>
      </c>
      <c r="F40" s="51" t="s">
        <v>113</v>
      </c>
      <c r="G40" s="51" t="s">
        <v>113</v>
      </c>
      <c r="H40" s="51" t="s">
        <v>113</v>
      </c>
      <c r="I40" s="51" t="s">
        <v>113</v>
      </c>
      <c r="J40" s="51" t="s">
        <v>113</v>
      </c>
      <c r="K40" s="51" t="s">
        <v>113</v>
      </c>
      <c r="L40" s="51" t="s">
        <v>113</v>
      </c>
      <c r="M40" s="51" t="s">
        <v>113</v>
      </c>
      <c r="N40" s="51" t="s">
        <v>113</v>
      </c>
      <c r="O40" s="51" t="s">
        <v>113</v>
      </c>
      <c r="P40" s="51" t="s">
        <v>113</v>
      </c>
      <c r="Q40" s="51" t="s">
        <v>113</v>
      </c>
      <c r="R40" s="51" t="s">
        <v>113</v>
      </c>
      <c r="S40" s="51" t="s">
        <v>113</v>
      </c>
      <c r="T40" s="93">
        <v>224827</v>
      </c>
      <c r="U40" s="93">
        <v>227008</v>
      </c>
      <c r="V40" s="93">
        <v>242731</v>
      </c>
      <c r="W40" s="93">
        <v>241745</v>
      </c>
      <c r="X40" s="93">
        <v>252249</v>
      </c>
      <c r="Y40" s="93">
        <v>253112</v>
      </c>
      <c r="Z40" s="93">
        <v>245935</v>
      </c>
      <c r="AA40" s="51" t="s">
        <v>113</v>
      </c>
      <c r="AB40" s="51"/>
    </row>
    <row r="41" spans="1:28" x14ac:dyDescent="0.2">
      <c r="A41" s="138"/>
      <c r="B41" s="96" t="s">
        <v>233</v>
      </c>
      <c r="C41" s="51" t="s">
        <v>113</v>
      </c>
      <c r="D41" s="51" t="s">
        <v>113</v>
      </c>
      <c r="E41" s="51" t="s">
        <v>113</v>
      </c>
      <c r="F41" s="51" t="s">
        <v>113</v>
      </c>
      <c r="G41" s="51" t="s">
        <v>113</v>
      </c>
      <c r="H41" s="51" t="s">
        <v>113</v>
      </c>
      <c r="I41" s="51" t="s">
        <v>113</v>
      </c>
      <c r="J41" s="51" t="s">
        <v>113</v>
      </c>
      <c r="K41" s="51" t="s">
        <v>113</v>
      </c>
      <c r="L41" s="51" t="s">
        <v>113</v>
      </c>
      <c r="M41" s="51" t="s">
        <v>113</v>
      </c>
      <c r="N41" s="51" t="s">
        <v>113</v>
      </c>
      <c r="O41" s="51" t="s">
        <v>113</v>
      </c>
      <c r="P41" s="51" t="s">
        <v>113</v>
      </c>
      <c r="Q41" s="51" t="s">
        <v>113</v>
      </c>
      <c r="R41" s="51" t="s">
        <v>113</v>
      </c>
      <c r="S41" s="51" t="s">
        <v>113</v>
      </c>
      <c r="T41" s="93">
        <v>3836122</v>
      </c>
      <c r="U41" s="93">
        <v>3856017</v>
      </c>
      <c r="V41" s="93">
        <v>3975464</v>
      </c>
      <c r="W41" s="93">
        <v>4107764</v>
      </c>
      <c r="X41" s="93">
        <v>3977171</v>
      </c>
      <c r="Y41" s="93">
        <v>4064422</v>
      </c>
      <c r="Z41" s="93">
        <v>3800511</v>
      </c>
      <c r="AA41" s="51" t="s">
        <v>113</v>
      </c>
      <c r="AB41" s="51"/>
    </row>
    <row r="42" spans="1:28" x14ac:dyDescent="0.2">
      <c r="A42" s="138"/>
      <c r="B42" s="96" t="s">
        <v>234</v>
      </c>
      <c r="C42" s="51" t="s">
        <v>113</v>
      </c>
      <c r="D42" s="51" t="s">
        <v>113</v>
      </c>
      <c r="E42" s="51" t="s">
        <v>113</v>
      </c>
      <c r="F42" s="51" t="s">
        <v>113</v>
      </c>
      <c r="G42" s="51" t="s">
        <v>113</v>
      </c>
      <c r="H42" s="51" t="s">
        <v>113</v>
      </c>
      <c r="I42" s="51" t="s">
        <v>113</v>
      </c>
      <c r="J42" s="51" t="s">
        <v>113</v>
      </c>
      <c r="K42" s="51" t="s">
        <v>113</v>
      </c>
      <c r="L42" s="51" t="s">
        <v>113</v>
      </c>
      <c r="M42" s="51" t="s">
        <v>113</v>
      </c>
      <c r="N42" s="51" t="s">
        <v>113</v>
      </c>
      <c r="O42" s="51" t="s">
        <v>113</v>
      </c>
      <c r="P42" s="51" t="s">
        <v>113</v>
      </c>
      <c r="Q42" s="51" t="s">
        <v>113</v>
      </c>
      <c r="R42" s="51" t="s">
        <v>113</v>
      </c>
      <c r="S42" s="51" t="s">
        <v>113</v>
      </c>
      <c r="T42" s="93">
        <v>105695</v>
      </c>
      <c r="U42" s="93">
        <v>104793</v>
      </c>
      <c r="V42" s="93">
        <v>118733</v>
      </c>
      <c r="W42" s="93">
        <v>116967</v>
      </c>
      <c r="X42" s="93">
        <v>111068</v>
      </c>
      <c r="Y42" s="93">
        <v>115483</v>
      </c>
      <c r="Z42" s="93">
        <v>107131</v>
      </c>
      <c r="AA42" s="51" t="s">
        <v>113</v>
      </c>
      <c r="AB42" s="51"/>
    </row>
    <row r="43" spans="1:28" x14ac:dyDescent="0.2">
      <c r="A43" s="138"/>
      <c r="B43" s="96" t="s">
        <v>235</v>
      </c>
      <c r="C43" s="51" t="s">
        <v>113</v>
      </c>
      <c r="D43" s="51" t="s">
        <v>113</v>
      </c>
      <c r="E43" s="51" t="s">
        <v>113</v>
      </c>
      <c r="F43" s="51" t="s">
        <v>113</v>
      </c>
      <c r="G43" s="51" t="s">
        <v>113</v>
      </c>
      <c r="H43" s="51" t="s">
        <v>113</v>
      </c>
      <c r="I43" s="51" t="s">
        <v>113</v>
      </c>
      <c r="J43" s="51" t="s">
        <v>113</v>
      </c>
      <c r="K43" s="51" t="s">
        <v>113</v>
      </c>
      <c r="L43" s="51" t="s">
        <v>113</v>
      </c>
      <c r="M43" s="51" t="s">
        <v>113</v>
      </c>
      <c r="N43" s="51" t="s">
        <v>113</v>
      </c>
      <c r="O43" s="51" t="s">
        <v>113</v>
      </c>
      <c r="P43" s="51" t="s">
        <v>113</v>
      </c>
      <c r="Q43" s="51" t="s">
        <v>113</v>
      </c>
      <c r="R43" s="51" t="s">
        <v>113</v>
      </c>
      <c r="S43" s="51" t="s">
        <v>113</v>
      </c>
      <c r="T43" s="93">
        <v>398904</v>
      </c>
      <c r="U43" s="93">
        <v>417871</v>
      </c>
      <c r="V43" s="93">
        <v>427710</v>
      </c>
      <c r="W43" s="93">
        <v>472747</v>
      </c>
      <c r="X43" s="93">
        <v>464138</v>
      </c>
      <c r="Y43" s="93">
        <v>497914</v>
      </c>
      <c r="Z43" s="93">
        <v>519049</v>
      </c>
      <c r="AA43" s="51" t="s">
        <v>113</v>
      </c>
      <c r="AB43" s="51"/>
    </row>
    <row r="44" spans="1:28" x14ac:dyDescent="0.2">
      <c r="A44" s="138"/>
      <c r="B44" s="96" t="s">
        <v>236</v>
      </c>
      <c r="C44" s="51" t="s">
        <v>113</v>
      </c>
      <c r="D44" s="51" t="s">
        <v>113</v>
      </c>
      <c r="E44" s="51" t="s">
        <v>113</v>
      </c>
      <c r="F44" s="51" t="s">
        <v>113</v>
      </c>
      <c r="G44" s="51" t="s">
        <v>113</v>
      </c>
      <c r="H44" s="51" t="s">
        <v>113</v>
      </c>
      <c r="I44" s="51" t="s">
        <v>113</v>
      </c>
      <c r="J44" s="51" t="s">
        <v>113</v>
      </c>
      <c r="K44" s="51" t="s">
        <v>113</v>
      </c>
      <c r="L44" s="51" t="s">
        <v>113</v>
      </c>
      <c r="M44" s="51" t="s">
        <v>113</v>
      </c>
      <c r="N44" s="51" t="s">
        <v>113</v>
      </c>
      <c r="O44" s="51" t="s">
        <v>113</v>
      </c>
      <c r="P44" s="51" t="s">
        <v>113</v>
      </c>
      <c r="Q44" s="51" t="s">
        <v>113</v>
      </c>
      <c r="R44" s="51" t="s">
        <v>113</v>
      </c>
      <c r="S44" s="51" t="s">
        <v>113</v>
      </c>
      <c r="T44" s="93">
        <v>287676</v>
      </c>
      <c r="U44" s="93">
        <v>310171</v>
      </c>
      <c r="V44" s="93">
        <v>310263</v>
      </c>
      <c r="W44" s="93">
        <v>326427</v>
      </c>
      <c r="X44" s="93">
        <v>325402</v>
      </c>
      <c r="Y44" s="93">
        <v>333181</v>
      </c>
      <c r="Z44" s="93">
        <v>326564</v>
      </c>
      <c r="AA44" s="51" t="s">
        <v>113</v>
      </c>
      <c r="AB44" s="51"/>
    </row>
    <row r="45" spans="1:28" x14ac:dyDescent="0.2">
      <c r="A45" s="138"/>
      <c r="B45" s="96" t="s">
        <v>237</v>
      </c>
      <c r="C45" s="51" t="s">
        <v>113</v>
      </c>
      <c r="D45" s="51" t="s">
        <v>113</v>
      </c>
      <c r="E45" s="51" t="s">
        <v>113</v>
      </c>
      <c r="F45" s="51" t="s">
        <v>113</v>
      </c>
      <c r="G45" s="51" t="s">
        <v>113</v>
      </c>
      <c r="H45" s="51" t="s">
        <v>113</v>
      </c>
      <c r="I45" s="51" t="s">
        <v>113</v>
      </c>
      <c r="J45" s="51" t="s">
        <v>113</v>
      </c>
      <c r="K45" s="51" t="s">
        <v>113</v>
      </c>
      <c r="L45" s="51" t="s">
        <v>113</v>
      </c>
      <c r="M45" s="51" t="s">
        <v>113</v>
      </c>
      <c r="N45" s="51" t="s">
        <v>113</v>
      </c>
      <c r="O45" s="51" t="s">
        <v>113</v>
      </c>
      <c r="P45" s="51" t="s">
        <v>113</v>
      </c>
      <c r="Q45" s="51" t="s">
        <v>113</v>
      </c>
      <c r="R45" s="51" t="s">
        <v>113</v>
      </c>
      <c r="S45" s="51" t="s">
        <v>113</v>
      </c>
      <c r="T45" s="93">
        <v>291397</v>
      </c>
      <c r="U45" s="93">
        <v>290081</v>
      </c>
      <c r="V45" s="93">
        <v>299072</v>
      </c>
      <c r="W45" s="93">
        <v>338092</v>
      </c>
      <c r="X45" s="93">
        <v>317896</v>
      </c>
      <c r="Y45" s="93">
        <v>294603</v>
      </c>
      <c r="Z45" s="93">
        <v>307100</v>
      </c>
      <c r="AA45" s="51" t="s">
        <v>113</v>
      </c>
      <c r="AB45" s="51"/>
    </row>
    <row r="46" spans="1:28" x14ac:dyDescent="0.2">
      <c r="A46" s="138"/>
      <c r="B46" s="96" t="s">
        <v>238</v>
      </c>
      <c r="C46" s="51" t="s">
        <v>113</v>
      </c>
      <c r="D46" s="51" t="s">
        <v>113</v>
      </c>
      <c r="E46" s="51" t="s">
        <v>113</v>
      </c>
      <c r="F46" s="51" t="s">
        <v>113</v>
      </c>
      <c r="G46" s="51" t="s">
        <v>113</v>
      </c>
      <c r="H46" s="51" t="s">
        <v>113</v>
      </c>
      <c r="I46" s="51" t="s">
        <v>113</v>
      </c>
      <c r="J46" s="51" t="s">
        <v>113</v>
      </c>
      <c r="K46" s="51" t="s">
        <v>113</v>
      </c>
      <c r="L46" s="51" t="s">
        <v>113</v>
      </c>
      <c r="M46" s="51" t="s">
        <v>113</v>
      </c>
      <c r="N46" s="51" t="s">
        <v>113</v>
      </c>
      <c r="O46" s="51" t="s">
        <v>113</v>
      </c>
      <c r="P46" s="51" t="s">
        <v>113</v>
      </c>
      <c r="Q46" s="51" t="s">
        <v>113</v>
      </c>
      <c r="R46" s="51" t="s">
        <v>113</v>
      </c>
      <c r="S46" s="51" t="s">
        <v>113</v>
      </c>
      <c r="T46" s="93">
        <v>297204</v>
      </c>
      <c r="U46" s="93">
        <v>292271</v>
      </c>
      <c r="V46" s="93">
        <v>289870</v>
      </c>
      <c r="W46" s="93">
        <v>294205</v>
      </c>
      <c r="X46" s="93">
        <v>274721</v>
      </c>
      <c r="Y46" s="93">
        <v>293184</v>
      </c>
      <c r="Z46" s="93">
        <v>282561</v>
      </c>
      <c r="AA46" s="51" t="s">
        <v>113</v>
      </c>
      <c r="AB46" s="51"/>
    </row>
    <row r="47" spans="1:28" x14ac:dyDescent="0.2">
      <c r="A47" s="138"/>
      <c r="B47" s="96" t="s">
        <v>239</v>
      </c>
      <c r="C47" s="51" t="s">
        <v>113</v>
      </c>
      <c r="D47" s="51" t="s">
        <v>113</v>
      </c>
      <c r="E47" s="51" t="s">
        <v>113</v>
      </c>
      <c r="F47" s="51" t="s">
        <v>113</v>
      </c>
      <c r="G47" s="51" t="s">
        <v>113</v>
      </c>
      <c r="H47" s="51" t="s">
        <v>113</v>
      </c>
      <c r="I47" s="51" t="s">
        <v>113</v>
      </c>
      <c r="J47" s="51" t="s">
        <v>113</v>
      </c>
      <c r="K47" s="51" t="s">
        <v>113</v>
      </c>
      <c r="L47" s="51" t="s">
        <v>113</v>
      </c>
      <c r="M47" s="51" t="s">
        <v>113</v>
      </c>
      <c r="N47" s="51" t="s">
        <v>113</v>
      </c>
      <c r="O47" s="51" t="s">
        <v>113</v>
      </c>
      <c r="P47" s="51" t="s">
        <v>113</v>
      </c>
      <c r="Q47" s="51" t="s">
        <v>113</v>
      </c>
      <c r="R47" s="51" t="s">
        <v>113</v>
      </c>
      <c r="S47" s="51" t="s">
        <v>113</v>
      </c>
      <c r="T47" s="93">
        <v>115813</v>
      </c>
      <c r="U47" s="93">
        <v>124589</v>
      </c>
      <c r="V47" s="93">
        <v>124100</v>
      </c>
      <c r="W47" s="93">
        <v>131374</v>
      </c>
      <c r="X47" s="93">
        <v>135592</v>
      </c>
      <c r="Y47" s="93">
        <v>148515</v>
      </c>
      <c r="Z47" s="93">
        <v>155825</v>
      </c>
      <c r="AA47" s="51" t="s">
        <v>113</v>
      </c>
      <c r="AB47" s="51"/>
    </row>
    <row r="48" spans="1:28" x14ac:dyDescent="0.2">
      <c r="A48" s="138"/>
      <c r="B48" s="96" t="s">
        <v>240</v>
      </c>
      <c r="C48" s="51" t="s">
        <v>113</v>
      </c>
      <c r="D48" s="51" t="s">
        <v>113</v>
      </c>
      <c r="E48" s="51" t="s">
        <v>113</v>
      </c>
      <c r="F48" s="51" t="s">
        <v>113</v>
      </c>
      <c r="G48" s="51" t="s">
        <v>113</v>
      </c>
      <c r="H48" s="51" t="s">
        <v>113</v>
      </c>
      <c r="I48" s="51" t="s">
        <v>113</v>
      </c>
      <c r="J48" s="51" t="s">
        <v>113</v>
      </c>
      <c r="K48" s="51" t="s">
        <v>113</v>
      </c>
      <c r="L48" s="51" t="s">
        <v>113</v>
      </c>
      <c r="M48" s="51" t="s">
        <v>113</v>
      </c>
      <c r="N48" s="51" t="s">
        <v>113</v>
      </c>
      <c r="O48" s="51" t="s">
        <v>113</v>
      </c>
      <c r="P48" s="51" t="s">
        <v>113</v>
      </c>
      <c r="Q48" s="51" t="s">
        <v>113</v>
      </c>
      <c r="R48" s="51" t="s">
        <v>113</v>
      </c>
      <c r="S48" s="51" t="s">
        <v>113</v>
      </c>
      <c r="T48" s="93">
        <v>143078</v>
      </c>
      <c r="U48" s="93">
        <v>150501</v>
      </c>
      <c r="V48" s="93">
        <v>157301</v>
      </c>
      <c r="W48" s="93">
        <v>179173</v>
      </c>
      <c r="X48" s="93">
        <v>174915</v>
      </c>
      <c r="Y48" s="93">
        <v>176686</v>
      </c>
      <c r="Z48" s="93">
        <v>177161</v>
      </c>
      <c r="AA48" s="51" t="s">
        <v>113</v>
      </c>
      <c r="AB48" s="51"/>
    </row>
    <row r="49" spans="1:28" x14ac:dyDescent="0.2">
      <c r="A49" s="138"/>
      <c r="B49" s="96" t="s">
        <v>241</v>
      </c>
      <c r="C49" s="51" t="s">
        <v>113</v>
      </c>
      <c r="D49" s="51" t="s">
        <v>113</v>
      </c>
      <c r="E49" s="51" t="s">
        <v>113</v>
      </c>
      <c r="F49" s="51" t="s">
        <v>113</v>
      </c>
      <c r="G49" s="51" t="s">
        <v>113</v>
      </c>
      <c r="H49" s="51" t="s">
        <v>113</v>
      </c>
      <c r="I49" s="51" t="s">
        <v>113</v>
      </c>
      <c r="J49" s="51" t="s">
        <v>113</v>
      </c>
      <c r="K49" s="51" t="s">
        <v>113</v>
      </c>
      <c r="L49" s="51" t="s">
        <v>113</v>
      </c>
      <c r="M49" s="51" t="s">
        <v>113</v>
      </c>
      <c r="N49" s="51" t="s">
        <v>113</v>
      </c>
      <c r="O49" s="51" t="s">
        <v>113</v>
      </c>
      <c r="P49" s="51" t="s">
        <v>113</v>
      </c>
      <c r="Q49" s="51" t="s">
        <v>113</v>
      </c>
      <c r="R49" s="51" t="s">
        <v>113</v>
      </c>
      <c r="S49" s="51" t="s">
        <v>113</v>
      </c>
      <c r="T49" s="93">
        <v>111189</v>
      </c>
      <c r="U49" s="93">
        <v>120705</v>
      </c>
      <c r="V49" s="93">
        <v>109430</v>
      </c>
      <c r="W49" s="93">
        <v>122879</v>
      </c>
      <c r="X49" s="93">
        <v>130141</v>
      </c>
      <c r="Y49" s="93">
        <v>125062</v>
      </c>
      <c r="Z49" s="93">
        <v>128359</v>
      </c>
      <c r="AA49" s="51" t="s">
        <v>113</v>
      </c>
      <c r="AB49" s="51"/>
    </row>
    <row r="50" spans="1:28" x14ac:dyDescent="0.2">
      <c r="A50" s="138"/>
      <c r="B50" s="96" t="s">
        <v>242</v>
      </c>
      <c r="C50" s="51" t="s">
        <v>113</v>
      </c>
      <c r="D50" s="51" t="s">
        <v>113</v>
      </c>
      <c r="E50" s="51" t="s">
        <v>113</v>
      </c>
      <c r="F50" s="51" t="s">
        <v>113</v>
      </c>
      <c r="G50" s="51" t="s">
        <v>113</v>
      </c>
      <c r="H50" s="51" t="s">
        <v>113</v>
      </c>
      <c r="I50" s="51" t="s">
        <v>113</v>
      </c>
      <c r="J50" s="51" t="s">
        <v>113</v>
      </c>
      <c r="K50" s="51" t="s">
        <v>113</v>
      </c>
      <c r="L50" s="51" t="s">
        <v>113</v>
      </c>
      <c r="M50" s="51" t="s">
        <v>113</v>
      </c>
      <c r="N50" s="51" t="s">
        <v>113</v>
      </c>
      <c r="O50" s="51" t="s">
        <v>113</v>
      </c>
      <c r="P50" s="51" t="s">
        <v>113</v>
      </c>
      <c r="Q50" s="51" t="s">
        <v>113</v>
      </c>
      <c r="R50" s="51" t="s">
        <v>113</v>
      </c>
      <c r="S50" s="51" t="s">
        <v>113</v>
      </c>
      <c r="T50" s="93">
        <v>2545432</v>
      </c>
      <c r="U50" s="93">
        <v>2675711</v>
      </c>
      <c r="V50" s="93">
        <v>2849209</v>
      </c>
      <c r="W50" s="93">
        <v>3081903</v>
      </c>
      <c r="X50" s="93">
        <v>3023631</v>
      </c>
      <c r="Y50" s="93">
        <v>3142795</v>
      </c>
      <c r="Z50" s="93">
        <v>3064076</v>
      </c>
      <c r="AA50" s="51" t="s">
        <v>113</v>
      </c>
      <c r="AB50" s="51"/>
    </row>
    <row r="51" spans="1:28" x14ac:dyDescent="0.2">
      <c r="A51" s="138"/>
      <c r="B51" s="96" t="s">
        <v>243</v>
      </c>
      <c r="C51" s="51" t="s">
        <v>113</v>
      </c>
      <c r="D51" s="51" t="s">
        <v>113</v>
      </c>
      <c r="E51" s="51" t="s">
        <v>113</v>
      </c>
      <c r="F51" s="51" t="s">
        <v>113</v>
      </c>
      <c r="G51" s="51" t="s">
        <v>113</v>
      </c>
      <c r="H51" s="51" t="s">
        <v>113</v>
      </c>
      <c r="I51" s="51" t="s">
        <v>113</v>
      </c>
      <c r="J51" s="51" t="s">
        <v>113</v>
      </c>
      <c r="K51" s="51" t="s">
        <v>113</v>
      </c>
      <c r="L51" s="51" t="s">
        <v>113</v>
      </c>
      <c r="M51" s="51" t="s">
        <v>113</v>
      </c>
      <c r="N51" s="51" t="s">
        <v>113</v>
      </c>
      <c r="O51" s="51" t="s">
        <v>113</v>
      </c>
      <c r="P51" s="51" t="s">
        <v>113</v>
      </c>
      <c r="Q51" s="51" t="s">
        <v>113</v>
      </c>
      <c r="R51" s="51" t="s">
        <v>113</v>
      </c>
      <c r="S51" s="51" t="s">
        <v>113</v>
      </c>
      <c r="T51" s="93">
        <v>3059571</v>
      </c>
      <c r="U51" s="93">
        <v>3167669</v>
      </c>
      <c r="V51" s="93">
        <v>3349128</v>
      </c>
      <c r="W51" s="93">
        <v>3481466</v>
      </c>
      <c r="X51" s="93">
        <v>3466822</v>
      </c>
      <c r="Y51" s="93">
        <v>3588030</v>
      </c>
      <c r="Z51" s="93">
        <v>3437994</v>
      </c>
      <c r="AA51" s="51" t="s">
        <v>113</v>
      </c>
      <c r="AB51" s="51"/>
    </row>
    <row r="52" spans="1:28" x14ac:dyDescent="0.2">
      <c r="A52" s="138"/>
      <c r="B52" s="96" t="s">
        <v>244</v>
      </c>
      <c r="C52" s="51" t="s">
        <v>113</v>
      </c>
      <c r="D52" s="51" t="s">
        <v>113</v>
      </c>
      <c r="E52" s="51" t="s">
        <v>113</v>
      </c>
      <c r="F52" s="51" t="s">
        <v>113</v>
      </c>
      <c r="G52" s="51" t="s">
        <v>113</v>
      </c>
      <c r="H52" s="51" t="s">
        <v>113</v>
      </c>
      <c r="I52" s="51" t="s">
        <v>113</v>
      </c>
      <c r="J52" s="51" t="s">
        <v>113</v>
      </c>
      <c r="K52" s="51" t="s">
        <v>113</v>
      </c>
      <c r="L52" s="51" t="s">
        <v>113</v>
      </c>
      <c r="M52" s="51" t="s">
        <v>113</v>
      </c>
      <c r="N52" s="51" t="s">
        <v>113</v>
      </c>
      <c r="O52" s="51" t="s">
        <v>113</v>
      </c>
      <c r="P52" s="51" t="s">
        <v>113</v>
      </c>
      <c r="Q52" s="51" t="s">
        <v>113</v>
      </c>
      <c r="R52" s="51" t="s">
        <v>113</v>
      </c>
      <c r="S52" s="51" t="s">
        <v>113</v>
      </c>
      <c r="T52" s="93">
        <v>82911</v>
      </c>
      <c r="U52" s="93">
        <v>80351</v>
      </c>
      <c r="V52" s="93">
        <v>84258</v>
      </c>
      <c r="W52" s="93">
        <v>90281</v>
      </c>
      <c r="X52" s="93">
        <v>99346</v>
      </c>
      <c r="Y52" s="93">
        <v>98597</v>
      </c>
      <c r="Z52" s="93">
        <v>104262</v>
      </c>
      <c r="AA52" s="51" t="s">
        <v>113</v>
      </c>
      <c r="AB52" s="51"/>
    </row>
    <row r="53" spans="1:28" x14ac:dyDescent="0.2">
      <c r="A53" s="138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x14ac:dyDescent="0.2">
      <c r="A54" s="138"/>
      <c r="B54" s="48" t="s">
        <v>128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8" x14ac:dyDescent="0.2">
      <c r="A55" s="138"/>
      <c r="B55" s="50" t="s">
        <v>118</v>
      </c>
      <c r="C55" s="51" t="s">
        <v>113</v>
      </c>
      <c r="D55" s="51" t="s">
        <v>113</v>
      </c>
      <c r="E55" s="51" t="s">
        <v>113</v>
      </c>
      <c r="F55" s="51" t="s">
        <v>113</v>
      </c>
      <c r="G55" s="51" t="s">
        <v>113</v>
      </c>
      <c r="H55" s="51" t="s">
        <v>113</v>
      </c>
      <c r="I55" s="51" t="s">
        <v>113</v>
      </c>
      <c r="J55" s="51" t="s">
        <v>113</v>
      </c>
      <c r="K55" s="51" t="s">
        <v>113</v>
      </c>
      <c r="L55" s="51" t="s">
        <v>113</v>
      </c>
      <c r="M55" s="51" t="s">
        <v>113</v>
      </c>
      <c r="N55" s="51" t="s">
        <v>113</v>
      </c>
      <c r="O55" s="51" t="s">
        <v>113</v>
      </c>
      <c r="P55" s="51" t="s">
        <v>113</v>
      </c>
      <c r="Q55" s="51" t="s">
        <v>113</v>
      </c>
      <c r="R55" s="38">
        <v>147484</v>
      </c>
      <c r="S55" s="38">
        <v>296127</v>
      </c>
      <c r="T55" s="38">
        <v>563127</v>
      </c>
      <c r="U55" s="38">
        <v>981303</v>
      </c>
      <c r="V55" s="38">
        <v>834328</v>
      </c>
      <c r="W55" s="38">
        <v>828462</v>
      </c>
      <c r="X55" s="38">
        <v>992975</v>
      </c>
      <c r="Y55" s="38">
        <v>1112041</v>
      </c>
      <c r="Z55" s="38">
        <v>1152163</v>
      </c>
      <c r="AA55" s="38">
        <v>1383677</v>
      </c>
    </row>
    <row r="56" spans="1:28" x14ac:dyDescent="0.2">
      <c r="A56" s="138"/>
      <c r="B56" s="50" t="s">
        <v>117</v>
      </c>
      <c r="C56" s="38">
        <v>3959968</v>
      </c>
      <c r="D56" s="38">
        <v>3563106</v>
      </c>
      <c r="E56" s="38">
        <v>4175836</v>
      </c>
      <c r="F56" s="38">
        <v>5055637</v>
      </c>
      <c r="G56" s="38">
        <v>5173217</v>
      </c>
      <c r="H56" s="38">
        <v>4316342</v>
      </c>
      <c r="I56" s="38">
        <v>3854439</v>
      </c>
      <c r="J56" s="38">
        <v>3593504</v>
      </c>
      <c r="K56" s="38">
        <v>3713590</v>
      </c>
      <c r="L56" s="38">
        <v>4047747</v>
      </c>
      <c r="M56" s="38">
        <v>3793541</v>
      </c>
      <c r="N56" s="38">
        <v>2932655</v>
      </c>
      <c r="O56" s="38">
        <v>3366895</v>
      </c>
      <c r="P56" s="38">
        <v>3308404</v>
      </c>
      <c r="Q56" s="38">
        <v>3099025</v>
      </c>
      <c r="R56" s="38">
        <v>3241494</v>
      </c>
      <c r="S56" s="38">
        <v>3653324</v>
      </c>
      <c r="T56" s="38">
        <v>3922613</v>
      </c>
      <c r="U56" s="38">
        <v>4498944</v>
      </c>
      <c r="V56" s="38">
        <v>5555818</v>
      </c>
      <c r="W56" s="38">
        <v>5459240</v>
      </c>
      <c r="X56" s="38">
        <v>6541886</v>
      </c>
      <c r="Y56" s="38">
        <v>8578610</v>
      </c>
      <c r="Z56" s="38">
        <v>10884792</v>
      </c>
      <c r="AA56" s="51" t="s">
        <v>113</v>
      </c>
    </row>
    <row r="57" spans="1:28" x14ac:dyDescent="0.2">
      <c r="A57" s="138"/>
      <c r="B57" s="5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8" x14ac:dyDescent="0.2">
      <c r="A58" s="138"/>
      <c r="B58" s="48" t="s">
        <v>134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58"/>
    </row>
    <row r="59" spans="1:28" ht="15.75" customHeight="1" x14ac:dyDescent="0.2">
      <c r="A59" s="138"/>
      <c r="B59" s="91" t="s">
        <v>93</v>
      </c>
      <c r="C59" s="59" t="s">
        <v>113</v>
      </c>
      <c r="G59" s="51">
        <v>201554</v>
      </c>
      <c r="H59" s="51">
        <v>236679</v>
      </c>
      <c r="I59" s="51">
        <v>206276</v>
      </c>
      <c r="J59" s="51">
        <v>237045</v>
      </c>
      <c r="K59" s="51">
        <v>256666</v>
      </c>
      <c r="L59" s="51">
        <v>278268</v>
      </c>
      <c r="M59" s="51">
        <v>311807</v>
      </c>
      <c r="N59" s="51">
        <v>344717</v>
      </c>
      <c r="O59" s="51">
        <v>353394</v>
      </c>
      <c r="P59" s="51">
        <v>355418</v>
      </c>
      <c r="Q59" s="51">
        <v>378984</v>
      </c>
      <c r="R59" s="51">
        <v>409532</v>
      </c>
      <c r="S59" s="51">
        <v>445613</v>
      </c>
      <c r="T59" s="51">
        <v>468330</v>
      </c>
      <c r="U59" s="51">
        <v>496886</v>
      </c>
      <c r="V59" s="51">
        <v>486499</v>
      </c>
      <c r="W59" s="51">
        <v>510060</v>
      </c>
      <c r="X59" s="51">
        <v>537171</v>
      </c>
      <c r="Y59" s="51">
        <v>565566</v>
      </c>
      <c r="Z59" s="51">
        <v>601464</v>
      </c>
      <c r="AA59" s="51">
        <v>618330</v>
      </c>
    </row>
    <row r="60" spans="1:28" ht="15.75" customHeight="1" x14ac:dyDescent="0.2">
      <c r="A60" s="138"/>
      <c r="B60" s="91" t="s">
        <v>157</v>
      </c>
      <c r="C60" s="59" t="s">
        <v>113</v>
      </c>
      <c r="G60" s="51">
        <v>261249</v>
      </c>
      <c r="H60" s="51">
        <v>298522</v>
      </c>
      <c r="I60" s="51">
        <v>303720</v>
      </c>
      <c r="J60" s="51">
        <v>275295</v>
      </c>
      <c r="K60" s="51">
        <v>379484</v>
      </c>
      <c r="L60" s="51">
        <v>414837</v>
      </c>
      <c r="M60" s="51">
        <v>485129</v>
      </c>
      <c r="N60" s="51">
        <v>542007</v>
      </c>
      <c r="O60" s="51">
        <v>636530</v>
      </c>
      <c r="P60" s="51">
        <v>674691</v>
      </c>
      <c r="Q60" s="51">
        <v>756604</v>
      </c>
      <c r="R60" s="51">
        <v>885002</v>
      </c>
      <c r="S60" s="51">
        <v>1003884</v>
      </c>
      <c r="T60" s="51">
        <v>1112517</v>
      </c>
      <c r="U60" s="51">
        <v>1208076</v>
      </c>
      <c r="V60" s="51">
        <v>1207794</v>
      </c>
      <c r="W60" s="51" t="s">
        <v>91</v>
      </c>
      <c r="X60" s="51">
        <v>1168928</v>
      </c>
      <c r="Y60" s="51">
        <v>1157147</v>
      </c>
      <c r="Z60" s="51">
        <v>1148823</v>
      </c>
      <c r="AA60" s="51">
        <v>1127701</v>
      </c>
    </row>
    <row r="61" spans="1:28" ht="15.75" customHeight="1" x14ac:dyDescent="0.2">
      <c r="A61" s="138"/>
      <c r="B61" s="91" t="s">
        <v>92</v>
      </c>
      <c r="C61" s="59" t="s">
        <v>113</v>
      </c>
      <c r="G61" s="51">
        <v>113267</v>
      </c>
      <c r="H61" s="51">
        <v>114241</v>
      </c>
      <c r="I61" s="51">
        <v>116875</v>
      </c>
      <c r="J61" s="51">
        <v>122975</v>
      </c>
      <c r="K61" s="51">
        <v>154577</v>
      </c>
      <c r="L61" s="51" t="s">
        <v>90</v>
      </c>
      <c r="M61" s="51">
        <v>182218</v>
      </c>
      <c r="N61" s="51">
        <v>187817</v>
      </c>
      <c r="O61" s="51">
        <v>177312</v>
      </c>
      <c r="P61" s="51">
        <v>189590</v>
      </c>
      <c r="Q61" s="51" t="s">
        <v>89</v>
      </c>
      <c r="R61" s="51">
        <v>165483</v>
      </c>
      <c r="S61" s="51" t="s">
        <v>88</v>
      </c>
      <c r="T61" s="51">
        <v>184376</v>
      </c>
      <c r="U61" s="51">
        <v>182556</v>
      </c>
      <c r="V61" s="51" t="s">
        <v>87</v>
      </c>
      <c r="W61" s="51" t="s">
        <v>86</v>
      </c>
      <c r="X61" s="51">
        <v>244430</v>
      </c>
      <c r="Y61" s="51">
        <v>270258</v>
      </c>
      <c r="Z61" s="51">
        <v>290083</v>
      </c>
      <c r="AA61" s="51">
        <v>329613</v>
      </c>
    </row>
    <row r="62" spans="1:28" x14ac:dyDescent="0.2">
      <c r="A62" s="138"/>
      <c r="B62" s="55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8" x14ac:dyDescent="0.2">
      <c r="A63" s="138"/>
      <c r="B63" s="48" t="s">
        <v>226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58"/>
    </row>
    <row r="64" spans="1:28" ht="15.75" customHeight="1" x14ac:dyDescent="0.2">
      <c r="A64" s="138"/>
      <c r="B64" s="89" t="s">
        <v>175</v>
      </c>
      <c r="C64" s="51" t="s">
        <v>113</v>
      </c>
      <c r="D64" s="51" t="s">
        <v>113</v>
      </c>
      <c r="E64" s="51" t="s">
        <v>113</v>
      </c>
      <c r="F64" s="51" t="s">
        <v>113</v>
      </c>
      <c r="G64" s="51" t="s">
        <v>113</v>
      </c>
      <c r="H64" s="51" t="s">
        <v>113</v>
      </c>
      <c r="I64" s="51" t="s">
        <v>113</v>
      </c>
      <c r="J64" s="51" t="s">
        <v>113</v>
      </c>
      <c r="K64" s="51" t="s">
        <v>113</v>
      </c>
      <c r="L64" s="51" t="s">
        <v>113</v>
      </c>
      <c r="M64" s="51" t="s">
        <v>113</v>
      </c>
      <c r="N64" s="51" t="s">
        <v>113</v>
      </c>
      <c r="O64" s="51" t="s">
        <v>113</v>
      </c>
      <c r="P64" s="51" t="s">
        <v>113</v>
      </c>
      <c r="Q64" s="51" t="s">
        <v>113</v>
      </c>
      <c r="R64" s="97">
        <v>9254</v>
      </c>
      <c r="S64" s="97">
        <v>10328</v>
      </c>
      <c r="T64" s="97">
        <v>10154</v>
      </c>
      <c r="U64" s="97">
        <v>10552</v>
      </c>
      <c r="V64" s="97">
        <v>10242</v>
      </c>
      <c r="W64" s="98">
        <v>10155</v>
      </c>
      <c r="X64" s="98">
        <v>9354</v>
      </c>
      <c r="Y64" s="98">
        <v>8818</v>
      </c>
      <c r="Z64" s="98">
        <v>8368</v>
      </c>
      <c r="AA64" s="51" t="s">
        <v>113</v>
      </c>
      <c r="AB64" s="13"/>
    </row>
    <row r="65" spans="1:28" ht="15.75" customHeight="1" x14ac:dyDescent="0.2">
      <c r="A65" s="138"/>
      <c r="B65" s="87" t="s">
        <v>76</v>
      </c>
      <c r="C65" s="51" t="s">
        <v>113</v>
      </c>
      <c r="D65" s="51" t="s">
        <v>113</v>
      </c>
      <c r="E65" s="51" t="s">
        <v>113</v>
      </c>
      <c r="F65" s="51" t="s">
        <v>113</v>
      </c>
      <c r="G65" s="51" t="s">
        <v>113</v>
      </c>
      <c r="H65" s="51" t="s">
        <v>113</v>
      </c>
      <c r="I65" s="51" t="s">
        <v>113</v>
      </c>
      <c r="J65" s="51" t="s">
        <v>113</v>
      </c>
      <c r="K65" s="51" t="s">
        <v>113</v>
      </c>
      <c r="L65" s="51" t="s">
        <v>113</v>
      </c>
      <c r="M65" s="51" t="s">
        <v>113</v>
      </c>
      <c r="N65" s="51"/>
      <c r="O65" s="51"/>
      <c r="P65" s="51"/>
      <c r="Q65" s="51"/>
      <c r="R65" s="97">
        <v>3766</v>
      </c>
      <c r="S65" s="97">
        <v>4110</v>
      </c>
      <c r="T65" s="97">
        <v>4410</v>
      </c>
      <c r="U65" s="97">
        <v>4675</v>
      </c>
      <c r="V65" s="97">
        <v>4458</v>
      </c>
      <c r="W65" s="98">
        <v>4839</v>
      </c>
      <c r="X65" s="98">
        <v>4498</v>
      </c>
      <c r="Y65" s="98">
        <v>4379</v>
      </c>
      <c r="Z65" s="98">
        <v>4429</v>
      </c>
      <c r="AA65" s="51" t="s">
        <v>113</v>
      </c>
      <c r="AB65" s="13"/>
    </row>
    <row r="66" spans="1:28" ht="15.75" customHeight="1" x14ac:dyDescent="0.2">
      <c r="A66" s="138"/>
      <c r="B66" s="87" t="s">
        <v>84</v>
      </c>
      <c r="C66" s="51" t="s">
        <v>113</v>
      </c>
      <c r="D66" s="51" t="s">
        <v>113</v>
      </c>
      <c r="E66" s="51" t="s">
        <v>113</v>
      </c>
      <c r="F66" s="51" t="s">
        <v>113</v>
      </c>
      <c r="G66" s="51" t="s">
        <v>113</v>
      </c>
      <c r="H66" s="51" t="s">
        <v>113</v>
      </c>
      <c r="I66" s="51" t="s">
        <v>113</v>
      </c>
      <c r="J66" s="51" t="s">
        <v>113</v>
      </c>
      <c r="K66" s="51" t="s">
        <v>113</v>
      </c>
      <c r="L66" s="51" t="s">
        <v>113</v>
      </c>
      <c r="M66" s="51" t="s">
        <v>113</v>
      </c>
      <c r="N66" s="51"/>
      <c r="O66" s="51"/>
      <c r="P66" s="51"/>
      <c r="Q66" s="51"/>
      <c r="R66" s="97">
        <v>3472</v>
      </c>
      <c r="S66" s="97">
        <v>4043</v>
      </c>
      <c r="T66" s="97">
        <v>3750</v>
      </c>
      <c r="U66" s="97">
        <v>3669</v>
      </c>
      <c r="V66" s="97">
        <v>3203</v>
      </c>
      <c r="W66" s="98">
        <v>3483</v>
      </c>
      <c r="X66" s="98">
        <v>3025</v>
      </c>
      <c r="Y66" s="98">
        <v>2597</v>
      </c>
      <c r="Z66" s="98">
        <v>2337</v>
      </c>
      <c r="AA66" s="51" t="s">
        <v>113</v>
      </c>
      <c r="AB66" s="13"/>
    </row>
    <row r="67" spans="1:28" ht="15.75" customHeight="1" x14ac:dyDescent="0.2">
      <c r="A67" s="138"/>
      <c r="B67" s="87" t="s">
        <v>172</v>
      </c>
      <c r="C67" s="51" t="s">
        <v>113</v>
      </c>
      <c r="D67" s="51" t="s">
        <v>113</v>
      </c>
      <c r="E67" s="51" t="s">
        <v>113</v>
      </c>
      <c r="F67" s="51" t="s">
        <v>113</v>
      </c>
      <c r="G67" s="51" t="s">
        <v>113</v>
      </c>
      <c r="H67" s="51" t="s">
        <v>113</v>
      </c>
      <c r="I67" s="51" t="s">
        <v>113</v>
      </c>
      <c r="J67" s="51" t="s">
        <v>113</v>
      </c>
      <c r="K67" s="51" t="s">
        <v>113</v>
      </c>
      <c r="L67" s="51" t="s">
        <v>113</v>
      </c>
      <c r="M67" s="51" t="s">
        <v>113</v>
      </c>
      <c r="N67" s="51"/>
      <c r="O67" s="51"/>
      <c r="P67" s="51"/>
      <c r="Q67" s="51"/>
      <c r="R67" s="97">
        <v>1414</v>
      </c>
      <c r="S67" s="97">
        <v>1433</v>
      </c>
      <c r="T67" s="97">
        <v>1441</v>
      </c>
      <c r="U67" s="97">
        <v>1690</v>
      </c>
      <c r="V67" s="97">
        <v>2017</v>
      </c>
      <c r="W67" s="98">
        <v>1560</v>
      </c>
      <c r="X67" s="98">
        <v>1425</v>
      </c>
      <c r="Y67" s="98">
        <v>1301</v>
      </c>
      <c r="Z67" s="98">
        <v>1149</v>
      </c>
      <c r="AA67" s="51" t="s">
        <v>113</v>
      </c>
      <c r="AB67" s="13"/>
    </row>
    <row r="68" spans="1:28" ht="15.75" customHeight="1" x14ac:dyDescent="0.2">
      <c r="A68" s="138"/>
      <c r="B68" s="87" t="s">
        <v>82</v>
      </c>
      <c r="C68" s="51" t="s">
        <v>113</v>
      </c>
      <c r="D68" s="51" t="s">
        <v>113</v>
      </c>
      <c r="E68" s="51" t="s">
        <v>113</v>
      </c>
      <c r="F68" s="51" t="s">
        <v>113</v>
      </c>
      <c r="G68" s="51" t="s">
        <v>113</v>
      </c>
      <c r="H68" s="51" t="s">
        <v>113</v>
      </c>
      <c r="I68" s="51" t="s">
        <v>113</v>
      </c>
      <c r="J68" s="51" t="s">
        <v>113</v>
      </c>
      <c r="K68" s="51" t="s">
        <v>113</v>
      </c>
      <c r="L68" s="51" t="s">
        <v>113</v>
      </c>
      <c r="M68" s="51" t="s">
        <v>113</v>
      </c>
      <c r="N68" s="51"/>
      <c r="O68" s="51"/>
      <c r="P68" s="51"/>
      <c r="Q68" s="51"/>
      <c r="R68" s="97">
        <v>1225</v>
      </c>
      <c r="S68" s="97">
        <v>1427</v>
      </c>
      <c r="T68" s="97">
        <v>1299</v>
      </c>
      <c r="U68" s="97">
        <v>1364</v>
      </c>
      <c r="V68" s="97">
        <v>1313</v>
      </c>
      <c r="W68" s="98">
        <v>1177</v>
      </c>
      <c r="X68" s="98">
        <v>1195</v>
      </c>
      <c r="Y68" s="98">
        <v>1114</v>
      </c>
      <c r="Z68" s="98">
        <v>1040</v>
      </c>
      <c r="AA68" s="51" t="s">
        <v>113</v>
      </c>
      <c r="AB68" s="13"/>
    </row>
    <row r="69" spans="1:28" ht="15.75" customHeight="1" x14ac:dyDescent="0.2">
      <c r="A69" s="138"/>
      <c r="B69" s="99" t="s">
        <v>173</v>
      </c>
      <c r="C69" s="51" t="s">
        <v>113</v>
      </c>
      <c r="D69" s="51" t="s">
        <v>113</v>
      </c>
      <c r="E69" s="51" t="s">
        <v>113</v>
      </c>
      <c r="F69" s="51" t="s">
        <v>113</v>
      </c>
      <c r="G69" s="51" t="s">
        <v>113</v>
      </c>
      <c r="H69" s="51" t="s">
        <v>113</v>
      </c>
      <c r="I69" s="51" t="s">
        <v>113</v>
      </c>
      <c r="J69" s="51" t="s">
        <v>113</v>
      </c>
      <c r="K69" s="51" t="s">
        <v>113</v>
      </c>
      <c r="L69" s="51" t="s">
        <v>113</v>
      </c>
      <c r="M69" s="51" t="s">
        <v>113</v>
      </c>
      <c r="N69" s="51"/>
      <c r="O69" s="51"/>
      <c r="P69" s="51"/>
      <c r="Q69" s="51"/>
      <c r="R69" s="100">
        <v>860</v>
      </c>
      <c r="S69" s="100">
        <v>931</v>
      </c>
      <c r="T69" s="100">
        <v>784</v>
      </c>
      <c r="U69" s="100">
        <v>848</v>
      </c>
      <c r="V69" s="100">
        <v>837</v>
      </c>
      <c r="W69" s="89">
        <v>722</v>
      </c>
      <c r="X69" s="89">
        <v>759</v>
      </c>
      <c r="Y69" s="89">
        <v>691</v>
      </c>
      <c r="Z69" s="89">
        <v>629</v>
      </c>
      <c r="AA69" s="51" t="s">
        <v>113</v>
      </c>
      <c r="AB69" s="13"/>
    </row>
    <row r="70" spans="1:28" ht="15.75" customHeight="1" x14ac:dyDescent="0.2">
      <c r="A70" s="138"/>
      <c r="B70" s="87" t="s">
        <v>83</v>
      </c>
      <c r="C70" s="51" t="s">
        <v>113</v>
      </c>
      <c r="D70" s="51" t="s">
        <v>113</v>
      </c>
      <c r="E70" s="51" t="s">
        <v>113</v>
      </c>
      <c r="F70" s="51" t="s">
        <v>113</v>
      </c>
      <c r="G70" s="51" t="s">
        <v>113</v>
      </c>
      <c r="H70" s="51" t="s">
        <v>113</v>
      </c>
      <c r="I70" s="51" t="s">
        <v>113</v>
      </c>
      <c r="J70" s="51" t="s">
        <v>113</v>
      </c>
      <c r="K70" s="51" t="s">
        <v>113</v>
      </c>
      <c r="L70" s="51" t="s">
        <v>113</v>
      </c>
      <c r="M70" s="51" t="s">
        <v>113</v>
      </c>
      <c r="N70" s="51"/>
      <c r="O70" s="51"/>
      <c r="P70" s="51"/>
      <c r="Q70" s="51"/>
      <c r="R70" s="100">
        <v>961</v>
      </c>
      <c r="S70" s="100">
        <v>997</v>
      </c>
      <c r="T70" s="97">
        <v>1008</v>
      </c>
      <c r="U70" s="97">
        <v>1133</v>
      </c>
      <c r="V70" s="97">
        <v>1075</v>
      </c>
      <c r="W70" s="98">
        <v>1139</v>
      </c>
      <c r="X70" s="98">
        <v>1033</v>
      </c>
      <c r="Y70" s="98">
        <v>1067</v>
      </c>
      <c r="Z70" s="89">
        <v>985</v>
      </c>
      <c r="AA70" s="51" t="s">
        <v>113</v>
      </c>
      <c r="AB70" s="13"/>
    </row>
    <row r="71" spans="1:28" ht="15.75" customHeight="1" x14ac:dyDescent="0.2">
      <c r="A71" s="138"/>
      <c r="B71" s="87" t="s">
        <v>174</v>
      </c>
      <c r="C71" s="51" t="s">
        <v>113</v>
      </c>
      <c r="D71" s="51" t="s">
        <v>113</v>
      </c>
      <c r="E71" s="51" t="s">
        <v>113</v>
      </c>
      <c r="F71" s="51" t="s">
        <v>113</v>
      </c>
      <c r="G71" s="51" t="s">
        <v>113</v>
      </c>
      <c r="H71" s="51" t="s">
        <v>113</v>
      </c>
      <c r="I71" s="51" t="s">
        <v>113</v>
      </c>
      <c r="J71" s="51" t="s">
        <v>113</v>
      </c>
      <c r="K71" s="51" t="s">
        <v>113</v>
      </c>
      <c r="L71" s="51" t="s">
        <v>113</v>
      </c>
      <c r="M71" s="51" t="s">
        <v>113</v>
      </c>
      <c r="N71" s="51"/>
      <c r="O71" s="51"/>
      <c r="P71" s="51"/>
      <c r="Q71" s="51"/>
      <c r="R71" s="100">
        <v>452</v>
      </c>
      <c r="S71" s="100">
        <v>577</v>
      </c>
      <c r="T71" s="100">
        <v>588</v>
      </c>
      <c r="U71" s="100">
        <v>575</v>
      </c>
      <c r="V71" s="100">
        <v>654</v>
      </c>
      <c r="W71" s="89">
        <v>707</v>
      </c>
      <c r="X71" s="89">
        <v>856</v>
      </c>
      <c r="Y71" s="89">
        <v>970</v>
      </c>
      <c r="Z71" s="89">
        <v>928</v>
      </c>
      <c r="AA71" s="51" t="s">
        <v>113</v>
      </c>
      <c r="AB71" s="13"/>
    </row>
    <row r="72" spans="1:28" ht="15.75" customHeight="1" x14ac:dyDescent="0.2">
      <c r="A72" s="138"/>
      <c r="B72" s="87" t="s">
        <v>81</v>
      </c>
      <c r="C72" s="51" t="s">
        <v>113</v>
      </c>
      <c r="D72" s="51" t="s">
        <v>113</v>
      </c>
      <c r="E72" s="51" t="s">
        <v>113</v>
      </c>
      <c r="F72" s="51" t="s">
        <v>113</v>
      </c>
      <c r="G72" s="51" t="s">
        <v>113</v>
      </c>
      <c r="H72" s="51" t="s">
        <v>113</v>
      </c>
      <c r="I72" s="51" t="s">
        <v>113</v>
      </c>
      <c r="J72" s="51" t="s">
        <v>113</v>
      </c>
      <c r="K72" s="51" t="s">
        <v>113</v>
      </c>
      <c r="L72" s="51" t="s">
        <v>113</v>
      </c>
      <c r="M72" s="51" t="s">
        <v>113</v>
      </c>
      <c r="N72" s="51"/>
      <c r="O72" s="51"/>
      <c r="P72" s="51"/>
      <c r="Q72" s="51"/>
      <c r="R72" s="100">
        <v>218</v>
      </c>
      <c r="S72" s="100">
        <v>258</v>
      </c>
      <c r="T72" s="100">
        <v>266</v>
      </c>
      <c r="U72" s="100">
        <v>339</v>
      </c>
      <c r="V72" s="100">
        <v>302</v>
      </c>
      <c r="W72" s="89">
        <v>287</v>
      </c>
      <c r="X72" s="89">
        <v>262</v>
      </c>
      <c r="Y72" s="89">
        <v>229</v>
      </c>
      <c r="Z72" s="89">
        <v>220</v>
      </c>
      <c r="AA72" s="51" t="s">
        <v>113</v>
      </c>
      <c r="AB72" s="13"/>
    </row>
    <row r="73" spans="1:28" ht="15.75" customHeight="1" x14ac:dyDescent="0.2">
      <c r="A73" s="138"/>
      <c r="B73" s="87" t="s">
        <v>80</v>
      </c>
      <c r="C73" s="51" t="s">
        <v>113</v>
      </c>
      <c r="D73" s="51" t="s">
        <v>113</v>
      </c>
      <c r="E73" s="51" t="s">
        <v>113</v>
      </c>
      <c r="F73" s="51" t="s">
        <v>113</v>
      </c>
      <c r="G73" s="51" t="s">
        <v>113</v>
      </c>
      <c r="H73" s="51" t="s">
        <v>113</v>
      </c>
      <c r="I73" s="51" t="s">
        <v>113</v>
      </c>
      <c r="J73" s="51" t="s">
        <v>113</v>
      </c>
      <c r="K73" s="51" t="s">
        <v>113</v>
      </c>
      <c r="L73" s="51" t="s">
        <v>113</v>
      </c>
      <c r="M73" s="51" t="s">
        <v>113</v>
      </c>
      <c r="N73" s="51"/>
      <c r="O73" s="51"/>
      <c r="P73" s="51"/>
      <c r="Q73" s="51"/>
      <c r="R73" s="100">
        <v>142</v>
      </c>
      <c r="S73" s="100">
        <v>154</v>
      </c>
      <c r="T73" s="100">
        <v>173</v>
      </c>
      <c r="U73" s="100">
        <v>262</v>
      </c>
      <c r="V73" s="100">
        <v>251</v>
      </c>
      <c r="W73" s="89">
        <v>219</v>
      </c>
      <c r="X73" s="89">
        <v>185</v>
      </c>
      <c r="Y73" s="89">
        <v>155</v>
      </c>
      <c r="Z73" s="89">
        <v>170</v>
      </c>
      <c r="AA73" s="51" t="s">
        <v>113</v>
      </c>
      <c r="AB73" s="13"/>
    </row>
    <row r="74" spans="1:28" ht="15.75" customHeight="1" x14ac:dyDescent="0.2">
      <c r="A74" s="101"/>
      <c r="B74" s="41"/>
      <c r="C74" s="59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7" spans="1:28" x14ac:dyDescent="0.2">
      <c r="B77" s="47"/>
      <c r="C77" s="47">
        <v>1990</v>
      </c>
      <c r="D77" s="47">
        <v>1991</v>
      </c>
      <c r="E77" s="47">
        <v>1992</v>
      </c>
      <c r="F77" s="47">
        <v>1993</v>
      </c>
      <c r="G77" s="47">
        <v>1994</v>
      </c>
      <c r="H77" s="47">
        <v>1995</v>
      </c>
      <c r="I77" s="47">
        <v>1996</v>
      </c>
      <c r="J77" s="47">
        <v>1997</v>
      </c>
      <c r="K77" s="47">
        <v>1998</v>
      </c>
      <c r="L77" s="47">
        <v>1999</v>
      </c>
      <c r="M77" s="47">
        <v>2000</v>
      </c>
      <c r="N77" s="47">
        <v>2001</v>
      </c>
      <c r="O77" s="47">
        <v>2002</v>
      </c>
      <c r="P77" s="47">
        <v>2003</v>
      </c>
      <c r="Q77" s="47">
        <v>2004</v>
      </c>
      <c r="R77" s="47">
        <v>2005</v>
      </c>
      <c r="S77" s="47">
        <v>2006</v>
      </c>
      <c r="T77" s="47">
        <v>2007</v>
      </c>
      <c r="U77" s="47">
        <v>2008</v>
      </c>
      <c r="V77" s="47">
        <v>2009</v>
      </c>
      <c r="W77" s="47">
        <v>2010</v>
      </c>
      <c r="X77" s="47">
        <v>2011</v>
      </c>
      <c r="Y77" s="47">
        <v>2012</v>
      </c>
      <c r="Z77" s="47">
        <v>2013</v>
      </c>
      <c r="AA77" s="47">
        <v>2014</v>
      </c>
    </row>
    <row r="78" spans="1:28" ht="15" customHeight="1" x14ac:dyDescent="0.2">
      <c r="A78" s="102" t="s">
        <v>160</v>
      </c>
      <c r="B78" s="48" t="s">
        <v>96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8" x14ac:dyDescent="0.2">
      <c r="A79" s="102"/>
      <c r="B79" s="60" t="s">
        <v>20</v>
      </c>
      <c r="C79" s="51" t="s">
        <v>113</v>
      </c>
      <c r="D79" s="51">
        <f>[1]SEC!C2</f>
        <v>320</v>
      </c>
      <c r="E79" s="51">
        <f>[1]SEC!D2</f>
        <v>394</v>
      </c>
      <c r="F79" s="51">
        <f>[1]SEC!E2</f>
        <v>416</v>
      </c>
      <c r="G79" s="51">
        <f>[1]SEC!F2</f>
        <v>497</v>
      </c>
      <c r="H79" s="51">
        <f>[1]SEC!G2</f>
        <v>486</v>
      </c>
      <c r="I79" s="51">
        <f>[1]SEC!H2</f>
        <v>453</v>
      </c>
      <c r="J79" s="51">
        <f>[1]SEC!I2</f>
        <v>489</v>
      </c>
      <c r="K79" s="51">
        <f>[1]SEC!J2</f>
        <v>477</v>
      </c>
      <c r="L79" s="51">
        <f>[1]SEC!K2</f>
        <v>525</v>
      </c>
      <c r="M79" s="51">
        <f>[1]SEC!L2</f>
        <v>503</v>
      </c>
      <c r="N79" s="51">
        <f>[1]SEC!M2</f>
        <v>484</v>
      </c>
      <c r="O79" s="51">
        <f>[1]SEC!N2</f>
        <v>598</v>
      </c>
      <c r="P79" s="51">
        <f>[1]SEC!O2</f>
        <v>679</v>
      </c>
      <c r="Q79" s="51">
        <f>[1]SEC!P2</f>
        <v>639</v>
      </c>
      <c r="R79" s="51">
        <f>[1]SEC!Q2</f>
        <v>630</v>
      </c>
      <c r="S79" s="51">
        <f>[1]SEC!R2</f>
        <v>574</v>
      </c>
      <c r="T79" s="51">
        <f>[1]SEC!S2</f>
        <v>655</v>
      </c>
      <c r="U79" s="51">
        <f>[1]SEC!T2</f>
        <v>671</v>
      </c>
      <c r="V79" s="51">
        <f>[1]SEC!U2</f>
        <v>664</v>
      </c>
      <c r="W79" s="51">
        <f>[1]SEC!V2</f>
        <v>681</v>
      </c>
      <c r="X79" s="51">
        <f>[1]SEC!W2</f>
        <v>735</v>
      </c>
      <c r="Y79" s="51">
        <f>[1]SEC!X2</f>
        <v>734</v>
      </c>
      <c r="Z79" s="51">
        <f>[1]SEC!Y2</f>
        <v>676</v>
      </c>
      <c r="AA79" s="51">
        <f>[1]SEC!Z2</f>
        <v>755</v>
      </c>
    </row>
    <row r="80" spans="1:28" x14ac:dyDescent="0.2">
      <c r="A80" s="102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8" x14ac:dyDescent="0.2">
      <c r="A81" s="102"/>
      <c r="B81" s="48" t="s">
        <v>171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58"/>
    </row>
    <row r="82" spans="1:28" x14ac:dyDescent="0.2">
      <c r="A82" s="102"/>
      <c r="B82" s="41" t="s">
        <v>133</v>
      </c>
      <c r="C82" s="43" t="s">
        <v>137</v>
      </c>
      <c r="D82" s="43" t="s">
        <v>138</v>
      </c>
      <c r="E82" s="43" t="s">
        <v>139</v>
      </c>
      <c r="F82" s="43" t="s">
        <v>140</v>
      </c>
      <c r="G82" s="43" t="s">
        <v>141</v>
      </c>
      <c r="H82" s="43" t="s">
        <v>142</v>
      </c>
      <c r="I82" s="43" t="s">
        <v>143</v>
      </c>
      <c r="J82" s="43" t="s">
        <v>144</v>
      </c>
      <c r="K82" s="43" t="s">
        <v>145</v>
      </c>
      <c r="L82" s="43" t="s">
        <v>142</v>
      </c>
      <c r="M82" s="43" t="s">
        <v>146</v>
      </c>
      <c r="N82" s="43" t="s">
        <v>147</v>
      </c>
      <c r="O82" s="43" t="s">
        <v>148</v>
      </c>
      <c r="P82" s="43" t="s">
        <v>145</v>
      </c>
      <c r="Q82" s="43" t="s">
        <v>147</v>
      </c>
      <c r="R82" s="43" t="s">
        <v>149</v>
      </c>
      <c r="S82" s="43" t="s">
        <v>149</v>
      </c>
      <c r="T82" s="43" t="s">
        <v>145</v>
      </c>
      <c r="U82" s="43" t="s">
        <v>150</v>
      </c>
      <c r="V82" s="43" t="s">
        <v>151</v>
      </c>
      <c r="W82" s="43" t="s">
        <v>152</v>
      </c>
      <c r="X82" s="43" t="s">
        <v>153</v>
      </c>
      <c r="Y82" s="43" t="s">
        <v>154</v>
      </c>
      <c r="Z82" s="43" t="s">
        <v>155</v>
      </c>
      <c r="AA82" s="43" t="s">
        <v>156</v>
      </c>
      <c r="AB82" s="58"/>
    </row>
    <row r="83" spans="1:28" x14ac:dyDescent="0.2">
      <c r="A83" s="102"/>
      <c r="B83" s="41" t="str">
        <f>[1]FDIC2!O612</f>
        <v>Total Assets of Failed Banks</v>
      </c>
      <c r="C83" s="43">
        <f>[1]FDIC2!P612/1000</f>
        <v>146567.147</v>
      </c>
      <c r="D83" s="43">
        <f>[1]FDIC2!Q612/1000</f>
        <v>143465.478</v>
      </c>
      <c r="E83" s="43">
        <f>[1]FDIC2!R612/1000</f>
        <v>89553.574999999997</v>
      </c>
      <c r="F83" s="43">
        <f>[1]FDIC2!S612/1000</f>
        <v>10077.995999999999</v>
      </c>
      <c r="G83" s="43">
        <f>[1]FDIC2!T612/1000</f>
        <v>1768.92</v>
      </c>
      <c r="H83" s="43">
        <f>[1]FDIC2!U612/1000</f>
        <v>949.37800000000004</v>
      </c>
      <c r="I83" s="43">
        <f>[1]FDIC2!V612/1000</f>
        <v>220.178</v>
      </c>
      <c r="J83" s="43">
        <f>[1]FDIC2!W612/1000</f>
        <v>42.037999999999997</v>
      </c>
      <c r="K83" s="43">
        <f>[1]FDIC2!X612/1000</f>
        <v>261.40499999999997</v>
      </c>
      <c r="L83" s="43">
        <f>[1]FDIC2!Y612/1000</f>
        <v>1684.028</v>
      </c>
      <c r="M83" s="43">
        <f>[1]FDIC2!Z612/1000</f>
        <v>322.55399999999997</v>
      </c>
      <c r="N83" s="43">
        <f>[1]FDIC2!AA612/1000</f>
        <v>3213.8180000000002</v>
      </c>
      <c r="O83" s="43">
        <f>[1]FDIC2!AB612/1000</f>
        <v>2367.518</v>
      </c>
      <c r="P83" s="43">
        <f>[1]FDIC2!AC612/1000</f>
        <v>56.430999999999997</v>
      </c>
      <c r="Q83" s="43">
        <f>[1]FDIC2!AD612/1000</f>
        <v>172.45099999999999</v>
      </c>
      <c r="R83" s="43">
        <f>[1]FDIC2!AE612/1000</f>
        <v>0</v>
      </c>
      <c r="S83" s="43">
        <f>[1]FDIC2!AF612/1000</f>
        <v>0</v>
      </c>
      <c r="T83" s="43">
        <f>[1]FDIC2!AG612/1000</f>
        <v>2651.9920000000002</v>
      </c>
      <c r="U83" s="43">
        <f>[1]FDIC2!AH612/1000</f>
        <v>372312.397</v>
      </c>
      <c r="V83" s="43">
        <f>[1]FDIC2!AI612/1000</f>
        <v>170478.375</v>
      </c>
      <c r="W83" s="43">
        <f>[1]FDIC2!AJ612/1000</f>
        <v>91032.476999999999</v>
      </c>
      <c r="X83" s="43">
        <f>[1]FDIC2!AK612/1000</f>
        <v>34805.81</v>
      </c>
      <c r="Y83" s="43">
        <f>[1]FDIC2!AL612/1000</f>
        <v>11690.023999999999</v>
      </c>
      <c r="Z83" s="43">
        <f>[1]FDIC2!AM612/1000</f>
        <v>6005.64</v>
      </c>
      <c r="AA83" s="43">
        <f>[1]FDIC2!AN612/1000</f>
        <v>2933.7829999999999</v>
      </c>
      <c r="AB83" s="67"/>
    </row>
    <row r="84" spans="1:28" x14ac:dyDescent="0.2">
      <c r="A84" s="102"/>
      <c r="B84" s="41" t="str">
        <f>[1]FDIC2!O613</f>
        <v>Total Deposits of Failed Banks</v>
      </c>
      <c r="C84" s="43">
        <f>[1]FDIC2!P613/1000</f>
        <v>114022.788</v>
      </c>
      <c r="D84" s="43">
        <f>[1]FDIC2!Q613/1000</f>
        <v>118132.914</v>
      </c>
      <c r="E84" s="43">
        <f>[1]FDIC2!R613/1000</f>
        <v>74695.525999999998</v>
      </c>
      <c r="F84" s="43">
        <f>[1]FDIC2!S613/1000</f>
        <v>8492.0560000000005</v>
      </c>
      <c r="G84" s="43">
        <f>[1]FDIC2!T613/1000</f>
        <v>1673.5930000000001</v>
      </c>
      <c r="H84" s="43">
        <f>[1]FDIC2!U613/1000</f>
        <v>932.30799999999999</v>
      </c>
      <c r="I84" s="43">
        <f>[1]FDIC2!V613/1000</f>
        <v>218.72399999999999</v>
      </c>
      <c r="J84" s="43">
        <f>[1]FDIC2!W613/1000</f>
        <v>40.462000000000003</v>
      </c>
      <c r="K84" s="43">
        <f>[1]FDIC2!X613/1000</f>
        <v>233.1</v>
      </c>
      <c r="L84" s="43">
        <f>[1]FDIC2!Y613/1000</f>
        <v>1376.2349999999999</v>
      </c>
      <c r="M84" s="43">
        <f>[1]FDIC2!Z613/1000</f>
        <v>290.96600000000001</v>
      </c>
      <c r="N84" s="43">
        <f>[1]FDIC2!AA613/1000</f>
        <v>2943.0140000000001</v>
      </c>
      <c r="O84" s="43">
        <f>[1]FDIC2!AB613/1000</f>
        <v>2078.2629999999999</v>
      </c>
      <c r="P84" s="43">
        <f>[1]FDIC2!AC613/1000</f>
        <v>48.726999999999997</v>
      </c>
      <c r="Q84" s="43">
        <f>[1]FDIC2!AD613/1000</f>
        <v>160.364</v>
      </c>
      <c r="R84" s="43">
        <f>[1]FDIC2!AE613/1000</f>
        <v>0</v>
      </c>
      <c r="S84" s="43">
        <f>[1]FDIC2!AF613/1000</f>
        <v>0</v>
      </c>
      <c r="T84" s="43">
        <f>[1]FDIC2!AG613/1000</f>
        <v>2459.8969999999999</v>
      </c>
      <c r="U84" s="43">
        <f>[1]FDIC2!AH613/1000</f>
        <v>234667.33300000001</v>
      </c>
      <c r="V84" s="43">
        <f>[1]FDIC2!AI613/1000</f>
        <v>138488.40299999999</v>
      </c>
      <c r="W84" s="43">
        <f>[1]FDIC2!AJ613/1000</f>
        <v>78618.763000000006</v>
      </c>
      <c r="X84" s="43">
        <f>[1]FDIC2!AK613/1000</f>
        <v>30969.724999999999</v>
      </c>
      <c r="Y84" s="43">
        <f>[1]FDIC2!AL613/1000</f>
        <v>11083.960999999999</v>
      </c>
      <c r="Z84" s="43">
        <f>[1]FDIC2!AM613/1000</f>
        <v>5092.2449999999999</v>
      </c>
      <c r="AA84" s="43">
        <f>[1]FDIC2!AN613/1000</f>
        <v>2712.806</v>
      </c>
      <c r="AB84" s="67"/>
    </row>
    <row r="85" spans="1:28" x14ac:dyDescent="0.2">
      <c r="A85" s="102"/>
      <c r="B85" s="41" t="str">
        <f>[1]FDIC2!O614</f>
        <v>Total Estimated Loss</v>
      </c>
      <c r="C85" s="43">
        <f>[1]FDIC2!P614/1000</f>
        <v>18775.769</v>
      </c>
      <c r="D85" s="43">
        <f>[1]FDIC2!Q614/1000</f>
        <v>15249.538</v>
      </c>
      <c r="E85" s="43">
        <f>[1]FDIC2!R614/1000</f>
        <v>6962.0219999999999</v>
      </c>
      <c r="F85" s="43">
        <f>[1]FDIC2!S614/1000</f>
        <v>930.28300000000002</v>
      </c>
      <c r="G85" s="43">
        <f>[1]FDIC2!T614/1000</f>
        <v>163.297</v>
      </c>
      <c r="H85" s="43">
        <f>[1]FDIC2!U614/1000</f>
        <v>99.915000000000006</v>
      </c>
      <c r="I85" s="43">
        <f>[1]FDIC2!V614/1000</f>
        <v>57.94</v>
      </c>
      <c r="J85" s="43">
        <f>[1]FDIC2!W614/1000</f>
        <v>2.8660000000000001</v>
      </c>
      <c r="K85" s="43">
        <f>[1]FDIC2!X614/1000</f>
        <v>220.185</v>
      </c>
      <c r="L85" s="43">
        <f>[1]FDIC2!Y614/1000</f>
        <v>601.89099999999996</v>
      </c>
      <c r="M85" s="43">
        <f>[1]FDIC2!Z614/1000</f>
        <v>21.780999999999999</v>
      </c>
      <c r="N85" s="43">
        <f>[1]FDIC2!AA614/1000</f>
        <v>393.32400000000001</v>
      </c>
      <c r="O85" s="43">
        <f>[1]FDIC2!AB614/1000</f>
        <v>362.745</v>
      </c>
      <c r="P85" s="43">
        <f>[1]FDIC2!AC614/1000</f>
        <v>13.467000000000001</v>
      </c>
      <c r="Q85" s="43">
        <f>[1]FDIC2!AD614/1000</f>
        <v>13.355</v>
      </c>
      <c r="R85" s="43">
        <f>[1]FDIC2!AE614/1000</f>
        <v>0</v>
      </c>
      <c r="S85" s="43">
        <f>[1]FDIC2!AF614/1000</f>
        <v>0</v>
      </c>
      <c r="T85" s="43">
        <f>[1]FDIC2!AG614/1000</f>
        <v>159.52000000000001</v>
      </c>
      <c r="U85" s="43">
        <f>[1]FDIC2!AH614/1000</f>
        <v>18379.68</v>
      </c>
      <c r="V85" s="43">
        <f>[1]FDIC2!AI614/1000</f>
        <v>29910.962</v>
      </c>
      <c r="W85" s="43">
        <f>[1]FDIC2!AJ614/1000</f>
        <v>17461.864000000001</v>
      </c>
      <c r="X85" s="43">
        <f>[1]FDIC2!AK614/1000</f>
        <v>7158.5209999999997</v>
      </c>
      <c r="Y85" s="43">
        <f>[1]FDIC2!AL614/1000</f>
        <v>2697.5410000000002</v>
      </c>
      <c r="Z85" s="43">
        <f>[1]FDIC2!AM614/1000</f>
        <v>1309.924</v>
      </c>
      <c r="AA85" s="43">
        <f>[1]FDIC2!AN614/1000</f>
        <v>436.68299999999999</v>
      </c>
      <c r="AB85" s="67"/>
    </row>
    <row r="86" spans="1:28" x14ac:dyDescent="0.2">
      <c r="A86" s="102"/>
    </row>
    <row r="87" spans="1:28" x14ac:dyDescent="0.2">
      <c r="A87" s="102"/>
      <c r="B87" s="48" t="s">
        <v>134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58"/>
    </row>
    <row r="88" spans="1:28" ht="15.75" customHeight="1" x14ac:dyDescent="0.2">
      <c r="A88" s="102"/>
      <c r="B88" s="41" t="s">
        <v>93</v>
      </c>
      <c r="C88" s="59" t="s">
        <v>113</v>
      </c>
      <c r="G88" s="51">
        <v>201554</v>
      </c>
      <c r="H88" s="51">
        <v>236679</v>
      </c>
      <c r="I88" s="51">
        <v>206276</v>
      </c>
      <c r="J88" s="51">
        <v>237045</v>
      </c>
      <c r="K88" s="51">
        <v>256666</v>
      </c>
      <c r="L88" s="51">
        <v>278268</v>
      </c>
      <c r="M88" s="51">
        <v>311807</v>
      </c>
      <c r="N88" s="51">
        <v>344717</v>
      </c>
      <c r="O88" s="51">
        <v>353394</v>
      </c>
      <c r="P88" s="51">
        <v>355418</v>
      </c>
      <c r="Q88" s="51">
        <v>378984</v>
      </c>
      <c r="R88" s="51">
        <v>409532</v>
      </c>
      <c r="S88" s="51">
        <v>445613</v>
      </c>
      <c r="T88" s="51">
        <v>468330</v>
      </c>
      <c r="U88" s="51">
        <v>496886</v>
      </c>
      <c r="V88" s="51">
        <v>486499</v>
      </c>
      <c r="W88" s="51">
        <v>510060</v>
      </c>
      <c r="X88" s="51">
        <v>537171</v>
      </c>
      <c r="Y88" s="51">
        <v>565566</v>
      </c>
      <c r="Z88" s="51">
        <v>601464</v>
      </c>
      <c r="AA88" s="51">
        <v>618330</v>
      </c>
    </row>
    <row r="89" spans="1:28" ht="15.75" customHeight="1" x14ac:dyDescent="0.2">
      <c r="A89" s="102"/>
      <c r="B89" s="41" t="s">
        <v>157</v>
      </c>
      <c r="C89" s="59" t="s">
        <v>113</v>
      </c>
      <c r="G89" s="51">
        <v>261249</v>
      </c>
      <c r="H89" s="51">
        <v>298522</v>
      </c>
      <c r="I89" s="51">
        <v>303720</v>
      </c>
      <c r="J89" s="51">
        <v>275295</v>
      </c>
      <c r="K89" s="51">
        <v>379484</v>
      </c>
      <c r="L89" s="51">
        <v>414837</v>
      </c>
      <c r="M89" s="51">
        <v>485129</v>
      </c>
      <c r="N89" s="51">
        <v>542007</v>
      </c>
      <c r="O89" s="51">
        <v>636530</v>
      </c>
      <c r="P89" s="51">
        <v>674691</v>
      </c>
      <c r="Q89" s="51">
        <v>756604</v>
      </c>
      <c r="R89" s="51">
        <v>885002</v>
      </c>
      <c r="S89" s="51">
        <v>1003884</v>
      </c>
      <c r="T89" s="51">
        <v>1112517</v>
      </c>
      <c r="U89" s="51">
        <v>1208076</v>
      </c>
      <c r="V89" s="51">
        <v>1207794</v>
      </c>
      <c r="W89" s="51" t="s">
        <v>91</v>
      </c>
      <c r="X89" s="51">
        <v>1168928</v>
      </c>
      <c r="Y89" s="51">
        <v>1157147</v>
      </c>
      <c r="Z89" s="51">
        <v>1148823</v>
      </c>
      <c r="AA89" s="51">
        <v>1127701</v>
      </c>
    </row>
    <row r="90" spans="1:28" ht="15.75" customHeight="1" x14ac:dyDescent="0.2">
      <c r="A90" s="102"/>
      <c r="B90" s="41" t="s">
        <v>92</v>
      </c>
      <c r="C90" s="59" t="s">
        <v>113</v>
      </c>
      <c r="G90" s="51">
        <v>113267</v>
      </c>
      <c r="H90" s="51">
        <v>114241</v>
      </c>
      <c r="I90" s="51">
        <v>116875</v>
      </c>
      <c r="J90" s="51">
        <v>122975</v>
      </c>
      <c r="K90" s="51">
        <v>154577</v>
      </c>
      <c r="L90" s="51" t="s">
        <v>90</v>
      </c>
      <c r="M90" s="51">
        <v>182218</v>
      </c>
      <c r="N90" s="51">
        <v>187817</v>
      </c>
      <c r="O90" s="51">
        <v>177312</v>
      </c>
      <c r="P90" s="51">
        <v>189590</v>
      </c>
      <c r="Q90" s="51" t="s">
        <v>89</v>
      </c>
      <c r="R90" s="51">
        <v>165483</v>
      </c>
      <c r="S90" s="51" t="s">
        <v>88</v>
      </c>
      <c r="T90" s="51">
        <v>184376</v>
      </c>
      <c r="U90" s="51">
        <v>182556</v>
      </c>
      <c r="V90" s="51" t="s">
        <v>87</v>
      </c>
      <c r="W90" s="51" t="s">
        <v>86</v>
      </c>
      <c r="X90" s="51">
        <v>244430</v>
      </c>
      <c r="Y90" s="51">
        <v>270258</v>
      </c>
      <c r="Z90" s="51">
        <v>290083</v>
      </c>
      <c r="AA90" s="51">
        <v>329613</v>
      </c>
    </row>
    <row r="92" spans="1:28" x14ac:dyDescent="0.2">
      <c r="B92" s="42"/>
    </row>
    <row r="93" spans="1:28" x14ac:dyDescent="0.2">
      <c r="B93" s="92"/>
      <c r="C93" s="47">
        <v>1990</v>
      </c>
      <c r="D93" s="47">
        <v>1991</v>
      </c>
      <c r="E93" s="47">
        <v>1992</v>
      </c>
      <c r="F93" s="47">
        <v>1993</v>
      </c>
      <c r="G93" s="47">
        <v>1994</v>
      </c>
      <c r="H93" s="47">
        <v>1995</v>
      </c>
      <c r="I93" s="47">
        <v>1996</v>
      </c>
      <c r="J93" s="47">
        <v>1997</v>
      </c>
      <c r="K93" s="47">
        <v>1998</v>
      </c>
      <c r="L93" s="47">
        <v>1999</v>
      </c>
      <c r="M93" s="47">
        <v>2000</v>
      </c>
      <c r="N93" s="47">
        <v>2001</v>
      </c>
      <c r="O93" s="47">
        <v>2002</v>
      </c>
      <c r="P93" s="47">
        <v>2003</v>
      </c>
      <c r="Q93" s="47">
        <v>2004</v>
      </c>
      <c r="R93" s="47">
        <v>2005</v>
      </c>
      <c r="S93" s="47">
        <v>2006</v>
      </c>
      <c r="T93" s="47">
        <v>2007</v>
      </c>
      <c r="U93" s="47">
        <v>2008</v>
      </c>
      <c r="V93" s="47">
        <v>2009</v>
      </c>
      <c r="W93" s="47">
        <v>2010</v>
      </c>
      <c r="X93" s="47">
        <v>2011</v>
      </c>
      <c r="Y93" s="47">
        <v>2012</v>
      </c>
      <c r="Z93" s="47">
        <v>2013</v>
      </c>
      <c r="AA93" s="47">
        <v>2014</v>
      </c>
    </row>
    <row r="94" spans="1:28" x14ac:dyDescent="0.2">
      <c r="A94" s="139" t="s">
        <v>136</v>
      </c>
      <c r="B94" s="48" t="s">
        <v>95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8" x14ac:dyDescent="0.2">
      <c r="A95" s="139"/>
      <c r="B95" s="50" t="s">
        <v>19</v>
      </c>
      <c r="C95" s="51" t="s">
        <v>113</v>
      </c>
      <c r="D95" s="51" t="s">
        <v>113</v>
      </c>
      <c r="E95" s="51">
        <f>[1]OSHA!B29</f>
        <v>6217</v>
      </c>
      <c r="F95" s="51">
        <f>[1]OSHA!C29</f>
        <v>6331</v>
      </c>
      <c r="G95" s="51">
        <f>[1]OSHA!D29</f>
        <v>6632</v>
      </c>
      <c r="H95" s="51">
        <f>[1]OSHA!E29</f>
        <v>6275</v>
      </c>
      <c r="I95" s="51">
        <f>[1]OSHA!F29</f>
        <v>6202</v>
      </c>
      <c r="J95" s="51">
        <f>[1]OSHA!G29</f>
        <v>6238</v>
      </c>
      <c r="K95" s="51">
        <f>[1]OSHA!H29</f>
        <v>6055</v>
      </c>
      <c r="L95" s="51">
        <f>[1]OSHA!I29</f>
        <v>6054</v>
      </c>
      <c r="M95" s="51">
        <f>[1]OSHA!J29</f>
        <v>5920</v>
      </c>
      <c r="N95" s="51">
        <f>[1]OSHA!K29</f>
        <v>5915</v>
      </c>
      <c r="O95" s="51">
        <f>[1]OSHA!L29</f>
        <v>5534</v>
      </c>
      <c r="P95" s="51">
        <f>[1]OSHA!M29</f>
        <v>5575</v>
      </c>
      <c r="Q95" s="51">
        <f>[1]OSHA!N29</f>
        <v>5764</v>
      </c>
      <c r="R95" s="51">
        <f>[1]OSHA!O29</f>
        <v>5734</v>
      </c>
      <c r="S95" s="51">
        <f>[1]OSHA!P29</f>
        <v>5840</v>
      </c>
      <c r="T95" s="51">
        <f>[1]OSHA!Q29</f>
        <v>5657</v>
      </c>
      <c r="U95" s="51">
        <f>[1]OSHA!R29</f>
        <v>5214</v>
      </c>
      <c r="V95" s="51">
        <f>[1]OSHA!S29</f>
        <v>4551</v>
      </c>
      <c r="W95" s="51">
        <f>[1]OSHA!T29</f>
        <v>4690</v>
      </c>
      <c r="X95" s="51">
        <f>[1]OSHA!U29</f>
        <v>4693</v>
      </c>
      <c r="Y95" s="51">
        <f>[1]OSHA!V29</f>
        <v>4628</v>
      </c>
      <c r="Z95" s="51">
        <f>[1]OSHA!W29</f>
        <v>4585</v>
      </c>
      <c r="AA95" s="51" t="s">
        <v>113</v>
      </c>
    </row>
    <row r="96" spans="1:28" x14ac:dyDescent="0.2">
      <c r="A96" s="139"/>
      <c r="B96" s="50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1:29" x14ac:dyDescent="0.2">
      <c r="A97" s="139"/>
      <c r="B97" s="48" t="s">
        <v>247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13"/>
      <c r="AC97" s="13"/>
    </row>
    <row r="98" spans="1:29" x14ac:dyDescent="0.2">
      <c r="A98" s="139"/>
      <c r="B98" s="50" t="s">
        <v>248</v>
      </c>
      <c r="C98" s="51">
        <v>38237</v>
      </c>
      <c r="D98" s="51"/>
      <c r="E98" s="51"/>
      <c r="F98" s="51"/>
      <c r="G98" s="51"/>
      <c r="H98" s="51">
        <v>42122</v>
      </c>
      <c r="I98" s="51"/>
      <c r="J98" s="51"/>
      <c r="K98" s="51"/>
      <c r="L98" s="51"/>
      <c r="M98" s="51">
        <v>47699</v>
      </c>
      <c r="N98" s="51">
        <v>42122</v>
      </c>
      <c r="O98" s="51">
        <v>47699</v>
      </c>
      <c r="P98" s="51">
        <v>50827</v>
      </c>
      <c r="Q98" s="51">
        <v>52297</v>
      </c>
      <c r="R98" s="51">
        <v>57067</v>
      </c>
      <c r="S98" s="51">
        <v>54896</v>
      </c>
      <c r="T98" s="51">
        <v>56385</v>
      </c>
      <c r="U98" s="51">
        <v>58750</v>
      </c>
      <c r="V98" s="51">
        <v>58752</v>
      </c>
      <c r="W98" s="51">
        <v>58916</v>
      </c>
      <c r="X98" s="51">
        <v>60929</v>
      </c>
      <c r="Y98" s="51">
        <v>63030</v>
      </c>
      <c r="Z98" s="51">
        <v>63574</v>
      </c>
      <c r="AA98" s="51" t="s">
        <v>113</v>
      </c>
      <c r="AB98" s="13"/>
      <c r="AC98" s="13"/>
    </row>
    <row r="99" spans="1:29" x14ac:dyDescent="0.2">
      <c r="A99" s="139"/>
      <c r="B99" s="99" t="s">
        <v>249</v>
      </c>
      <c r="C99" s="103">
        <v>58.1</v>
      </c>
      <c r="D99" s="51"/>
      <c r="E99" s="51"/>
      <c r="F99" s="51"/>
      <c r="G99" s="51"/>
      <c r="H99" s="103">
        <v>47.7</v>
      </c>
      <c r="I99" s="51"/>
      <c r="J99" s="51"/>
      <c r="K99" s="51"/>
      <c r="L99" s="51"/>
      <c r="M99" s="103">
        <v>56.3</v>
      </c>
      <c r="N99" s="103">
        <v>47.7</v>
      </c>
      <c r="O99" s="103">
        <v>56.3</v>
      </c>
      <c r="P99" s="103">
        <v>54.9</v>
      </c>
      <c r="Q99" s="103">
        <v>53.7</v>
      </c>
      <c r="R99" s="103">
        <v>50.9</v>
      </c>
      <c r="S99" s="103">
        <v>50.9</v>
      </c>
      <c r="T99" s="103">
        <v>52.2</v>
      </c>
      <c r="U99" s="103">
        <v>52.3</v>
      </c>
      <c r="V99" s="103">
        <v>53.3</v>
      </c>
      <c r="W99" s="103">
        <v>53.7</v>
      </c>
      <c r="X99" s="103">
        <v>53.7</v>
      </c>
      <c r="Y99" s="103">
        <v>54.5</v>
      </c>
      <c r="Z99" s="103">
        <v>55.6</v>
      </c>
      <c r="AA99" s="51" t="s">
        <v>113</v>
      </c>
      <c r="AB99" s="13"/>
      <c r="AC99" s="13"/>
    </row>
    <row r="100" spans="1:29" x14ac:dyDescent="0.2">
      <c r="A100" s="139"/>
      <c r="B100" s="99" t="s">
        <v>250</v>
      </c>
      <c r="C100" s="103">
        <v>15.4</v>
      </c>
      <c r="D100" s="51"/>
      <c r="E100" s="51"/>
      <c r="F100" s="51"/>
      <c r="G100" s="51"/>
      <c r="H100" s="103">
        <v>18.2</v>
      </c>
      <c r="I100" s="51"/>
      <c r="J100" s="51"/>
      <c r="K100" s="51"/>
      <c r="L100" s="51"/>
      <c r="M100" s="103">
        <v>15.5</v>
      </c>
      <c r="N100" s="103">
        <v>18.2</v>
      </c>
      <c r="O100" s="103">
        <v>15.5</v>
      </c>
      <c r="P100" s="103">
        <v>15.8</v>
      </c>
      <c r="Q100" s="103">
        <v>17.5</v>
      </c>
      <c r="R100" s="103">
        <v>19.399999999999999</v>
      </c>
      <c r="S100" s="103">
        <v>19.2</v>
      </c>
      <c r="T100" s="103">
        <v>18</v>
      </c>
      <c r="U100" s="103">
        <v>17.600000000000001</v>
      </c>
      <c r="V100" s="103">
        <v>16.899999999999999</v>
      </c>
      <c r="W100" s="103">
        <v>16.5</v>
      </c>
      <c r="X100" s="103">
        <v>16.100000000000001</v>
      </c>
      <c r="Y100" s="103">
        <v>15.9</v>
      </c>
      <c r="Z100" s="103">
        <v>15.1</v>
      </c>
      <c r="AA100" s="51" t="s">
        <v>113</v>
      </c>
      <c r="AB100" s="13"/>
      <c r="AC100" s="13"/>
    </row>
    <row r="101" spans="1:29" x14ac:dyDescent="0.2">
      <c r="A101" s="139"/>
      <c r="B101" s="99" t="s">
        <v>251</v>
      </c>
      <c r="C101" s="103">
        <v>7.6</v>
      </c>
      <c r="D101" s="51"/>
      <c r="E101" s="51"/>
      <c r="F101" s="51"/>
      <c r="G101" s="51"/>
      <c r="H101" s="103">
        <v>7.4</v>
      </c>
      <c r="I101" s="51"/>
      <c r="J101" s="51"/>
      <c r="K101" s="51"/>
      <c r="L101" s="51"/>
      <c r="M101" s="103">
        <v>6.2</v>
      </c>
      <c r="N101" s="103">
        <v>7.4</v>
      </c>
      <c r="O101" s="103">
        <v>6.2</v>
      </c>
      <c r="P101" s="103">
        <v>6</v>
      </c>
      <c r="Q101" s="103">
        <v>6</v>
      </c>
      <c r="R101" s="103">
        <v>5.7</v>
      </c>
      <c r="S101" s="103">
        <v>6</v>
      </c>
      <c r="T101" s="103">
        <v>5.9</v>
      </c>
      <c r="U101" s="103">
        <v>5.8</v>
      </c>
      <c r="V101" s="103">
        <v>6</v>
      </c>
      <c r="W101" s="103">
        <v>6.2</v>
      </c>
      <c r="X101" s="103">
        <v>6.2</v>
      </c>
      <c r="Y101" s="103">
        <v>6</v>
      </c>
      <c r="Z101" s="103">
        <v>5.8</v>
      </c>
      <c r="AA101" s="51" t="s">
        <v>113</v>
      </c>
      <c r="AB101" s="13"/>
      <c r="AC101" s="13"/>
    </row>
    <row r="102" spans="1:29" x14ac:dyDescent="0.2">
      <c r="A102" s="139"/>
      <c r="B102" s="104" t="s">
        <v>252</v>
      </c>
      <c r="C102" s="105">
        <v>19</v>
      </c>
      <c r="D102" s="51"/>
      <c r="E102" s="51"/>
      <c r="F102" s="51"/>
      <c r="G102" s="51"/>
      <c r="H102" s="105">
        <v>26.7</v>
      </c>
      <c r="I102" s="51"/>
      <c r="J102" s="51"/>
      <c r="K102" s="51"/>
      <c r="L102" s="51"/>
      <c r="M102" s="105">
        <v>22</v>
      </c>
      <c r="N102" s="105">
        <v>26.7</v>
      </c>
      <c r="O102" s="105">
        <v>22</v>
      </c>
      <c r="P102" s="105">
        <v>23.3</v>
      </c>
      <c r="Q102" s="105">
        <v>22.8</v>
      </c>
      <c r="R102" s="105">
        <v>24</v>
      </c>
      <c r="S102" s="105">
        <v>23.9</v>
      </c>
      <c r="T102" s="105">
        <v>23.9</v>
      </c>
      <c r="U102" s="105">
        <v>24.3</v>
      </c>
      <c r="V102" s="105">
        <v>23.8</v>
      </c>
      <c r="W102" s="105">
        <v>23.5</v>
      </c>
      <c r="X102" s="105">
        <v>24</v>
      </c>
      <c r="Y102" s="105">
        <v>23.6</v>
      </c>
      <c r="Z102" s="105">
        <v>23.5</v>
      </c>
      <c r="AA102" s="73" t="s">
        <v>113</v>
      </c>
      <c r="AB102" s="13"/>
      <c r="AC102" s="13"/>
    </row>
    <row r="103" spans="1:29" x14ac:dyDescent="0.2">
      <c r="A103" s="139"/>
      <c r="B103" s="99" t="s">
        <v>253</v>
      </c>
      <c r="C103" s="89">
        <v>39.700000000000003</v>
      </c>
      <c r="D103" s="51"/>
      <c r="E103" s="51"/>
      <c r="F103" s="51"/>
      <c r="G103" s="51"/>
      <c r="H103" s="89">
        <v>39.700000000000003</v>
      </c>
      <c r="I103" s="51"/>
      <c r="J103" s="51"/>
      <c r="K103" s="51"/>
      <c r="L103" s="51"/>
      <c r="M103" s="89">
        <v>43.9</v>
      </c>
      <c r="N103" s="89">
        <v>39.700000000000003</v>
      </c>
      <c r="O103" s="89">
        <v>43.9</v>
      </c>
      <c r="P103" s="89">
        <v>45.5</v>
      </c>
      <c r="Q103" s="89">
        <v>46.3</v>
      </c>
      <c r="R103" s="89">
        <v>46.2</v>
      </c>
      <c r="S103" s="89">
        <v>47.7</v>
      </c>
      <c r="T103" s="89">
        <v>48.1</v>
      </c>
      <c r="U103" s="89">
        <v>49.3</v>
      </c>
      <c r="V103" s="89">
        <v>48.7</v>
      </c>
      <c r="W103" s="89">
        <v>49.7</v>
      </c>
      <c r="X103" s="89">
        <v>50.1</v>
      </c>
      <c r="Y103" s="89">
        <v>50</v>
      </c>
      <c r="Z103" s="89">
        <v>49.6</v>
      </c>
      <c r="AA103" s="51" t="s">
        <v>113</v>
      </c>
      <c r="AB103" s="13"/>
      <c r="AC103" s="13"/>
    </row>
    <row r="104" spans="1:29" x14ac:dyDescent="0.2">
      <c r="A104" s="139"/>
      <c r="B104" s="87"/>
      <c r="C104" s="89"/>
      <c r="D104" s="51"/>
      <c r="E104" s="51"/>
      <c r="F104" s="51"/>
      <c r="G104" s="51"/>
      <c r="H104" s="89"/>
      <c r="I104" s="51"/>
      <c r="J104" s="51"/>
      <c r="K104" s="51"/>
      <c r="L104" s="51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51"/>
      <c r="AB104" s="13"/>
      <c r="AC104" s="13"/>
    </row>
    <row r="105" spans="1:29" x14ac:dyDescent="0.2">
      <c r="A105" s="139"/>
      <c r="B105" s="48" t="s">
        <v>131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9" x14ac:dyDescent="0.2">
      <c r="A106" s="139"/>
      <c r="B106" s="50" t="s">
        <v>74</v>
      </c>
      <c r="C106" s="59" t="s">
        <v>113</v>
      </c>
      <c r="D106" s="59" t="s">
        <v>113</v>
      </c>
      <c r="E106" s="59" t="s">
        <v>113</v>
      </c>
      <c r="F106" s="59" t="s">
        <v>113</v>
      </c>
      <c r="G106" s="59" t="s">
        <v>113</v>
      </c>
      <c r="H106" s="59" t="s">
        <v>113</v>
      </c>
      <c r="I106" s="59" t="s">
        <v>113</v>
      </c>
      <c r="J106" s="59" t="s">
        <v>113</v>
      </c>
      <c r="K106" s="59" t="s">
        <v>113</v>
      </c>
      <c r="L106" s="59" t="s">
        <v>113</v>
      </c>
      <c r="M106" s="59" t="s">
        <v>113</v>
      </c>
      <c r="N106" s="59" t="s">
        <v>113</v>
      </c>
      <c r="O106" s="59" t="s">
        <v>113</v>
      </c>
      <c r="P106" s="59" t="s">
        <v>113</v>
      </c>
      <c r="Q106" s="38">
        <v>168174</v>
      </c>
      <c r="R106" s="38">
        <v>162965</v>
      </c>
      <c r="S106" s="38">
        <v>151690</v>
      </c>
      <c r="T106" s="38">
        <v>139874</v>
      </c>
      <c r="U106" s="38">
        <v>134360</v>
      </c>
      <c r="V106" s="38">
        <v>134013</v>
      </c>
      <c r="W106" s="38">
        <v>129690</v>
      </c>
      <c r="X106" s="38">
        <v>127526</v>
      </c>
      <c r="Y106" s="38">
        <v>121290</v>
      </c>
      <c r="Z106" s="38">
        <v>115697</v>
      </c>
      <c r="AA106" s="59" t="s">
        <v>113</v>
      </c>
    </row>
    <row r="107" spans="1:29" ht="15" hidden="1" customHeight="1" x14ac:dyDescent="0.2">
      <c r="A107" s="139"/>
      <c r="B107" s="55" t="s">
        <v>73</v>
      </c>
      <c r="C107" s="59" t="s">
        <v>113</v>
      </c>
      <c r="D107" s="59" t="s">
        <v>113</v>
      </c>
      <c r="E107" s="59" t="s">
        <v>113</v>
      </c>
      <c r="F107" s="59" t="s">
        <v>113</v>
      </c>
      <c r="G107" s="59" t="s">
        <v>113</v>
      </c>
      <c r="H107" s="59" t="s">
        <v>113</v>
      </c>
      <c r="I107" s="59" t="s">
        <v>113</v>
      </c>
      <c r="J107" s="59" t="s">
        <v>113</v>
      </c>
      <c r="K107" s="59" t="s">
        <v>113</v>
      </c>
      <c r="L107" s="59" t="s">
        <v>113</v>
      </c>
      <c r="M107" s="59" t="s">
        <v>113</v>
      </c>
      <c r="N107" s="59" t="s">
        <v>113</v>
      </c>
      <c r="O107" s="59" t="s">
        <v>113</v>
      </c>
      <c r="P107" s="59" t="s">
        <v>113</v>
      </c>
      <c r="Q107" s="38">
        <v>142325</v>
      </c>
      <c r="R107" s="38">
        <v>138521</v>
      </c>
      <c r="S107" s="38">
        <v>129427</v>
      </c>
      <c r="T107" s="38">
        <v>119082</v>
      </c>
      <c r="U107" s="38">
        <v>114592</v>
      </c>
      <c r="V107" s="38">
        <v>115715</v>
      </c>
      <c r="W107" s="38">
        <v>112640</v>
      </c>
      <c r="X107" s="38">
        <v>111121</v>
      </c>
      <c r="Y107" s="38">
        <v>105688</v>
      </c>
      <c r="Z107" s="38">
        <v>99832</v>
      </c>
      <c r="AA107" s="59" t="s">
        <v>113</v>
      </c>
    </row>
    <row r="108" spans="1:29" ht="15" hidden="1" customHeight="1" x14ac:dyDescent="0.2">
      <c r="A108" s="139"/>
      <c r="B108" s="106" t="s">
        <v>72</v>
      </c>
      <c r="C108" s="59" t="s">
        <v>113</v>
      </c>
      <c r="D108" s="59" t="s">
        <v>113</v>
      </c>
      <c r="E108" s="59" t="s">
        <v>113</v>
      </c>
      <c r="F108" s="59" t="s">
        <v>113</v>
      </c>
      <c r="G108" s="59" t="s">
        <v>113</v>
      </c>
      <c r="H108" s="59" t="s">
        <v>113</v>
      </c>
      <c r="I108" s="59" t="s">
        <v>113</v>
      </c>
      <c r="J108" s="59" t="s">
        <v>113</v>
      </c>
      <c r="K108" s="59" t="s">
        <v>113</v>
      </c>
      <c r="L108" s="59" t="s">
        <v>113</v>
      </c>
      <c r="M108" s="59" t="s">
        <v>113</v>
      </c>
      <c r="N108" s="59" t="s">
        <v>113</v>
      </c>
      <c r="O108" s="59" t="s">
        <v>113</v>
      </c>
      <c r="P108" s="59" t="s">
        <v>113</v>
      </c>
      <c r="Q108" s="38">
        <v>84368</v>
      </c>
      <c r="R108" s="38">
        <v>80018</v>
      </c>
      <c r="S108" s="38">
        <v>74071</v>
      </c>
      <c r="T108" s="38">
        <v>67127</v>
      </c>
      <c r="U108" s="38">
        <v>64896</v>
      </c>
      <c r="V108" s="38">
        <v>66812</v>
      </c>
      <c r="W108" s="38">
        <v>64130</v>
      </c>
      <c r="X108" s="38">
        <v>61067</v>
      </c>
      <c r="Y108" s="38">
        <v>56412</v>
      </c>
      <c r="Z108" s="38">
        <v>47700</v>
      </c>
      <c r="AA108" s="59" t="s">
        <v>113</v>
      </c>
    </row>
    <row r="109" spans="1:29" ht="15" hidden="1" customHeight="1" x14ac:dyDescent="0.2">
      <c r="A109" s="139"/>
      <c r="B109" s="106" t="s">
        <v>71</v>
      </c>
      <c r="C109" s="59" t="s">
        <v>113</v>
      </c>
      <c r="D109" s="59" t="s">
        <v>113</v>
      </c>
      <c r="E109" s="59" t="s">
        <v>113</v>
      </c>
      <c r="F109" s="59" t="s">
        <v>113</v>
      </c>
      <c r="G109" s="59" t="s">
        <v>113</v>
      </c>
      <c r="H109" s="59" t="s">
        <v>113</v>
      </c>
      <c r="I109" s="59" t="s">
        <v>113</v>
      </c>
      <c r="J109" s="59" t="s">
        <v>113</v>
      </c>
      <c r="K109" s="59" t="s">
        <v>113</v>
      </c>
      <c r="L109" s="59" t="s">
        <v>113</v>
      </c>
      <c r="M109" s="59" t="s">
        <v>113</v>
      </c>
      <c r="N109" s="59" t="s">
        <v>113</v>
      </c>
      <c r="O109" s="59" t="s">
        <v>113</v>
      </c>
      <c r="P109" s="59" t="s">
        <v>113</v>
      </c>
      <c r="Q109" s="38">
        <v>57957</v>
      </c>
      <c r="R109" s="38">
        <v>58503</v>
      </c>
      <c r="S109" s="38">
        <v>55356</v>
      </c>
      <c r="T109" s="38">
        <v>51955</v>
      </c>
      <c r="U109" s="38">
        <v>49696</v>
      </c>
      <c r="V109" s="38">
        <v>48903</v>
      </c>
      <c r="W109" s="38">
        <v>48510</v>
      </c>
      <c r="X109" s="38">
        <v>50054</v>
      </c>
      <c r="Y109" s="38">
        <v>49276</v>
      </c>
      <c r="Z109" s="38">
        <v>52132</v>
      </c>
      <c r="AA109" s="59" t="s">
        <v>113</v>
      </c>
    </row>
    <row r="110" spans="1:29" ht="15" hidden="1" customHeight="1" x14ac:dyDescent="0.2">
      <c r="A110" s="139"/>
      <c r="B110" s="55" t="s">
        <v>158</v>
      </c>
      <c r="C110" s="59" t="s">
        <v>113</v>
      </c>
      <c r="D110" s="59" t="s">
        <v>113</v>
      </c>
      <c r="E110" s="59" t="s">
        <v>113</v>
      </c>
      <c r="F110" s="59" t="s">
        <v>113</v>
      </c>
      <c r="G110" s="59" t="s">
        <v>113</v>
      </c>
      <c r="H110" s="59" t="s">
        <v>113</v>
      </c>
      <c r="I110" s="59" t="s">
        <v>113</v>
      </c>
      <c r="J110" s="59" t="s">
        <v>113</v>
      </c>
      <c r="K110" s="59" t="s">
        <v>113</v>
      </c>
      <c r="L110" s="59" t="s">
        <v>113</v>
      </c>
      <c r="M110" s="59" t="s">
        <v>113</v>
      </c>
      <c r="N110" s="59" t="s">
        <v>113</v>
      </c>
      <c r="O110" s="59" t="s">
        <v>113</v>
      </c>
      <c r="P110" s="59" t="s">
        <v>113</v>
      </c>
      <c r="Q110" s="38">
        <v>25747</v>
      </c>
      <c r="R110" s="38">
        <v>24320</v>
      </c>
      <c r="S110" s="38">
        <v>22114</v>
      </c>
      <c r="T110" s="38">
        <v>20592</v>
      </c>
      <c r="U110" s="38">
        <v>19633</v>
      </c>
      <c r="V110" s="38">
        <v>18190</v>
      </c>
      <c r="W110" s="38">
        <v>16951</v>
      </c>
      <c r="X110" s="38">
        <v>16300</v>
      </c>
      <c r="Y110" s="38">
        <v>15501</v>
      </c>
      <c r="Z110" s="38">
        <v>15757</v>
      </c>
      <c r="AA110" s="59" t="s">
        <v>113</v>
      </c>
    </row>
    <row r="111" spans="1:29" ht="15" hidden="1" customHeight="1" x14ac:dyDescent="0.2">
      <c r="A111" s="139"/>
      <c r="B111" s="55" t="s">
        <v>70</v>
      </c>
      <c r="C111" s="59" t="s">
        <v>113</v>
      </c>
      <c r="D111" s="59" t="s">
        <v>113</v>
      </c>
      <c r="E111" s="59" t="s">
        <v>113</v>
      </c>
      <c r="F111" s="59" t="s">
        <v>113</v>
      </c>
      <c r="G111" s="59" t="s">
        <v>113</v>
      </c>
      <c r="H111" s="59" t="s">
        <v>113</v>
      </c>
      <c r="I111" s="59" t="s">
        <v>113</v>
      </c>
      <c r="J111" s="59" t="s">
        <v>113</v>
      </c>
      <c r="K111" s="59" t="s">
        <v>113</v>
      </c>
      <c r="L111" s="59" t="s">
        <v>113</v>
      </c>
      <c r="M111" s="59" t="s">
        <v>113</v>
      </c>
      <c r="N111" s="59" t="s">
        <v>113</v>
      </c>
      <c r="O111" s="59" t="s">
        <v>113</v>
      </c>
      <c r="P111" s="59" t="s">
        <v>113</v>
      </c>
      <c r="Q111" s="38">
        <v>102</v>
      </c>
      <c r="R111" s="38">
        <v>124</v>
      </c>
      <c r="S111" s="38">
        <v>149</v>
      </c>
      <c r="T111" s="38">
        <v>200</v>
      </c>
      <c r="U111" s="38">
        <v>135</v>
      </c>
      <c r="V111" s="38">
        <v>108</v>
      </c>
      <c r="W111" s="38">
        <v>99</v>
      </c>
      <c r="X111" s="38">
        <v>105</v>
      </c>
      <c r="Y111" s="38">
        <v>101</v>
      </c>
      <c r="Z111" s="38">
        <v>108</v>
      </c>
      <c r="AA111" s="59" t="s">
        <v>113</v>
      </c>
    </row>
    <row r="112" spans="1:29" x14ac:dyDescent="0.2">
      <c r="A112" s="139"/>
      <c r="B112" s="50" t="s">
        <v>69</v>
      </c>
      <c r="C112" s="59" t="s">
        <v>113</v>
      </c>
      <c r="D112" s="59" t="s">
        <v>113</v>
      </c>
      <c r="E112" s="59" t="s">
        <v>113</v>
      </c>
      <c r="F112" s="59" t="s">
        <v>113</v>
      </c>
      <c r="G112" s="59" t="s">
        <v>113</v>
      </c>
      <c r="H112" s="59" t="s">
        <v>113</v>
      </c>
      <c r="I112" s="59" t="s">
        <v>113</v>
      </c>
      <c r="J112" s="59" t="s">
        <v>113</v>
      </c>
      <c r="K112" s="59" t="s">
        <v>113</v>
      </c>
      <c r="L112" s="59" t="s">
        <v>113</v>
      </c>
      <c r="M112" s="59" t="s">
        <v>113</v>
      </c>
      <c r="N112" s="59" t="s">
        <v>113</v>
      </c>
      <c r="O112" s="59" t="s">
        <v>113</v>
      </c>
      <c r="P112" s="59" t="s">
        <v>113</v>
      </c>
      <c r="Q112" s="38">
        <v>24245</v>
      </c>
      <c r="R112" s="38">
        <v>24189</v>
      </c>
      <c r="S112" s="38">
        <v>21455</v>
      </c>
      <c r="T112" s="38">
        <v>19819</v>
      </c>
      <c r="U112" s="38">
        <v>19104</v>
      </c>
      <c r="V112" s="38">
        <v>19187</v>
      </c>
      <c r="W112" s="38">
        <v>18808</v>
      </c>
      <c r="X112" s="38">
        <v>19861</v>
      </c>
      <c r="Y112" s="38">
        <v>20239</v>
      </c>
      <c r="Z112" s="38">
        <v>19806</v>
      </c>
      <c r="AA112" s="59" t="s">
        <v>113</v>
      </c>
    </row>
    <row r="113" spans="1:31" x14ac:dyDescent="0.2">
      <c r="A113" s="139"/>
      <c r="B113" s="50" t="s">
        <v>68</v>
      </c>
      <c r="C113" s="59" t="s">
        <v>113</v>
      </c>
      <c r="D113" s="59" t="s">
        <v>113</v>
      </c>
      <c r="E113" s="59" t="s">
        <v>113</v>
      </c>
      <c r="F113" s="59" t="s">
        <v>113</v>
      </c>
      <c r="G113" s="59" t="s">
        <v>113</v>
      </c>
      <c r="H113" s="59" t="s">
        <v>113</v>
      </c>
      <c r="I113" s="59" t="s">
        <v>113</v>
      </c>
      <c r="J113" s="59" t="s">
        <v>113</v>
      </c>
      <c r="K113" s="59" t="s">
        <v>113</v>
      </c>
      <c r="L113" s="59" t="s">
        <v>113</v>
      </c>
      <c r="M113" s="59" t="s">
        <v>113</v>
      </c>
      <c r="N113" s="59" t="s">
        <v>113</v>
      </c>
      <c r="O113" s="59" t="s">
        <v>113</v>
      </c>
      <c r="P113" s="59" t="s">
        <v>113</v>
      </c>
      <c r="Q113" s="38">
        <v>6751</v>
      </c>
      <c r="R113" s="38">
        <v>8132</v>
      </c>
      <c r="S113" s="38">
        <v>6757</v>
      </c>
      <c r="T113" s="38">
        <v>6241</v>
      </c>
      <c r="U113" s="38">
        <v>6556</v>
      </c>
      <c r="V113" s="38">
        <v>6584</v>
      </c>
      <c r="W113" s="38">
        <v>6438</v>
      </c>
      <c r="X113" s="38">
        <v>6501</v>
      </c>
      <c r="Y113" s="38">
        <v>6739</v>
      </c>
      <c r="Z113" s="38">
        <v>6412</v>
      </c>
      <c r="AA113" s="59" t="s">
        <v>113</v>
      </c>
    </row>
    <row r="114" spans="1:31" x14ac:dyDescent="0.2">
      <c r="A114" s="139"/>
      <c r="B114" s="50" t="s">
        <v>67</v>
      </c>
      <c r="C114" s="59" t="s">
        <v>113</v>
      </c>
      <c r="D114" s="59" t="s">
        <v>113</v>
      </c>
      <c r="E114" s="59" t="s">
        <v>113</v>
      </c>
      <c r="F114" s="59" t="s">
        <v>113</v>
      </c>
      <c r="G114" s="59" t="s">
        <v>113</v>
      </c>
      <c r="H114" s="59" t="s">
        <v>113</v>
      </c>
      <c r="I114" s="59" t="s">
        <v>113</v>
      </c>
      <c r="J114" s="59" t="s">
        <v>113</v>
      </c>
      <c r="K114" s="59" t="s">
        <v>113</v>
      </c>
      <c r="L114" s="59" t="s">
        <v>113</v>
      </c>
      <c r="M114" s="59" t="s">
        <v>113</v>
      </c>
      <c r="N114" s="59" t="s">
        <v>113</v>
      </c>
      <c r="O114" s="59" t="s">
        <v>113</v>
      </c>
      <c r="P114" s="59" t="s">
        <v>113</v>
      </c>
      <c r="Q114" s="38">
        <v>6743</v>
      </c>
      <c r="R114" s="38">
        <v>7682</v>
      </c>
      <c r="S114" s="38">
        <v>6961</v>
      </c>
      <c r="T114" s="38">
        <v>7424</v>
      </c>
      <c r="U114" s="38">
        <v>7581</v>
      </c>
      <c r="V114" s="38">
        <v>6789</v>
      </c>
      <c r="W114" s="38">
        <v>7085</v>
      </c>
      <c r="X114" s="38">
        <v>6758</v>
      </c>
      <c r="Y114" s="38">
        <v>6991</v>
      </c>
      <c r="Z114" s="38">
        <v>6961</v>
      </c>
      <c r="AA114" s="59" t="s">
        <v>113</v>
      </c>
    </row>
    <row r="115" spans="1:31" x14ac:dyDescent="0.2">
      <c r="A115" s="139"/>
    </row>
    <row r="116" spans="1:31" x14ac:dyDescent="0.2">
      <c r="A116" s="139"/>
      <c r="B116" s="48" t="s">
        <v>123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31" x14ac:dyDescent="0.2">
      <c r="A117" s="139"/>
      <c r="B117" s="50" t="s">
        <v>107</v>
      </c>
      <c r="C117" s="51" t="s">
        <v>113</v>
      </c>
      <c r="D117" s="51" t="s">
        <v>113</v>
      </c>
      <c r="E117" s="51" t="s">
        <v>113</v>
      </c>
      <c r="F117" s="51" t="s">
        <v>113</v>
      </c>
      <c r="G117" s="51" t="s">
        <v>113</v>
      </c>
      <c r="H117" s="51" t="s">
        <v>113</v>
      </c>
      <c r="I117" s="51" t="s">
        <v>113</v>
      </c>
      <c r="J117" s="51" t="s">
        <v>113</v>
      </c>
      <c r="K117" s="51" t="s">
        <v>113</v>
      </c>
      <c r="L117" s="51" t="s">
        <v>113</v>
      </c>
      <c r="M117" s="51" t="s">
        <v>113</v>
      </c>
      <c r="N117" s="51" t="s">
        <v>113</v>
      </c>
      <c r="O117" s="51" t="s">
        <v>113</v>
      </c>
      <c r="P117" s="51" t="s">
        <v>113</v>
      </c>
      <c r="Q117" s="51" t="s">
        <v>113</v>
      </c>
      <c r="R117" s="53">
        <v>24720</v>
      </c>
      <c r="S117" s="53">
        <v>23091</v>
      </c>
      <c r="T117" s="53">
        <v>22331</v>
      </c>
      <c r="U117" s="53">
        <v>22497</v>
      </c>
      <c r="V117" s="53">
        <v>22943</v>
      </c>
      <c r="W117" s="53">
        <v>23523</v>
      </c>
      <c r="X117" s="53">
        <v>22177</v>
      </c>
      <c r="Y117" s="53">
        <v>21629</v>
      </c>
      <c r="Z117" s="53">
        <v>21394</v>
      </c>
      <c r="AA117" s="53">
        <v>20415</v>
      </c>
    </row>
    <row r="118" spans="1:31" x14ac:dyDescent="0.2">
      <c r="A118" s="139"/>
      <c r="B118" s="50" t="s">
        <v>122</v>
      </c>
      <c r="C118" s="51" t="s">
        <v>113</v>
      </c>
      <c r="D118" s="51" t="s">
        <v>113</v>
      </c>
      <c r="E118" s="51" t="s">
        <v>113</v>
      </c>
      <c r="F118" s="51" t="s">
        <v>113</v>
      </c>
      <c r="G118" s="51" t="s">
        <v>113</v>
      </c>
      <c r="H118" s="51" t="s">
        <v>113</v>
      </c>
      <c r="I118" s="51" t="s">
        <v>113</v>
      </c>
      <c r="J118" s="51" t="s">
        <v>113</v>
      </c>
      <c r="K118" s="51" t="s">
        <v>113</v>
      </c>
      <c r="L118" s="51" t="s">
        <v>113</v>
      </c>
      <c r="M118" s="51" t="s">
        <v>113</v>
      </c>
      <c r="N118" s="51" t="s">
        <v>113</v>
      </c>
      <c r="O118" s="51" t="s">
        <v>113</v>
      </c>
      <c r="P118" s="51" t="s">
        <v>113</v>
      </c>
      <c r="Q118" s="51" t="s">
        <v>113</v>
      </c>
      <c r="R118" s="53">
        <v>9722</v>
      </c>
      <c r="S118" s="53">
        <v>8848</v>
      </c>
      <c r="T118" s="53">
        <v>8149</v>
      </c>
      <c r="U118" s="53">
        <v>8379</v>
      </c>
      <c r="V118" s="53">
        <v>7767</v>
      </c>
      <c r="W118" s="53">
        <v>7696</v>
      </c>
      <c r="X118" s="53">
        <v>6246</v>
      </c>
      <c r="Y118" s="53">
        <v>6742</v>
      </c>
      <c r="Z118" s="53">
        <v>6573</v>
      </c>
      <c r="AA118" s="53">
        <v>6504</v>
      </c>
    </row>
    <row r="119" spans="1:31" x14ac:dyDescent="0.2">
      <c r="A119" s="139"/>
      <c r="B119" s="50" t="s">
        <v>121</v>
      </c>
      <c r="C119" s="51" t="s">
        <v>113</v>
      </c>
      <c r="D119" s="51" t="s">
        <v>113</v>
      </c>
      <c r="E119" s="51" t="s">
        <v>113</v>
      </c>
      <c r="F119" s="51" t="s">
        <v>113</v>
      </c>
      <c r="G119" s="51" t="s">
        <v>113</v>
      </c>
      <c r="H119" s="51" t="s">
        <v>113</v>
      </c>
      <c r="I119" s="51" t="s">
        <v>113</v>
      </c>
      <c r="J119" s="51" t="s">
        <v>113</v>
      </c>
      <c r="K119" s="51" t="s">
        <v>113</v>
      </c>
      <c r="L119" s="51" t="s">
        <v>113</v>
      </c>
      <c r="M119" s="51" t="s">
        <v>113</v>
      </c>
      <c r="N119" s="51" t="s">
        <v>113</v>
      </c>
      <c r="O119" s="51" t="s">
        <v>113</v>
      </c>
      <c r="P119" s="51" t="s">
        <v>113</v>
      </c>
      <c r="Q119" s="51" t="s">
        <v>113</v>
      </c>
      <c r="R119" s="46">
        <v>1373</v>
      </c>
      <c r="S119" s="46">
        <v>1272</v>
      </c>
      <c r="T119" s="46">
        <v>1099</v>
      </c>
      <c r="U119" s="46">
        <v>1108</v>
      </c>
      <c r="V119" s="46">
        <v>1166</v>
      </c>
      <c r="W119" s="46">
        <v>1243</v>
      </c>
      <c r="X119" s="46">
        <v>1342</v>
      </c>
      <c r="Y119" s="46">
        <v>1314</v>
      </c>
      <c r="Z119" s="46">
        <v>1272</v>
      </c>
      <c r="AA119" s="46">
        <v>1216</v>
      </c>
    </row>
    <row r="120" spans="1:31" x14ac:dyDescent="0.2">
      <c r="A120" s="139"/>
    </row>
    <row r="121" spans="1:31" x14ac:dyDescent="0.2">
      <c r="A121" s="139"/>
      <c r="B121" s="48" t="s">
        <v>130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31" x14ac:dyDescent="0.2">
      <c r="A122" s="139"/>
      <c r="B122" s="46" t="s">
        <v>65</v>
      </c>
      <c r="C122" s="46">
        <v>120</v>
      </c>
      <c r="D122" s="46">
        <v>104</v>
      </c>
      <c r="E122" s="46">
        <v>101</v>
      </c>
      <c r="F122" s="46">
        <v>98</v>
      </c>
      <c r="G122" s="46">
        <v>98</v>
      </c>
      <c r="H122" s="46">
        <v>87</v>
      </c>
      <c r="I122" s="46">
        <v>95</v>
      </c>
      <c r="J122" s="46">
        <v>100</v>
      </c>
      <c r="K122" s="46">
        <v>80</v>
      </c>
      <c r="L122" s="46">
        <v>82</v>
      </c>
      <c r="M122" s="46">
        <v>88</v>
      </c>
      <c r="N122" s="46">
        <v>71</v>
      </c>
      <c r="O122" s="46">
        <v>72</v>
      </c>
      <c r="P122" s="46">
        <v>65</v>
      </c>
      <c r="Q122" s="46">
        <v>50</v>
      </c>
      <c r="R122" s="46">
        <v>57</v>
      </c>
      <c r="S122" s="46">
        <v>74</v>
      </c>
      <c r="T122" s="46">
        <v>67</v>
      </c>
      <c r="U122" s="46">
        <v>52</v>
      </c>
      <c r="V122" s="46">
        <v>43</v>
      </c>
      <c r="W122" s="46">
        <v>65</v>
      </c>
      <c r="X122" s="46">
        <v>37</v>
      </c>
      <c r="Y122" s="46">
        <v>44</v>
      </c>
      <c r="Z122" s="46">
        <v>34</v>
      </c>
      <c r="AA122" s="46">
        <v>47</v>
      </c>
    </row>
    <row r="123" spans="1:31" x14ac:dyDescent="0.2">
      <c r="A123" s="139"/>
      <c r="B123" s="50" t="s">
        <v>66</v>
      </c>
      <c r="C123" s="46">
        <v>68</v>
      </c>
      <c r="D123" s="46">
        <v>56</v>
      </c>
      <c r="E123" s="46">
        <v>52</v>
      </c>
      <c r="F123" s="46">
        <v>50</v>
      </c>
      <c r="G123" s="46">
        <v>52</v>
      </c>
      <c r="H123" s="46">
        <v>43</v>
      </c>
      <c r="I123" s="46">
        <v>39</v>
      </c>
      <c r="J123" s="46">
        <v>38</v>
      </c>
      <c r="K123" s="46">
        <v>28</v>
      </c>
      <c r="L123" s="46">
        <v>37</v>
      </c>
      <c r="M123" s="46">
        <v>34</v>
      </c>
      <c r="N123" s="46">
        <v>41</v>
      </c>
      <c r="O123" s="46">
        <v>33</v>
      </c>
      <c r="P123" s="46">
        <v>32</v>
      </c>
      <c r="Q123" s="46">
        <v>24</v>
      </c>
      <c r="R123" s="46">
        <v>23</v>
      </c>
      <c r="S123" s="46">
        <v>45</v>
      </c>
      <c r="T123" s="46">
        <v>35</v>
      </c>
      <c r="U123" s="46">
        <v>30</v>
      </c>
      <c r="V123" s="46">
        <v>20</v>
      </c>
      <c r="W123" s="46">
        <v>50</v>
      </c>
      <c r="X123" s="46">
        <v>16</v>
      </c>
      <c r="Y123" s="46">
        <v>24</v>
      </c>
      <c r="Z123" s="46">
        <v>18</v>
      </c>
      <c r="AA123" s="46">
        <v>18</v>
      </c>
    </row>
    <row r="124" spans="1:31" x14ac:dyDescent="0.2">
      <c r="A124" s="139"/>
      <c r="B124" s="50" t="s">
        <v>129</v>
      </c>
      <c r="C124" s="46">
        <v>52</v>
      </c>
      <c r="D124" s="46">
        <v>48</v>
      </c>
      <c r="E124" s="46">
        <v>49</v>
      </c>
      <c r="F124" s="46">
        <v>48</v>
      </c>
      <c r="G124" s="46">
        <v>46</v>
      </c>
      <c r="H124" s="46">
        <v>44</v>
      </c>
      <c r="I124" s="46">
        <v>56</v>
      </c>
      <c r="J124" s="46">
        <v>62</v>
      </c>
      <c r="K124" s="46">
        <v>52</v>
      </c>
      <c r="L124" s="46">
        <v>45</v>
      </c>
      <c r="M124" s="46">
        <v>54</v>
      </c>
      <c r="N124" s="46">
        <v>30</v>
      </c>
      <c r="O124" s="46">
        <v>39</v>
      </c>
      <c r="P124" s="46">
        <v>33</v>
      </c>
      <c r="Q124" s="46">
        <v>26</v>
      </c>
      <c r="R124" s="46">
        <v>34</v>
      </c>
      <c r="S124" s="46">
        <v>29</v>
      </c>
      <c r="T124" s="46">
        <v>32</v>
      </c>
      <c r="U124" s="46">
        <v>22</v>
      </c>
      <c r="V124" s="46">
        <v>23</v>
      </c>
      <c r="W124" s="46">
        <v>15</v>
      </c>
      <c r="X124" s="46">
        <v>20</v>
      </c>
      <c r="Y124" s="46">
        <v>20</v>
      </c>
      <c r="Z124" s="46">
        <v>16</v>
      </c>
      <c r="AA124" s="46">
        <v>29</v>
      </c>
    </row>
    <row r="125" spans="1:31" x14ac:dyDescent="0.2">
      <c r="A125" s="139"/>
    </row>
    <row r="126" spans="1:31" ht="21" customHeight="1" x14ac:dyDescent="0.2">
      <c r="A126" s="139"/>
      <c r="B126" s="48" t="s">
        <v>132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31" x14ac:dyDescent="0.2">
      <c r="A127" s="139"/>
      <c r="B127" s="41" t="s">
        <v>85</v>
      </c>
      <c r="C127" s="59" t="s">
        <v>113</v>
      </c>
      <c r="D127" s="59" t="s">
        <v>113</v>
      </c>
      <c r="E127" s="59" t="s">
        <v>113</v>
      </c>
      <c r="F127" s="59" t="s">
        <v>113</v>
      </c>
      <c r="G127" s="59" t="s">
        <v>113</v>
      </c>
      <c r="H127" s="59" t="s">
        <v>113</v>
      </c>
      <c r="I127" s="59" t="s">
        <v>113</v>
      </c>
      <c r="J127" s="43">
        <v>80680</v>
      </c>
      <c r="K127" s="43">
        <v>79591</v>
      </c>
      <c r="L127" s="43">
        <v>77444</v>
      </c>
      <c r="M127" s="43">
        <v>79896</v>
      </c>
      <c r="N127" s="43">
        <v>80840</v>
      </c>
      <c r="O127" s="43">
        <v>84442</v>
      </c>
      <c r="P127" s="43">
        <v>81293</v>
      </c>
      <c r="Q127" s="43">
        <v>79432</v>
      </c>
      <c r="R127" s="43">
        <v>75428</v>
      </c>
      <c r="S127" s="43">
        <v>75768</v>
      </c>
      <c r="T127" s="43">
        <v>82792</v>
      </c>
      <c r="U127" s="43">
        <v>95402</v>
      </c>
      <c r="V127" s="43">
        <v>93277</v>
      </c>
      <c r="W127" s="43">
        <v>99922</v>
      </c>
      <c r="X127" s="43">
        <v>99947</v>
      </c>
      <c r="Y127" s="43">
        <v>99412</v>
      </c>
      <c r="Z127" s="43">
        <v>93727</v>
      </c>
      <c r="AA127" s="43">
        <v>88778</v>
      </c>
      <c r="AB127" s="42"/>
      <c r="AC127" s="42"/>
      <c r="AD127" s="40"/>
      <c r="AE127" s="40"/>
    </row>
    <row r="128" spans="1:31" ht="15.75" customHeight="1" x14ac:dyDescent="0.2">
      <c r="A128" s="139"/>
      <c r="B128" s="130" t="s">
        <v>84</v>
      </c>
      <c r="C128" s="59" t="s">
        <v>113</v>
      </c>
      <c r="D128" s="59" t="s">
        <v>113</v>
      </c>
      <c r="E128" s="59" t="s">
        <v>113</v>
      </c>
      <c r="F128" s="59" t="s">
        <v>113</v>
      </c>
      <c r="G128" s="59" t="s">
        <v>113</v>
      </c>
      <c r="H128" s="59" t="s">
        <v>113</v>
      </c>
      <c r="I128" s="59" t="s">
        <v>113</v>
      </c>
      <c r="J128" s="43">
        <v>29199</v>
      </c>
      <c r="K128" s="43">
        <v>28820</v>
      </c>
      <c r="L128" s="43">
        <v>28819</v>
      </c>
      <c r="M128" s="43">
        <v>28945</v>
      </c>
      <c r="N128" s="43">
        <v>28912</v>
      </c>
      <c r="O128" s="43">
        <v>29910</v>
      </c>
      <c r="P128" s="43">
        <v>28526</v>
      </c>
      <c r="Q128" s="43">
        <v>27696</v>
      </c>
      <c r="R128" s="43">
        <v>26740</v>
      </c>
      <c r="S128" s="43">
        <v>27238</v>
      </c>
      <c r="T128" s="43">
        <v>30510</v>
      </c>
      <c r="U128" s="43">
        <v>33937</v>
      </c>
      <c r="V128" s="43">
        <v>33579</v>
      </c>
      <c r="W128" s="43">
        <v>35890</v>
      </c>
      <c r="X128" s="43">
        <v>35395</v>
      </c>
      <c r="Y128" s="43">
        <v>33512</v>
      </c>
      <c r="Z128" s="43">
        <v>33068</v>
      </c>
      <c r="AA128" s="43">
        <v>31073</v>
      </c>
      <c r="AB128" s="42"/>
      <c r="AC128" s="42"/>
      <c r="AD128" s="40"/>
      <c r="AE128" s="40"/>
    </row>
    <row r="129" spans="1:31" x14ac:dyDescent="0.2">
      <c r="A129" s="139"/>
      <c r="B129" s="130"/>
      <c r="C129" s="59" t="s">
        <v>113</v>
      </c>
      <c r="D129" s="59" t="s">
        <v>113</v>
      </c>
      <c r="E129" s="59" t="s">
        <v>113</v>
      </c>
      <c r="F129" s="59" t="s">
        <v>113</v>
      </c>
      <c r="G129" s="59" t="s">
        <v>113</v>
      </c>
      <c r="H129" s="59" t="s">
        <v>113</v>
      </c>
      <c r="I129" s="59" t="s">
        <v>113</v>
      </c>
      <c r="J129" s="44">
        <v>0.36199999999999999</v>
      </c>
      <c r="K129" s="44">
        <v>0.36199999999999999</v>
      </c>
      <c r="L129" s="44">
        <v>0.373</v>
      </c>
      <c r="M129" s="44">
        <v>0.36199999999999999</v>
      </c>
      <c r="N129" s="44">
        <v>0.35799999999999998</v>
      </c>
      <c r="O129" s="44">
        <v>0.35399999999999998</v>
      </c>
      <c r="P129" s="44">
        <v>0.35099999999999998</v>
      </c>
      <c r="Q129" s="44">
        <v>0.34899999999999998</v>
      </c>
      <c r="R129" s="44">
        <v>0.35499999999999998</v>
      </c>
      <c r="S129" s="44">
        <v>0.35899999999999999</v>
      </c>
      <c r="T129" s="44">
        <v>0.37</v>
      </c>
      <c r="U129" s="44">
        <v>0.35599999999999998</v>
      </c>
      <c r="V129" s="44">
        <v>0.36</v>
      </c>
      <c r="W129" s="44">
        <v>0.35899999999999999</v>
      </c>
      <c r="X129" s="44">
        <v>0.35399999999999998</v>
      </c>
      <c r="Y129" s="44">
        <v>0.33700000000000002</v>
      </c>
      <c r="Z129" s="44">
        <v>0.35299999999999998</v>
      </c>
      <c r="AA129" s="44">
        <v>0.35</v>
      </c>
      <c r="AB129" s="42"/>
      <c r="AC129" s="42"/>
      <c r="AD129" s="40"/>
      <c r="AE129" s="40"/>
    </row>
    <row r="130" spans="1:31" ht="15.75" customHeight="1" x14ac:dyDescent="0.2">
      <c r="A130" s="139"/>
      <c r="B130" s="130" t="s">
        <v>83</v>
      </c>
      <c r="C130" s="59" t="s">
        <v>113</v>
      </c>
      <c r="D130" s="59" t="s">
        <v>113</v>
      </c>
      <c r="E130" s="59" t="s">
        <v>113</v>
      </c>
      <c r="F130" s="59" t="s">
        <v>113</v>
      </c>
      <c r="G130" s="59" t="s">
        <v>113</v>
      </c>
      <c r="H130" s="59" t="s">
        <v>113</v>
      </c>
      <c r="I130" s="59" t="s">
        <v>113</v>
      </c>
      <c r="J130" s="44">
        <v>24728</v>
      </c>
      <c r="K130" s="44">
        <v>24454</v>
      </c>
      <c r="L130" s="44">
        <v>23907</v>
      </c>
      <c r="M130" s="44">
        <v>25194</v>
      </c>
      <c r="N130" s="44">
        <v>25140</v>
      </c>
      <c r="O130" s="44">
        <v>25536</v>
      </c>
      <c r="P130" s="44">
        <v>24362</v>
      </c>
      <c r="Q130" s="44">
        <v>24249</v>
      </c>
      <c r="R130" s="44">
        <v>23094</v>
      </c>
      <c r="S130" s="44">
        <v>23247</v>
      </c>
      <c r="T130" s="44">
        <v>24826</v>
      </c>
      <c r="U130" s="44">
        <v>28372</v>
      </c>
      <c r="V130" s="44">
        <v>28028</v>
      </c>
      <c r="W130" s="44">
        <v>29029</v>
      </c>
      <c r="X130" s="44">
        <v>28534</v>
      </c>
      <c r="Y130" s="44">
        <v>30356</v>
      </c>
      <c r="Z130" s="44">
        <v>27687</v>
      </c>
      <c r="AA130" s="44">
        <v>26027</v>
      </c>
      <c r="AB130" s="42"/>
      <c r="AC130" s="42"/>
      <c r="AD130" s="40"/>
      <c r="AE130" s="40"/>
    </row>
    <row r="131" spans="1:31" x14ac:dyDescent="0.2">
      <c r="A131" s="139"/>
      <c r="B131" s="130"/>
      <c r="C131" s="59" t="s">
        <v>113</v>
      </c>
      <c r="D131" s="59" t="s">
        <v>113</v>
      </c>
      <c r="E131" s="59" t="s">
        <v>113</v>
      </c>
      <c r="F131" s="59" t="s">
        <v>113</v>
      </c>
      <c r="G131" s="59" t="s">
        <v>113</v>
      </c>
      <c r="H131" s="59" t="s">
        <v>113</v>
      </c>
      <c r="I131" s="59" t="s">
        <v>113</v>
      </c>
      <c r="J131" s="44">
        <v>0.307</v>
      </c>
      <c r="K131" s="44">
        <v>0.307</v>
      </c>
      <c r="L131" s="44">
        <v>0.309</v>
      </c>
      <c r="M131" s="44">
        <v>0.315</v>
      </c>
      <c r="N131" s="44">
        <v>0.311</v>
      </c>
      <c r="O131" s="44">
        <v>0.30199999999999999</v>
      </c>
      <c r="P131" s="44">
        <v>0.3</v>
      </c>
      <c r="Q131" s="44">
        <v>0.30499999999999999</v>
      </c>
      <c r="R131" s="44">
        <v>0.30599999999999999</v>
      </c>
      <c r="S131" s="44">
        <v>0.307</v>
      </c>
      <c r="T131" s="44">
        <v>0.30099999999999999</v>
      </c>
      <c r="U131" s="44">
        <v>0.29699999999999999</v>
      </c>
      <c r="V131" s="44">
        <v>0.3</v>
      </c>
      <c r="W131" s="44">
        <v>0.29099999999999998</v>
      </c>
      <c r="X131" s="44">
        <v>0.28499999999999998</v>
      </c>
      <c r="Y131" s="44">
        <v>0.30499999999999999</v>
      </c>
      <c r="Z131" s="44">
        <v>0.29499999999999998</v>
      </c>
      <c r="AA131" s="44">
        <v>0.29299999999999998</v>
      </c>
      <c r="AB131" s="42"/>
      <c r="AC131" s="42"/>
      <c r="AD131" s="40"/>
      <c r="AE131" s="40"/>
    </row>
    <row r="132" spans="1:31" ht="15.75" customHeight="1" x14ac:dyDescent="0.2">
      <c r="A132" s="139"/>
      <c r="B132" s="130" t="s">
        <v>82</v>
      </c>
      <c r="C132" s="59" t="s">
        <v>113</v>
      </c>
      <c r="D132" s="59" t="s">
        <v>113</v>
      </c>
      <c r="E132" s="59" t="s">
        <v>113</v>
      </c>
      <c r="F132" s="59" t="s">
        <v>113</v>
      </c>
      <c r="G132" s="59" t="s">
        <v>113</v>
      </c>
      <c r="H132" s="59" t="s">
        <v>113</v>
      </c>
      <c r="I132" s="59" t="s">
        <v>113</v>
      </c>
      <c r="J132" s="44">
        <v>6712</v>
      </c>
      <c r="K132" s="44">
        <v>6778</v>
      </c>
      <c r="L132" s="44">
        <v>7108</v>
      </c>
      <c r="M132" s="44">
        <v>7792</v>
      </c>
      <c r="N132" s="44">
        <v>8025</v>
      </c>
      <c r="O132" s="44">
        <v>9046</v>
      </c>
      <c r="P132" s="44">
        <v>8450</v>
      </c>
      <c r="Q132" s="44">
        <v>8361</v>
      </c>
      <c r="R132" s="44">
        <v>8035</v>
      </c>
      <c r="S132" s="44">
        <v>8327</v>
      </c>
      <c r="T132" s="44">
        <v>9396</v>
      </c>
      <c r="U132" s="44">
        <v>10601</v>
      </c>
      <c r="V132" s="44">
        <v>11134</v>
      </c>
      <c r="W132" s="44">
        <v>11304</v>
      </c>
      <c r="X132" s="44">
        <v>11833</v>
      </c>
      <c r="Y132" s="44">
        <v>10883</v>
      </c>
      <c r="Z132" s="44">
        <v>10642</v>
      </c>
      <c r="AA132" s="44">
        <v>9579</v>
      </c>
      <c r="AB132" s="42"/>
      <c r="AC132" s="42"/>
      <c r="AD132" s="40"/>
      <c r="AE132" s="40"/>
    </row>
    <row r="133" spans="1:31" x14ac:dyDescent="0.2">
      <c r="A133" s="139"/>
      <c r="B133" s="130"/>
      <c r="C133" s="59" t="s">
        <v>113</v>
      </c>
      <c r="D133" s="59" t="s">
        <v>113</v>
      </c>
      <c r="E133" s="59" t="s">
        <v>113</v>
      </c>
      <c r="F133" s="59" t="s">
        <v>113</v>
      </c>
      <c r="G133" s="59" t="s">
        <v>113</v>
      </c>
      <c r="H133" s="59" t="s">
        <v>113</v>
      </c>
      <c r="I133" s="59" t="s">
        <v>113</v>
      </c>
      <c r="J133" s="44">
        <v>8.3000000000000004E-2</v>
      </c>
      <c r="K133" s="44">
        <v>8.5000000000000006E-2</v>
      </c>
      <c r="L133" s="44">
        <v>9.1999999999999998E-2</v>
      </c>
      <c r="M133" s="44">
        <v>9.8000000000000004E-2</v>
      </c>
      <c r="N133" s="44">
        <v>9.9000000000000005E-2</v>
      </c>
      <c r="O133" s="44">
        <v>0.107</v>
      </c>
      <c r="P133" s="44">
        <v>0.104</v>
      </c>
      <c r="Q133" s="44">
        <v>0.105</v>
      </c>
      <c r="R133" s="44">
        <v>0.107</v>
      </c>
      <c r="S133" s="44">
        <v>0.11</v>
      </c>
      <c r="T133" s="44">
        <v>0.114</v>
      </c>
      <c r="U133" s="44">
        <v>0.111</v>
      </c>
      <c r="V133" s="44">
        <v>0.11899999999999999</v>
      </c>
      <c r="W133" s="44">
        <v>0.113</v>
      </c>
      <c r="X133" s="44">
        <v>0.11799999999999999</v>
      </c>
      <c r="Y133" s="44">
        <v>0.109</v>
      </c>
      <c r="Z133" s="44">
        <v>0.114</v>
      </c>
      <c r="AA133" s="44">
        <v>0.108</v>
      </c>
      <c r="AB133" s="42"/>
      <c r="AC133" s="42"/>
      <c r="AD133" s="40"/>
      <c r="AE133" s="40"/>
    </row>
    <row r="134" spans="1:31" ht="15" customHeight="1" x14ac:dyDescent="0.2">
      <c r="A134" s="139"/>
      <c r="B134" s="130" t="s">
        <v>81</v>
      </c>
      <c r="C134" s="59" t="s">
        <v>113</v>
      </c>
      <c r="D134" s="59" t="s">
        <v>113</v>
      </c>
      <c r="E134" s="59" t="s">
        <v>113</v>
      </c>
      <c r="F134" s="59" t="s">
        <v>113</v>
      </c>
      <c r="G134" s="59" t="s">
        <v>113</v>
      </c>
      <c r="H134" s="59" t="s">
        <v>113</v>
      </c>
      <c r="I134" s="59" t="s">
        <v>113</v>
      </c>
      <c r="J134" s="44">
        <v>1709</v>
      </c>
      <c r="K134" s="44">
        <v>1786</v>
      </c>
      <c r="L134" s="44">
        <v>1811</v>
      </c>
      <c r="M134" s="44">
        <v>1939</v>
      </c>
      <c r="N134" s="44">
        <v>2127</v>
      </c>
      <c r="O134" s="44">
        <v>2572</v>
      </c>
      <c r="P134" s="44">
        <v>2532</v>
      </c>
      <c r="Q134" s="44">
        <v>2466</v>
      </c>
      <c r="R134" s="44">
        <v>2340</v>
      </c>
      <c r="S134" s="44">
        <v>2541</v>
      </c>
      <c r="T134" s="44">
        <v>2880</v>
      </c>
      <c r="U134" s="44">
        <v>3273</v>
      </c>
      <c r="V134" s="44">
        <v>3386</v>
      </c>
      <c r="W134" s="44">
        <v>3790</v>
      </c>
      <c r="X134" s="44">
        <v>4151</v>
      </c>
      <c r="Y134" s="44">
        <v>3811</v>
      </c>
      <c r="Z134" s="44">
        <v>3721</v>
      </c>
      <c r="AA134" s="44">
        <v>3549</v>
      </c>
      <c r="AB134" s="42"/>
      <c r="AC134" s="42"/>
      <c r="AD134" s="40"/>
      <c r="AE134" s="40"/>
    </row>
    <row r="135" spans="1:31" x14ac:dyDescent="0.2">
      <c r="A135" s="139"/>
      <c r="B135" s="130"/>
      <c r="C135" s="59" t="s">
        <v>113</v>
      </c>
      <c r="D135" s="59" t="s">
        <v>113</v>
      </c>
      <c r="E135" s="59" t="s">
        <v>113</v>
      </c>
      <c r="F135" s="59" t="s">
        <v>113</v>
      </c>
      <c r="G135" s="59" t="s">
        <v>113</v>
      </c>
      <c r="H135" s="59" t="s">
        <v>113</v>
      </c>
      <c r="I135" s="59" t="s">
        <v>113</v>
      </c>
      <c r="J135" s="44">
        <v>2.1000000000000001E-2</v>
      </c>
      <c r="K135" s="44">
        <v>2.1999999999999999E-2</v>
      </c>
      <c r="L135" s="44">
        <v>2.3E-2</v>
      </c>
      <c r="M135" s="44">
        <v>2.4E-2</v>
      </c>
      <c r="N135" s="44">
        <v>2.5999999999999999E-2</v>
      </c>
      <c r="O135" s="44">
        <v>0.03</v>
      </c>
      <c r="P135" s="44">
        <v>3.1E-2</v>
      </c>
      <c r="Q135" s="44">
        <v>3.1E-2</v>
      </c>
      <c r="R135" s="44">
        <v>3.1E-2</v>
      </c>
      <c r="S135" s="44">
        <v>3.4000000000000002E-2</v>
      </c>
      <c r="T135" s="44">
        <v>3.5000000000000003E-2</v>
      </c>
      <c r="U135" s="44">
        <v>3.4000000000000002E-2</v>
      </c>
      <c r="V135" s="44">
        <v>3.5999999999999997E-2</v>
      </c>
      <c r="W135" s="44">
        <v>3.7999999999999999E-2</v>
      </c>
      <c r="X135" s="44">
        <v>4.2000000000000003E-2</v>
      </c>
      <c r="Y135" s="44">
        <v>3.7999999999999999E-2</v>
      </c>
      <c r="Z135" s="44">
        <v>0.04</v>
      </c>
      <c r="AA135" s="44">
        <v>0.04</v>
      </c>
      <c r="AB135" s="42"/>
      <c r="AC135" s="42"/>
      <c r="AD135" s="40"/>
      <c r="AE135" s="40"/>
    </row>
    <row r="136" spans="1:31" ht="15.75" customHeight="1" x14ac:dyDescent="0.2">
      <c r="A136" s="139"/>
      <c r="B136" s="130" t="s">
        <v>80</v>
      </c>
      <c r="C136" s="59" t="s">
        <v>113</v>
      </c>
      <c r="D136" s="59" t="s">
        <v>113</v>
      </c>
      <c r="E136" s="59" t="s">
        <v>113</v>
      </c>
      <c r="F136" s="59" t="s">
        <v>113</v>
      </c>
      <c r="G136" s="59" t="s">
        <v>113</v>
      </c>
      <c r="H136" s="59" t="s">
        <v>113</v>
      </c>
      <c r="I136" s="59" t="s">
        <v>113</v>
      </c>
      <c r="J136" s="44">
        <v>762</v>
      </c>
      <c r="K136" s="44">
        <v>965</v>
      </c>
      <c r="L136" s="44">
        <v>1303</v>
      </c>
      <c r="M136" s="44">
        <v>1290</v>
      </c>
      <c r="N136" s="44">
        <v>1135</v>
      </c>
      <c r="O136" s="44">
        <v>1381</v>
      </c>
      <c r="P136" s="44">
        <v>1550</v>
      </c>
      <c r="Q136" s="44">
        <v>930</v>
      </c>
      <c r="R136" s="44">
        <v>1069</v>
      </c>
      <c r="S136" s="44">
        <v>1241</v>
      </c>
      <c r="T136" s="44">
        <v>1735</v>
      </c>
      <c r="U136" s="44">
        <v>2698</v>
      </c>
      <c r="V136" s="44">
        <v>2943</v>
      </c>
      <c r="W136" s="44">
        <v>2780</v>
      </c>
      <c r="X136" s="44">
        <v>2832</v>
      </c>
      <c r="Y136" s="44">
        <v>2662</v>
      </c>
      <c r="Z136" s="44">
        <v>3146</v>
      </c>
      <c r="AA136" s="44">
        <v>2756</v>
      </c>
      <c r="AB136" s="42"/>
      <c r="AC136" s="42"/>
      <c r="AD136" s="40"/>
      <c r="AE136" s="40"/>
    </row>
    <row r="137" spans="1:31" x14ac:dyDescent="0.2">
      <c r="A137" s="139"/>
      <c r="B137" s="130"/>
      <c r="C137" s="59" t="s">
        <v>113</v>
      </c>
      <c r="D137" s="59" t="s">
        <v>113</v>
      </c>
      <c r="E137" s="59" t="s">
        <v>113</v>
      </c>
      <c r="F137" s="59" t="s">
        <v>113</v>
      </c>
      <c r="G137" s="59" t="s">
        <v>113</v>
      </c>
      <c r="H137" s="59" t="s">
        <v>113</v>
      </c>
      <c r="I137" s="59" t="s">
        <v>113</v>
      </c>
      <c r="J137" s="44">
        <v>8.9999999999999993E-3</v>
      </c>
      <c r="K137" s="44">
        <v>1.2E-2</v>
      </c>
      <c r="L137" s="44">
        <v>1.7000000000000001E-2</v>
      </c>
      <c r="M137" s="44">
        <v>1.6E-2</v>
      </c>
      <c r="N137" s="44">
        <v>1.4E-2</v>
      </c>
      <c r="O137" s="44">
        <v>1.6E-2</v>
      </c>
      <c r="P137" s="44">
        <v>1.9E-2</v>
      </c>
      <c r="Q137" s="44">
        <v>1.2E-2</v>
      </c>
      <c r="R137" s="44">
        <v>1.4E-2</v>
      </c>
      <c r="S137" s="44">
        <v>1.6E-2</v>
      </c>
      <c r="T137" s="44">
        <v>2.1000000000000001E-2</v>
      </c>
      <c r="U137" s="44">
        <v>2.8000000000000001E-2</v>
      </c>
      <c r="V137" s="44">
        <v>3.2000000000000001E-2</v>
      </c>
      <c r="W137" s="44">
        <v>2.8000000000000001E-2</v>
      </c>
      <c r="X137" s="44">
        <v>2.8000000000000001E-2</v>
      </c>
      <c r="Y137" s="44">
        <v>2.7E-2</v>
      </c>
      <c r="Z137" s="44">
        <v>3.4000000000000002E-2</v>
      </c>
      <c r="AA137" s="44">
        <v>3.1E-2</v>
      </c>
      <c r="AB137" s="42"/>
      <c r="AC137" s="42"/>
      <c r="AD137" s="40"/>
      <c r="AE137" s="40"/>
    </row>
    <row r="138" spans="1:31" ht="15.75" customHeight="1" x14ac:dyDescent="0.2">
      <c r="A138" s="139"/>
      <c r="B138" s="130" t="s">
        <v>79</v>
      </c>
      <c r="C138" s="59" t="s">
        <v>113</v>
      </c>
      <c r="D138" s="59" t="s">
        <v>113</v>
      </c>
      <c r="E138" s="59" t="s">
        <v>113</v>
      </c>
      <c r="F138" s="59" t="s">
        <v>113</v>
      </c>
      <c r="G138" s="59" t="s">
        <v>113</v>
      </c>
      <c r="H138" s="59" t="s">
        <v>113</v>
      </c>
      <c r="I138" s="59" t="s">
        <v>113</v>
      </c>
      <c r="J138" s="44">
        <v>18198</v>
      </c>
      <c r="K138" s="44">
        <v>19114</v>
      </c>
      <c r="L138" s="44">
        <v>19694</v>
      </c>
      <c r="M138" s="44">
        <v>21613</v>
      </c>
      <c r="N138" s="44">
        <v>22257</v>
      </c>
      <c r="O138" s="44">
        <v>22768</v>
      </c>
      <c r="P138" s="44">
        <v>22690</v>
      </c>
      <c r="Q138" s="44">
        <v>22740</v>
      </c>
      <c r="R138" s="44">
        <v>22278</v>
      </c>
      <c r="S138" s="44">
        <v>22555</v>
      </c>
      <c r="T138" s="44">
        <v>26663</v>
      </c>
      <c r="U138" s="44">
        <v>32690</v>
      </c>
      <c r="V138" s="44">
        <v>33613</v>
      </c>
      <c r="W138" s="44">
        <v>36258</v>
      </c>
      <c r="X138" s="44">
        <v>37334</v>
      </c>
      <c r="Y138" s="44">
        <v>37836</v>
      </c>
      <c r="Z138" s="44">
        <v>38539</v>
      </c>
      <c r="AA138" s="44">
        <v>37955</v>
      </c>
      <c r="AB138" s="42"/>
      <c r="AC138" s="42"/>
      <c r="AD138" s="40"/>
      <c r="AE138" s="40"/>
    </row>
    <row r="139" spans="1:31" x14ac:dyDescent="0.2">
      <c r="A139" s="139"/>
      <c r="B139" s="130"/>
      <c r="C139" s="59" t="s">
        <v>113</v>
      </c>
      <c r="D139" s="59" t="s">
        <v>113</v>
      </c>
      <c r="E139" s="59" t="s">
        <v>113</v>
      </c>
      <c r="F139" s="59" t="s">
        <v>113</v>
      </c>
      <c r="G139" s="59" t="s">
        <v>113</v>
      </c>
      <c r="H139" s="59" t="s">
        <v>113</v>
      </c>
      <c r="I139" s="59" t="s">
        <v>113</v>
      </c>
      <c r="J139" s="44">
        <v>0.22600000000000001</v>
      </c>
      <c r="K139" s="44">
        <v>0.24</v>
      </c>
      <c r="L139" s="44">
        <v>0.254</v>
      </c>
      <c r="M139" s="44">
        <v>0.27100000000000002</v>
      </c>
      <c r="N139" s="44">
        <v>0.27500000000000002</v>
      </c>
      <c r="O139" s="44">
        <v>0.27</v>
      </c>
      <c r="P139" s="44">
        <v>0.27900000000000003</v>
      </c>
      <c r="Q139" s="44">
        <v>0.28599999999999998</v>
      </c>
      <c r="R139" s="44">
        <v>0.29499999999999998</v>
      </c>
      <c r="S139" s="44">
        <v>0.29799999999999999</v>
      </c>
      <c r="T139" s="44">
        <v>0.32300000000000001</v>
      </c>
      <c r="U139" s="44">
        <v>0.34300000000000003</v>
      </c>
      <c r="V139" s="44">
        <v>0.36</v>
      </c>
      <c r="W139" s="44">
        <v>0.36299999999999999</v>
      </c>
      <c r="X139" s="44">
        <v>0.374</v>
      </c>
      <c r="Y139" s="44">
        <v>0.38100000000000001</v>
      </c>
      <c r="Z139" s="44">
        <v>0.41099999999999998</v>
      </c>
      <c r="AA139" s="44">
        <v>0.42799999999999999</v>
      </c>
      <c r="AB139" s="42"/>
      <c r="AC139" s="42"/>
      <c r="AD139" s="40"/>
      <c r="AE139" s="40"/>
    </row>
    <row r="140" spans="1:31" ht="15.75" customHeight="1" x14ac:dyDescent="0.2">
      <c r="A140" s="139"/>
      <c r="B140" s="129" t="s">
        <v>78</v>
      </c>
      <c r="C140" s="59" t="s">
        <v>113</v>
      </c>
      <c r="D140" s="59" t="s">
        <v>113</v>
      </c>
      <c r="E140" s="59" t="s">
        <v>113</v>
      </c>
      <c r="F140" s="59" t="s">
        <v>113</v>
      </c>
      <c r="G140" s="59" t="s">
        <v>113</v>
      </c>
      <c r="H140" s="59" t="s">
        <v>113</v>
      </c>
      <c r="I140" s="59" t="s">
        <v>113</v>
      </c>
      <c r="J140" s="44">
        <v>16394</v>
      </c>
      <c r="K140" s="44">
        <v>17246</v>
      </c>
      <c r="L140" s="44">
        <v>17883</v>
      </c>
      <c r="M140" s="44">
        <v>19753</v>
      </c>
      <c r="N140" s="44">
        <v>20407</v>
      </c>
      <c r="O140" s="44">
        <v>20814</v>
      </c>
      <c r="P140" s="44">
        <v>20615</v>
      </c>
      <c r="Q140" s="44">
        <v>20240</v>
      </c>
      <c r="R140" s="44">
        <v>19429</v>
      </c>
      <c r="S140" s="44">
        <v>19560</v>
      </c>
      <c r="T140" s="44">
        <v>23371</v>
      </c>
      <c r="U140" s="44">
        <v>28698</v>
      </c>
      <c r="V140" s="44">
        <v>28948</v>
      </c>
      <c r="W140" s="44">
        <v>30948</v>
      </c>
      <c r="X140" s="44">
        <v>31429</v>
      </c>
      <c r="Y140" s="44">
        <v>31208</v>
      </c>
      <c r="Z140" s="44">
        <v>31478</v>
      </c>
      <c r="AA140" s="44">
        <v>30771</v>
      </c>
      <c r="AB140" s="42"/>
      <c r="AC140" s="42"/>
      <c r="AD140" s="40"/>
      <c r="AE140" s="40"/>
    </row>
    <row r="141" spans="1:31" x14ac:dyDescent="0.2">
      <c r="A141" s="139"/>
      <c r="B141" s="129"/>
      <c r="C141" s="59" t="s">
        <v>113</v>
      </c>
      <c r="D141" s="59" t="s">
        <v>113</v>
      </c>
      <c r="E141" s="59" t="s">
        <v>113</v>
      </c>
      <c r="F141" s="59" t="s">
        <v>113</v>
      </c>
      <c r="G141" s="59" t="s">
        <v>113</v>
      </c>
      <c r="H141" s="59" t="s">
        <v>113</v>
      </c>
      <c r="I141" s="59" t="s">
        <v>113</v>
      </c>
      <c r="J141" s="44">
        <v>0.20300000000000001</v>
      </c>
      <c r="K141" s="44">
        <v>0.217</v>
      </c>
      <c r="L141" s="44">
        <v>0.23100000000000001</v>
      </c>
      <c r="M141" s="44">
        <v>0.247</v>
      </c>
      <c r="N141" s="44">
        <v>0.252</v>
      </c>
      <c r="O141" s="44">
        <v>0.246</v>
      </c>
      <c r="P141" s="44">
        <v>0.254</v>
      </c>
      <c r="Q141" s="44">
        <v>0.255</v>
      </c>
      <c r="R141" s="44">
        <v>0.25800000000000001</v>
      </c>
      <c r="S141" s="44">
        <v>0.25800000000000001</v>
      </c>
      <c r="T141" s="44">
        <v>0.28299999999999997</v>
      </c>
      <c r="U141" s="44">
        <v>0.30099999999999999</v>
      </c>
      <c r="V141" s="44">
        <v>0.31</v>
      </c>
      <c r="W141" s="44">
        <v>0.31</v>
      </c>
      <c r="X141" s="44">
        <v>0.314</v>
      </c>
      <c r="Y141" s="44">
        <v>0.314</v>
      </c>
      <c r="Z141" s="44">
        <v>0.33600000000000002</v>
      </c>
      <c r="AA141" s="44">
        <v>0.34699999999999998</v>
      </c>
      <c r="AB141" s="42"/>
      <c r="AC141" s="42"/>
      <c r="AD141" s="40"/>
      <c r="AE141" s="40"/>
    </row>
    <row r="142" spans="1:31" ht="15.75" customHeight="1" x14ac:dyDescent="0.2">
      <c r="A142" s="139"/>
      <c r="B142" s="130" t="s">
        <v>77</v>
      </c>
      <c r="C142" s="59" t="s">
        <v>113</v>
      </c>
      <c r="D142" s="59" t="s">
        <v>113</v>
      </c>
      <c r="E142" s="59" t="s">
        <v>113</v>
      </c>
      <c r="F142" s="59" t="s">
        <v>113</v>
      </c>
      <c r="G142" s="59" t="s">
        <v>113</v>
      </c>
      <c r="H142" s="59" t="s">
        <v>113</v>
      </c>
      <c r="I142" s="59" t="s">
        <v>113</v>
      </c>
      <c r="J142" s="44">
        <v>15785</v>
      </c>
      <c r="K142" s="44">
        <v>15191</v>
      </c>
      <c r="L142" s="44">
        <v>14141</v>
      </c>
      <c r="M142" s="44">
        <v>16008</v>
      </c>
      <c r="N142" s="44">
        <v>17405</v>
      </c>
      <c r="O142" s="44">
        <v>19921</v>
      </c>
      <c r="P142" s="44">
        <v>19124</v>
      </c>
      <c r="Q142" s="44">
        <v>17837</v>
      </c>
      <c r="R142" s="44">
        <v>16585</v>
      </c>
      <c r="S142" s="44">
        <v>16548</v>
      </c>
      <c r="T142" s="44">
        <v>19103</v>
      </c>
      <c r="U142" s="44">
        <v>24582</v>
      </c>
      <c r="V142" s="44">
        <v>22778</v>
      </c>
      <c r="W142" s="44">
        <v>23264</v>
      </c>
      <c r="X142" s="44">
        <v>23465</v>
      </c>
      <c r="Y142" s="44">
        <v>22857</v>
      </c>
      <c r="Z142" s="44">
        <v>21396</v>
      </c>
      <c r="AA142" s="44">
        <v>20588</v>
      </c>
      <c r="AB142" s="42"/>
      <c r="AC142" s="42"/>
      <c r="AD142" s="40"/>
      <c r="AE142" s="40"/>
    </row>
    <row r="143" spans="1:31" x14ac:dyDescent="0.2">
      <c r="A143" s="139"/>
      <c r="B143" s="130"/>
      <c r="C143" s="59" t="s">
        <v>113</v>
      </c>
      <c r="D143" s="59" t="s">
        <v>113</v>
      </c>
      <c r="E143" s="59" t="s">
        <v>113</v>
      </c>
      <c r="F143" s="59" t="s">
        <v>113</v>
      </c>
      <c r="G143" s="59" t="s">
        <v>113</v>
      </c>
      <c r="H143" s="59" t="s">
        <v>113</v>
      </c>
      <c r="I143" s="59" t="s">
        <v>113</v>
      </c>
      <c r="J143" s="44">
        <v>0.19600000000000001</v>
      </c>
      <c r="K143" s="44">
        <v>0.191</v>
      </c>
      <c r="L143" s="44">
        <v>0.183</v>
      </c>
      <c r="M143" s="44">
        <v>0.2</v>
      </c>
      <c r="N143" s="44">
        <v>0.215</v>
      </c>
      <c r="O143" s="44">
        <v>0.23599999999999999</v>
      </c>
      <c r="P143" s="44">
        <v>0.23499999999999999</v>
      </c>
      <c r="Q143" s="44">
        <v>0.22500000000000001</v>
      </c>
      <c r="R143" s="44">
        <v>0.22</v>
      </c>
      <c r="S143" s="44">
        <v>0.218</v>
      </c>
      <c r="T143" s="44">
        <v>0.23200000000000001</v>
      </c>
      <c r="U143" s="44">
        <v>0.25800000000000001</v>
      </c>
      <c r="V143" s="44">
        <v>0.24399999999999999</v>
      </c>
      <c r="W143" s="44">
        <v>0.23300000000000001</v>
      </c>
      <c r="X143" s="44">
        <v>0.23499999999999999</v>
      </c>
      <c r="Y143" s="44">
        <v>0.23</v>
      </c>
      <c r="Z143" s="44">
        <v>0.22800000000000001</v>
      </c>
      <c r="AA143" s="44">
        <v>0.23200000000000001</v>
      </c>
      <c r="AB143" s="42"/>
      <c r="AC143" s="42"/>
      <c r="AD143" s="40"/>
      <c r="AE143" s="40"/>
    </row>
    <row r="144" spans="1:31" ht="15.75" customHeight="1" x14ac:dyDescent="0.2">
      <c r="A144" s="139"/>
      <c r="B144" s="130" t="s">
        <v>76</v>
      </c>
      <c r="C144" s="59" t="s">
        <v>113</v>
      </c>
      <c r="D144" s="59" t="s">
        <v>113</v>
      </c>
      <c r="E144" s="59" t="s">
        <v>113</v>
      </c>
      <c r="F144" s="59" t="s">
        <v>113</v>
      </c>
      <c r="G144" s="59" t="s">
        <v>113</v>
      </c>
      <c r="H144" s="59" t="s">
        <v>113</v>
      </c>
      <c r="I144" s="59" t="s">
        <v>113</v>
      </c>
      <c r="J144" s="44">
        <v>18108</v>
      </c>
      <c r="K144" s="44">
        <v>17806</v>
      </c>
      <c r="L144" s="44">
        <v>17007</v>
      </c>
      <c r="M144" s="44">
        <v>15864</v>
      </c>
      <c r="N144" s="44">
        <v>16470</v>
      </c>
      <c r="O144" s="44">
        <v>15964</v>
      </c>
      <c r="P144" s="44">
        <v>15377</v>
      </c>
      <c r="Q144" s="44">
        <v>15376</v>
      </c>
      <c r="R144" s="44">
        <v>14893</v>
      </c>
      <c r="S144" s="44">
        <v>15575</v>
      </c>
      <c r="T144" s="44">
        <v>17734</v>
      </c>
      <c r="U144" s="44">
        <v>19453</v>
      </c>
      <c r="V144" s="44">
        <v>21451</v>
      </c>
      <c r="W144" s="44">
        <v>25165</v>
      </c>
      <c r="X144" s="44">
        <v>25742</v>
      </c>
      <c r="Y144" s="44">
        <v>26379</v>
      </c>
      <c r="Z144" s="44">
        <v>25957</v>
      </c>
      <c r="AA144" s="44">
        <v>25369</v>
      </c>
      <c r="AB144" s="42"/>
      <c r="AC144" s="42"/>
      <c r="AD144" s="40"/>
      <c r="AE144" s="40"/>
    </row>
    <row r="145" spans="1:31" x14ac:dyDescent="0.2">
      <c r="A145" s="139"/>
      <c r="B145" s="130"/>
      <c r="C145" s="59" t="s">
        <v>113</v>
      </c>
      <c r="D145" s="59" t="s">
        <v>113</v>
      </c>
      <c r="E145" s="59" t="s">
        <v>113</v>
      </c>
      <c r="F145" s="59" t="s">
        <v>113</v>
      </c>
      <c r="G145" s="59" t="s">
        <v>113</v>
      </c>
      <c r="H145" s="59" t="s">
        <v>113</v>
      </c>
      <c r="I145" s="59" t="s">
        <v>113</v>
      </c>
      <c r="J145" s="44">
        <v>0.224</v>
      </c>
      <c r="K145" s="44">
        <v>0.224</v>
      </c>
      <c r="L145" s="44">
        <v>0.22</v>
      </c>
      <c r="M145" s="44">
        <v>0.19900000000000001</v>
      </c>
      <c r="N145" s="44">
        <v>0.20399999999999999</v>
      </c>
      <c r="O145" s="44">
        <v>0.189</v>
      </c>
      <c r="P145" s="44">
        <v>0.189</v>
      </c>
      <c r="Q145" s="44">
        <v>0.19400000000000001</v>
      </c>
      <c r="R145" s="44">
        <v>0.19700000000000001</v>
      </c>
      <c r="S145" s="44">
        <v>0.20599999999999999</v>
      </c>
      <c r="T145" s="44">
        <v>0.214</v>
      </c>
      <c r="U145" s="44">
        <v>0.20399999999999999</v>
      </c>
      <c r="V145" s="44">
        <v>0.23</v>
      </c>
      <c r="W145" s="44">
        <v>0.252</v>
      </c>
      <c r="X145" s="44">
        <v>0.25800000000000001</v>
      </c>
      <c r="Y145" s="44">
        <v>0.26500000000000001</v>
      </c>
      <c r="Z145" s="44">
        <v>0.27700000000000002</v>
      </c>
      <c r="AA145" s="44">
        <v>0.28599999999999998</v>
      </c>
      <c r="AB145" s="42"/>
      <c r="AC145" s="42"/>
      <c r="AD145" s="40"/>
      <c r="AE145" s="40"/>
    </row>
    <row r="146" spans="1:31" ht="15.75" customHeight="1" x14ac:dyDescent="0.2">
      <c r="A146" s="139"/>
      <c r="B146" s="130" t="s">
        <v>75</v>
      </c>
      <c r="C146" s="59" t="s">
        <v>113</v>
      </c>
      <c r="D146" s="59" t="s">
        <v>113</v>
      </c>
      <c r="E146" s="59" t="s">
        <v>113</v>
      </c>
      <c r="F146" s="59" t="s">
        <v>113</v>
      </c>
      <c r="G146" s="59" t="s">
        <v>113</v>
      </c>
      <c r="H146" s="59" t="s">
        <v>113</v>
      </c>
      <c r="I146" s="59" t="s">
        <v>113</v>
      </c>
      <c r="J146" s="44">
        <v>1134</v>
      </c>
      <c r="K146" s="44">
        <v>1071</v>
      </c>
      <c r="L146" s="44">
        <v>1044</v>
      </c>
      <c r="M146" s="44">
        <v>1270</v>
      </c>
      <c r="N146" s="44">
        <v>1251</v>
      </c>
      <c r="O146" s="44">
        <v>1256</v>
      </c>
      <c r="P146" s="44">
        <v>1167</v>
      </c>
      <c r="Q146" s="44">
        <v>1011</v>
      </c>
      <c r="R146" s="44">
        <v>970</v>
      </c>
      <c r="S146" s="44">
        <v>861</v>
      </c>
      <c r="T146" s="44">
        <v>818</v>
      </c>
      <c r="U146" s="44">
        <v>954</v>
      </c>
      <c r="V146" s="44">
        <v>942</v>
      </c>
      <c r="W146" s="44">
        <v>1044</v>
      </c>
      <c r="X146" s="44">
        <v>919</v>
      </c>
      <c r="Y146" s="44">
        <v>1082</v>
      </c>
      <c r="Z146" s="44">
        <v>1019</v>
      </c>
      <c r="AA146" s="44">
        <v>938</v>
      </c>
      <c r="AB146" s="42"/>
      <c r="AC146" s="42"/>
      <c r="AD146" s="40"/>
      <c r="AE146" s="40"/>
    </row>
    <row r="147" spans="1:31" x14ac:dyDescent="0.2">
      <c r="A147" s="139"/>
      <c r="B147" s="130"/>
      <c r="C147" s="59" t="s">
        <v>113</v>
      </c>
      <c r="D147" s="59" t="s">
        <v>113</v>
      </c>
      <c r="E147" s="59" t="s">
        <v>113</v>
      </c>
      <c r="F147" s="59" t="s">
        <v>113</v>
      </c>
      <c r="G147" s="59" t="s">
        <v>113</v>
      </c>
      <c r="H147" s="59" t="s">
        <v>113</v>
      </c>
      <c r="I147" s="59" t="s">
        <v>113</v>
      </c>
      <c r="J147" s="44">
        <v>1.4E-2</v>
      </c>
      <c r="K147" s="44">
        <v>1.2999999999999999E-2</v>
      </c>
      <c r="L147" s="44">
        <v>1.2999999999999999E-2</v>
      </c>
      <c r="M147" s="44">
        <v>1.6E-2</v>
      </c>
      <c r="N147" s="44">
        <v>1.4999999999999999E-2</v>
      </c>
      <c r="O147" s="44">
        <v>1.4999999999999999E-2</v>
      </c>
      <c r="P147" s="44">
        <v>1.4E-2</v>
      </c>
      <c r="Q147" s="44">
        <v>1.2999999999999999E-2</v>
      </c>
      <c r="R147" s="44">
        <v>1.2999999999999999E-2</v>
      </c>
      <c r="S147" s="44">
        <v>1.0999999999999999E-2</v>
      </c>
      <c r="T147" s="44">
        <v>0.01</v>
      </c>
      <c r="U147" s="44">
        <v>0.01</v>
      </c>
      <c r="V147" s="44">
        <v>0.01</v>
      </c>
      <c r="W147" s="44">
        <v>0.01</v>
      </c>
      <c r="X147" s="44">
        <v>8.9999999999999993E-3</v>
      </c>
      <c r="Y147" s="44">
        <v>1.0999999999999999E-2</v>
      </c>
      <c r="Z147" s="44">
        <v>1.0999999999999999E-2</v>
      </c>
      <c r="AA147" s="44">
        <v>1.0999999999999999E-2</v>
      </c>
      <c r="AB147" s="42"/>
      <c r="AC147" s="42"/>
      <c r="AD147" s="40"/>
      <c r="AE147" s="40"/>
    </row>
    <row r="148" spans="1:31" ht="15.75" customHeight="1" thickBot="1" x14ac:dyDescent="0.25">
      <c r="A148" s="139"/>
      <c r="B148" s="134" t="s">
        <v>159</v>
      </c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>
        <v>201</v>
      </c>
      <c r="X148" s="61">
        <v>245</v>
      </c>
      <c r="Y148" s="61">
        <v>280</v>
      </c>
      <c r="Z148" s="61">
        <v>333</v>
      </c>
      <c r="AA148" s="61">
        <v>333</v>
      </c>
    </row>
    <row r="149" spans="1:31" ht="15.75" customHeight="1" thickBot="1" x14ac:dyDescent="0.25">
      <c r="A149" s="139"/>
      <c r="B149" s="134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3">
        <v>2E-3</v>
      </c>
      <c r="X149" s="63">
        <v>2E-3</v>
      </c>
      <c r="Y149" s="63">
        <v>3.0000000000000001E-3</v>
      </c>
      <c r="Z149" s="63">
        <v>4.0000000000000001E-3</v>
      </c>
      <c r="AA149" s="63">
        <v>4.0000000000000001E-3</v>
      </c>
    </row>
    <row r="150" spans="1:31" x14ac:dyDescent="0.2">
      <c r="A150" s="139"/>
      <c r="B150" s="68" t="s">
        <v>183</v>
      </c>
      <c r="C150" s="59" t="s">
        <v>113</v>
      </c>
      <c r="D150" s="59" t="s">
        <v>113</v>
      </c>
      <c r="E150" s="59" t="s">
        <v>113</v>
      </c>
      <c r="F150" s="59" t="s">
        <v>113</v>
      </c>
      <c r="G150" s="59" t="s">
        <v>113</v>
      </c>
      <c r="H150" s="59" t="s">
        <v>113</v>
      </c>
      <c r="I150" s="59" t="s">
        <v>113</v>
      </c>
      <c r="J150" s="53">
        <f>[1]EEOC!C44</f>
        <v>1134</v>
      </c>
      <c r="K150" s="53">
        <f>[1]EEOC!D44</f>
        <v>1071</v>
      </c>
      <c r="L150" s="53">
        <f>[1]EEOC!E44</f>
        <v>1044</v>
      </c>
      <c r="M150" s="53">
        <f>[1]EEOC!F44</f>
        <v>1270</v>
      </c>
      <c r="N150" s="53">
        <f>[1]EEOC!G44</f>
        <v>1251</v>
      </c>
      <c r="O150" s="53">
        <f>[1]EEOC!H44</f>
        <v>1256</v>
      </c>
      <c r="P150" s="53">
        <f>[1]EEOC!I44</f>
        <v>1167</v>
      </c>
      <c r="Q150" s="53">
        <f>[1]EEOC!J44</f>
        <v>1011</v>
      </c>
      <c r="R150" s="53">
        <f>[1]EEOC!K44</f>
        <v>970</v>
      </c>
      <c r="S150" s="53">
        <f>[1]EEOC!L44</f>
        <v>861</v>
      </c>
      <c r="T150" s="53">
        <f>[1]EEOC!M44</f>
        <v>818</v>
      </c>
      <c r="U150" s="53">
        <f>[1]EEOC!N44</f>
        <v>954</v>
      </c>
      <c r="V150" s="53">
        <f>[1]EEOC!O44</f>
        <v>942</v>
      </c>
      <c r="W150" s="53">
        <f>[1]EEOC!P44</f>
        <v>1044</v>
      </c>
      <c r="X150" s="53">
        <f>[1]EEOC!Q44</f>
        <v>919</v>
      </c>
      <c r="Y150" s="53">
        <f>[1]EEOC!R44</f>
        <v>1082</v>
      </c>
      <c r="Z150" s="53">
        <f>[1]EEOC!S44</f>
        <v>1019</v>
      </c>
      <c r="AA150" s="53">
        <f>[1]EEOC!T44</f>
        <v>938</v>
      </c>
      <c r="AB150" s="53"/>
    </row>
    <row r="151" spans="1:31" x14ac:dyDescent="0.2">
      <c r="A151" s="139"/>
      <c r="B151" s="68" t="s">
        <v>184</v>
      </c>
      <c r="C151" s="59" t="s">
        <v>113</v>
      </c>
      <c r="D151" s="59" t="s">
        <v>113</v>
      </c>
      <c r="E151" s="59" t="s">
        <v>113</v>
      </c>
      <c r="F151" s="59" t="s">
        <v>113</v>
      </c>
      <c r="G151" s="59" t="s">
        <v>113</v>
      </c>
      <c r="H151" s="59" t="s">
        <v>113</v>
      </c>
      <c r="I151" s="59" t="s">
        <v>113</v>
      </c>
      <c r="J151" s="53">
        <f>[1]EEOC!C45</f>
        <v>1172</v>
      </c>
      <c r="K151" s="53">
        <f>[1]EEOC!D45</f>
        <v>1134</v>
      </c>
      <c r="L151" s="53">
        <f>[1]EEOC!E45</f>
        <v>1026</v>
      </c>
      <c r="M151" s="53">
        <f>[1]EEOC!F45</f>
        <v>1235</v>
      </c>
      <c r="N151" s="53">
        <f>[1]EEOC!G45</f>
        <v>1158</v>
      </c>
      <c r="O151" s="53">
        <f>[1]EEOC!H45</f>
        <v>1182</v>
      </c>
      <c r="P151" s="53">
        <f>[1]EEOC!I45</f>
        <v>1071</v>
      </c>
      <c r="Q151" s="53">
        <f>[1]EEOC!J45</f>
        <v>996</v>
      </c>
      <c r="R151" s="53">
        <f>[1]EEOC!K45</f>
        <v>889</v>
      </c>
      <c r="S151" s="53">
        <f>[1]EEOC!L45</f>
        <v>748</v>
      </c>
      <c r="T151" s="53">
        <f>[1]EEOC!M45</f>
        <v>796</v>
      </c>
      <c r="U151" s="53">
        <f>[1]EEOC!N45</f>
        <v>828</v>
      </c>
      <c r="V151" s="53">
        <f>[1]EEOC!O45</f>
        <v>991</v>
      </c>
      <c r="W151" s="53">
        <f>[1]EEOC!P45</f>
        <v>1083</v>
      </c>
      <c r="X151" s="53">
        <f>[1]EEOC!Q45</f>
        <v>1101</v>
      </c>
      <c r="Y151" s="53">
        <f>[1]EEOC!R45</f>
        <v>1139</v>
      </c>
      <c r="Z151" s="53">
        <f>[1]EEOC!S45</f>
        <v>1063</v>
      </c>
      <c r="AA151" s="53">
        <f>[1]EEOC!T45</f>
        <v>1024</v>
      </c>
    </row>
    <row r="152" spans="1:31" x14ac:dyDescent="0.2">
      <c r="A152" s="139"/>
      <c r="B152" s="69" t="s">
        <v>122</v>
      </c>
      <c r="C152" s="59" t="s">
        <v>113</v>
      </c>
      <c r="D152" s="59" t="s">
        <v>113</v>
      </c>
      <c r="E152" s="59" t="s">
        <v>113</v>
      </c>
      <c r="F152" s="59" t="s">
        <v>113</v>
      </c>
      <c r="G152" s="59" t="s">
        <v>113</v>
      </c>
      <c r="H152" s="59" t="s">
        <v>113</v>
      </c>
      <c r="I152" s="59" t="s">
        <v>113</v>
      </c>
      <c r="J152" s="70">
        <f>[1]EEOC!C48</f>
        <v>6.0999999999999999E-2</v>
      </c>
      <c r="K152" s="70">
        <f>[1]EEOC!D48</f>
        <v>6.3E-2</v>
      </c>
      <c r="L152" s="70">
        <f>[1]EEOC!E48</f>
        <v>8.6999999999999994E-2</v>
      </c>
      <c r="M152" s="70">
        <f>[1]EEOC!F48</f>
        <v>6.5000000000000002E-2</v>
      </c>
      <c r="N152" s="70">
        <f>[1]EEOC!G48</f>
        <v>8.3000000000000004E-2</v>
      </c>
      <c r="O152" s="70">
        <f>[1]EEOC!H48</f>
        <v>9.9000000000000005E-2</v>
      </c>
      <c r="P152" s="70">
        <f>[1]EEOC!I48</f>
        <v>0.11600000000000001</v>
      </c>
      <c r="Q152" s="70">
        <f>[1]EEOC!J48</f>
        <v>0.109</v>
      </c>
      <c r="R152" s="70">
        <f>[1]EEOC!K48</f>
        <v>0.114</v>
      </c>
      <c r="S152" s="70">
        <f>[1]EEOC!L48</f>
        <v>0.11799999999999999</v>
      </c>
      <c r="T152" s="70">
        <f>[1]EEOC!M48</f>
        <v>0.123</v>
      </c>
      <c r="U152" s="70">
        <f>[1]EEOC!N48</f>
        <v>0.106</v>
      </c>
      <c r="V152" s="70">
        <f>[1]EEOC!O48</f>
        <v>9.1999999999999998E-2</v>
      </c>
      <c r="W152" s="70">
        <f>[1]EEOC!P48</f>
        <v>0.109</v>
      </c>
      <c r="X152" s="70">
        <f>[1]EEOC!Q48</f>
        <v>0.114</v>
      </c>
      <c r="Y152" s="70">
        <f>[1]EEOC!R48</f>
        <v>0.114</v>
      </c>
      <c r="Z152" s="70">
        <f>[1]EEOC!S48</f>
        <v>8.4000000000000005E-2</v>
      </c>
      <c r="AA152" s="70">
        <f>[1]EEOC!T48</f>
        <v>7.6999999999999999E-2</v>
      </c>
      <c r="AB152" s="70"/>
    </row>
    <row r="153" spans="1:31" x14ac:dyDescent="0.2">
      <c r="A153" s="139"/>
      <c r="B153" s="69" t="s">
        <v>185</v>
      </c>
      <c r="C153" s="59" t="s">
        <v>113</v>
      </c>
      <c r="D153" s="59" t="s">
        <v>113</v>
      </c>
      <c r="E153" s="59" t="s">
        <v>113</v>
      </c>
      <c r="F153" s="59" t="s">
        <v>113</v>
      </c>
      <c r="G153" s="59" t="s">
        <v>113</v>
      </c>
      <c r="H153" s="59" t="s">
        <v>113</v>
      </c>
      <c r="I153" s="59" t="s">
        <v>113</v>
      </c>
      <c r="J153" s="70">
        <f>[1]EEOC!C50</f>
        <v>4.5999999999999999E-2</v>
      </c>
      <c r="K153" s="70">
        <f>[1]EEOC!D50</f>
        <v>4.2999999999999997E-2</v>
      </c>
      <c r="L153" s="70">
        <f>[1]EEOC!E50</f>
        <v>5.7000000000000002E-2</v>
      </c>
      <c r="M153" s="70">
        <f>[1]EEOC!F50</f>
        <v>5.7000000000000002E-2</v>
      </c>
      <c r="N153" s="70">
        <f>[1]EEOC!G50</f>
        <v>5.3999999999999999E-2</v>
      </c>
      <c r="O153" s="70">
        <f>[1]EEOC!H50</f>
        <v>6.2E-2</v>
      </c>
      <c r="P153" s="70">
        <f>[1]EEOC!I50</f>
        <v>4.1000000000000002E-2</v>
      </c>
      <c r="Q153" s="70">
        <f>[1]EEOC!J50</f>
        <v>6.5000000000000002E-2</v>
      </c>
      <c r="R153" s="70">
        <f>[1]EEOC!K50</f>
        <v>4.9000000000000002E-2</v>
      </c>
      <c r="S153" s="70">
        <f>[1]EEOC!L50</f>
        <v>5.0999999999999997E-2</v>
      </c>
      <c r="T153" s="70">
        <f>[1]EEOC!M50</f>
        <v>7.4999999999999997E-2</v>
      </c>
      <c r="U153" s="70">
        <f>[1]EEOC!N50</f>
        <v>8.3000000000000004E-2</v>
      </c>
      <c r="V153" s="70">
        <f>[1]EEOC!O50</f>
        <v>5.7000000000000002E-2</v>
      </c>
      <c r="W153" s="70">
        <f>[1]EEOC!P50</f>
        <v>8.3000000000000004E-2</v>
      </c>
      <c r="X153" s="70">
        <f>[1]EEOC!Q50</f>
        <v>6.8000000000000005E-2</v>
      </c>
      <c r="Y153" s="70">
        <f>[1]EEOC!R50</f>
        <v>5.8000000000000003E-2</v>
      </c>
      <c r="Z153" s="70">
        <f>[1]EEOC!S50</f>
        <v>5.6000000000000001E-2</v>
      </c>
      <c r="AA153" s="70">
        <f>[1]EEOC!T50</f>
        <v>6.0999999999999999E-2</v>
      </c>
      <c r="AB153" s="70"/>
    </row>
    <row r="154" spans="1:31" x14ac:dyDescent="0.2">
      <c r="A154" s="139"/>
      <c r="B154" s="69" t="s">
        <v>186</v>
      </c>
      <c r="C154" s="59" t="s">
        <v>113</v>
      </c>
      <c r="D154" s="59" t="s">
        <v>113</v>
      </c>
      <c r="E154" s="59" t="s">
        <v>113</v>
      </c>
      <c r="F154" s="59" t="s">
        <v>113</v>
      </c>
      <c r="G154" s="59" t="s">
        <v>113</v>
      </c>
      <c r="H154" s="59" t="s">
        <v>113</v>
      </c>
      <c r="I154" s="59" t="s">
        <v>113</v>
      </c>
      <c r="J154" s="70">
        <f>[1]EEOC!C52</f>
        <v>0.25800000000000001</v>
      </c>
      <c r="K154" s="70">
        <f>[1]EEOC!D52</f>
        <v>0.28799999999999998</v>
      </c>
      <c r="L154" s="70">
        <f>[1]EEOC!E52</f>
        <v>0.22</v>
      </c>
      <c r="M154" s="70">
        <f>[1]EEOC!F52</f>
        <v>0.20200000000000001</v>
      </c>
      <c r="N154" s="70">
        <f>[1]EEOC!G52</f>
        <v>0.17399999999999999</v>
      </c>
      <c r="O154" s="70">
        <f>[1]EEOC!H52</f>
        <v>0.17799999999999999</v>
      </c>
      <c r="P154" s="70">
        <f>[1]EEOC!I52</f>
        <v>0.16600000000000001</v>
      </c>
      <c r="Q154" s="70">
        <f>[1]EEOC!J52</f>
        <v>0.16700000000000001</v>
      </c>
      <c r="R154" s="70">
        <f>[1]EEOC!K52</f>
        <v>0.16500000000000001</v>
      </c>
      <c r="S154" s="70">
        <f>[1]EEOC!L52</f>
        <v>0.151</v>
      </c>
      <c r="T154" s="70">
        <f>[1]EEOC!M52</f>
        <v>0.16600000000000001</v>
      </c>
      <c r="U154" s="70">
        <f>[1]EEOC!N52</f>
        <v>0.17100000000000001</v>
      </c>
      <c r="V154" s="70">
        <f>[1]EEOC!O52</f>
        <v>0.28000000000000003</v>
      </c>
      <c r="W154" s="70">
        <f>[1]EEOC!P52</f>
        <v>0.187</v>
      </c>
      <c r="X154" s="70">
        <f>[1]EEOC!Q52</f>
        <v>0.16800000000000001</v>
      </c>
      <c r="Y154" s="70">
        <f>[1]EEOC!R52</f>
        <v>0.16300000000000001</v>
      </c>
      <c r="Z154" s="70">
        <f>[1]EEOC!S52</f>
        <v>0.23100000000000001</v>
      </c>
      <c r="AA154" s="70">
        <f>[1]EEOC!T52</f>
        <v>0.20599999999999999</v>
      </c>
      <c r="AB154" s="70"/>
    </row>
    <row r="155" spans="1:31" x14ac:dyDescent="0.2">
      <c r="A155" s="139"/>
      <c r="B155" s="69" t="s">
        <v>187</v>
      </c>
      <c r="C155" s="59" t="s">
        <v>113</v>
      </c>
      <c r="D155" s="59" t="s">
        <v>113</v>
      </c>
      <c r="E155" s="59" t="s">
        <v>113</v>
      </c>
      <c r="F155" s="59" t="s">
        <v>113</v>
      </c>
      <c r="G155" s="59" t="s">
        <v>113</v>
      </c>
      <c r="H155" s="59" t="s">
        <v>113</v>
      </c>
      <c r="I155" s="59" t="s">
        <v>113</v>
      </c>
      <c r="J155" s="70">
        <f>[1]EEOC!C54</f>
        <v>0.59499999999999997</v>
      </c>
      <c r="K155" s="70">
        <f>[1]EEOC!D54</f>
        <v>0.54300000000000004</v>
      </c>
      <c r="L155" s="70">
        <f>[1]EEOC!E54</f>
        <v>0.55100000000000005</v>
      </c>
      <c r="M155" s="70">
        <f>[1]EEOC!F54</f>
        <v>0.57999999999999996</v>
      </c>
      <c r="N155" s="70">
        <f>[1]EEOC!G54</f>
        <v>0.58599999999999997</v>
      </c>
      <c r="O155" s="70">
        <f>[1]EEOC!H54</f>
        <v>0.57699999999999996</v>
      </c>
      <c r="P155" s="70">
        <f>[1]EEOC!I54</f>
        <v>0.57199999999999995</v>
      </c>
      <c r="Q155" s="70">
        <f>[1]EEOC!J54</f>
        <v>0.57499999999999996</v>
      </c>
      <c r="R155" s="70">
        <f>[1]EEOC!K54</f>
        <v>0.58599999999999997</v>
      </c>
      <c r="S155" s="70">
        <f>[1]EEOC!L54</f>
        <v>0.61899999999999999</v>
      </c>
      <c r="T155" s="70">
        <f>[1]EEOC!M54</f>
        <v>0.55900000000000005</v>
      </c>
      <c r="U155" s="70">
        <f>[1]EEOC!N54</f>
        <v>0.56000000000000005</v>
      </c>
      <c r="V155" s="70">
        <f>[1]EEOC!O54</f>
        <v>0.52600000000000002</v>
      </c>
      <c r="W155" s="70">
        <f>[1]EEOC!P54</f>
        <v>0.56699999999999995</v>
      </c>
      <c r="X155" s="70">
        <f>[1]EEOC!Q54</f>
        <v>0.59899999999999998</v>
      </c>
      <c r="Y155" s="70">
        <f>[1]EEOC!R54</f>
        <v>0.59099999999999997</v>
      </c>
      <c r="Z155" s="70">
        <f>[1]EEOC!S54</f>
        <v>0.56899999999999995</v>
      </c>
      <c r="AA155" s="70">
        <f>[1]EEOC!T54</f>
        <v>0.58799999999999997</v>
      </c>
    </row>
    <row r="156" spans="1:31" x14ac:dyDescent="0.2">
      <c r="A156" s="139"/>
      <c r="B156" s="69" t="s">
        <v>188</v>
      </c>
      <c r="C156" s="59" t="s">
        <v>113</v>
      </c>
      <c r="D156" s="59" t="s">
        <v>113</v>
      </c>
      <c r="E156" s="59" t="s">
        <v>113</v>
      </c>
      <c r="F156" s="59" t="s">
        <v>113</v>
      </c>
      <c r="G156" s="59" t="s">
        <v>113</v>
      </c>
      <c r="H156" s="59" t="s">
        <v>113</v>
      </c>
      <c r="I156" s="59" t="s">
        <v>113</v>
      </c>
      <c r="J156" s="70">
        <f>[1]EEOC!C56</f>
        <v>4.1000000000000002E-2</v>
      </c>
      <c r="K156" s="70">
        <f>[1]EEOC!D56</f>
        <v>6.3E-2</v>
      </c>
      <c r="L156" s="70">
        <f>[1]EEOC!E56</f>
        <v>8.5999999999999993E-2</v>
      </c>
      <c r="M156" s="70">
        <f>[1]EEOC!F56</f>
        <v>9.6000000000000002E-2</v>
      </c>
      <c r="N156" s="70">
        <f>[1]EEOC!G56</f>
        <v>0.104</v>
      </c>
      <c r="O156" s="70">
        <f>[1]EEOC!H56</f>
        <v>8.5000000000000006E-2</v>
      </c>
      <c r="P156" s="70">
        <f>[1]EEOC!I56</f>
        <v>0.105</v>
      </c>
      <c r="Q156" s="70">
        <f>[1]EEOC!J56</f>
        <v>8.3000000000000004E-2</v>
      </c>
      <c r="R156" s="70">
        <f>[1]EEOC!K56</f>
        <v>8.5000000000000006E-2</v>
      </c>
      <c r="S156" s="70">
        <f>[1]EEOC!L56</f>
        <v>6.3E-2</v>
      </c>
      <c r="T156" s="70">
        <f>[1]EEOC!M56</f>
        <v>7.6999999999999999E-2</v>
      </c>
      <c r="U156" s="70">
        <f>[1]EEOC!N56</f>
        <v>7.9000000000000001E-2</v>
      </c>
      <c r="V156" s="70">
        <f>[1]EEOC!O56</f>
        <v>4.5999999999999999E-2</v>
      </c>
      <c r="W156" s="70">
        <f>[1]EEOC!P56</f>
        <v>5.3999999999999999E-2</v>
      </c>
      <c r="X156" s="70">
        <f>[1]EEOC!Q56</f>
        <v>5.0999999999999997E-2</v>
      </c>
      <c r="Y156" s="70">
        <f>[1]EEOC!R56</f>
        <v>7.3999999999999996E-2</v>
      </c>
      <c r="Z156" s="70">
        <f>[1]EEOC!S56</f>
        <v>5.8999999999999997E-2</v>
      </c>
      <c r="AA156" s="70">
        <f>[1]EEOC!T56</f>
        <v>6.8000000000000005E-2</v>
      </c>
    </row>
    <row r="157" spans="1:31" ht="15" customHeight="1" x14ac:dyDescent="0.2">
      <c r="A157" s="139"/>
      <c r="B157" s="69" t="s">
        <v>189</v>
      </c>
      <c r="C157" s="59" t="s">
        <v>113</v>
      </c>
      <c r="D157" s="59" t="s">
        <v>113</v>
      </c>
      <c r="E157" s="59" t="s">
        <v>113</v>
      </c>
      <c r="F157" s="59" t="s">
        <v>113</v>
      </c>
      <c r="G157" s="59" t="s">
        <v>113</v>
      </c>
      <c r="H157" s="59" t="s">
        <v>113</v>
      </c>
      <c r="I157" s="59" t="s">
        <v>113</v>
      </c>
      <c r="J157" s="70">
        <f>[1]EEOC!C58</f>
        <v>1.2E-2</v>
      </c>
      <c r="K157" s="70">
        <f>[1]EEOC!D58</f>
        <v>1.2999999999999999E-2</v>
      </c>
      <c r="L157" s="70">
        <f>[1]EEOC!E58</f>
        <v>1.4999999999999999E-2</v>
      </c>
      <c r="M157" s="70">
        <f>[1]EEOC!F58</f>
        <v>3.5999999999999997E-2</v>
      </c>
      <c r="N157" s="70">
        <f>[1]EEOC!G58</f>
        <v>3.2000000000000001E-2</v>
      </c>
      <c r="O157" s="70">
        <f>[1]EEOC!H58</f>
        <v>1.9E-2</v>
      </c>
      <c r="P157" s="70">
        <f>[1]EEOC!I58</f>
        <v>2.7E-2</v>
      </c>
      <c r="Q157" s="70">
        <f>[1]EEOC!J58</f>
        <v>2.4E-2</v>
      </c>
      <c r="R157" s="70">
        <f>[1]EEOC!K58</f>
        <v>2.5999999999999999E-2</v>
      </c>
      <c r="S157" s="70">
        <f>[1]EEOC!L58</f>
        <v>2.1000000000000001E-2</v>
      </c>
      <c r="T157" s="70">
        <f>[1]EEOC!M58</f>
        <v>3.5000000000000003E-2</v>
      </c>
      <c r="U157" s="70">
        <f>[1]EEOC!N58</f>
        <v>3.1E-2</v>
      </c>
      <c r="V157" s="70">
        <f>[1]EEOC!O58</f>
        <v>1.7999999999999999E-2</v>
      </c>
      <c r="W157" s="70">
        <f>[1]EEOC!P58</f>
        <v>2.3E-2</v>
      </c>
      <c r="X157" s="70">
        <f>[1]EEOC!Q58</f>
        <v>2.5999999999999999E-2</v>
      </c>
      <c r="Y157" s="70">
        <f>[1]EEOC!R58</f>
        <v>2.9000000000000001E-2</v>
      </c>
      <c r="Z157" s="70">
        <f>[1]EEOC!S58</f>
        <v>1.9E-2</v>
      </c>
      <c r="AA157" s="70">
        <f>[1]EEOC!T58</f>
        <v>3.4000000000000002E-2</v>
      </c>
    </row>
    <row r="158" spans="1:31" ht="15" customHeight="1" x14ac:dyDescent="0.2">
      <c r="A158" s="139"/>
      <c r="B158" s="69" t="s">
        <v>190</v>
      </c>
      <c r="C158" s="59" t="s">
        <v>113</v>
      </c>
      <c r="D158" s="59" t="s">
        <v>113</v>
      </c>
      <c r="E158" s="59" t="s">
        <v>113</v>
      </c>
      <c r="F158" s="59" t="s">
        <v>113</v>
      </c>
      <c r="G158" s="59" t="s">
        <v>113</v>
      </c>
      <c r="H158" s="59" t="s">
        <v>113</v>
      </c>
      <c r="I158" s="59" t="s">
        <v>113</v>
      </c>
      <c r="J158" s="70">
        <f>[1]EEOC!C60</f>
        <v>2.9000000000000001E-2</v>
      </c>
      <c r="K158" s="70">
        <f>[1]EEOC!D60</f>
        <v>0.05</v>
      </c>
      <c r="L158" s="70">
        <f>[1]EEOC!E60</f>
        <v>7.0999999999999994E-2</v>
      </c>
      <c r="M158" s="70">
        <f>[1]EEOC!F60</f>
        <v>0.06</v>
      </c>
      <c r="N158" s="70">
        <f>[1]EEOC!G60</f>
        <v>7.1999999999999995E-2</v>
      </c>
      <c r="O158" s="70">
        <f>[1]EEOC!H60</f>
        <v>6.5000000000000002E-2</v>
      </c>
      <c r="P158" s="70">
        <f>[1]EEOC!I60</f>
        <v>7.6999999999999999E-2</v>
      </c>
      <c r="Q158" s="70">
        <f>[1]EEOC!J60</f>
        <v>5.8999999999999997E-2</v>
      </c>
      <c r="R158" s="70">
        <f>[1]EEOC!K60</f>
        <v>0.06</v>
      </c>
      <c r="S158" s="70">
        <f>[1]EEOC!L60</f>
        <v>4.1000000000000002E-2</v>
      </c>
      <c r="T158" s="70">
        <f>[1]EEOC!M60</f>
        <v>4.1000000000000002E-2</v>
      </c>
      <c r="U158" s="70">
        <f>[1]EEOC!N60</f>
        <v>4.7E-2</v>
      </c>
      <c r="V158" s="70">
        <f>[1]EEOC!O60</f>
        <v>2.8000000000000001E-2</v>
      </c>
      <c r="W158" s="70">
        <f>[1]EEOC!P60</f>
        <v>0.03</v>
      </c>
      <c r="X158" s="70">
        <f>[1]EEOC!Q60</f>
        <v>2.5000000000000001E-2</v>
      </c>
      <c r="Y158" s="70">
        <f>[1]EEOC!R60</f>
        <v>4.4999999999999998E-2</v>
      </c>
      <c r="Z158" s="70">
        <f>[1]EEOC!S60</f>
        <v>0.04</v>
      </c>
      <c r="AA158" s="70">
        <f>[1]EEOC!T60</f>
        <v>3.4000000000000002E-2</v>
      </c>
    </row>
    <row r="159" spans="1:31" ht="15" customHeight="1" x14ac:dyDescent="0.2">
      <c r="A159" s="139"/>
      <c r="B159" s="69" t="s">
        <v>191</v>
      </c>
      <c r="C159" s="59" t="s">
        <v>113</v>
      </c>
      <c r="D159" s="59" t="s">
        <v>113</v>
      </c>
      <c r="E159" s="59" t="s">
        <v>113</v>
      </c>
      <c r="F159" s="59" t="s">
        <v>113</v>
      </c>
      <c r="G159" s="59" t="s">
        <v>113</v>
      </c>
      <c r="H159" s="59" t="s">
        <v>113</v>
      </c>
      <c r="I159" s="59" t="s">
        <v>113</v>
      </c>
      <c r="J159" s="70">
        <f>[1]EEOC!C62</f>
        <v>0.14799999999999999</v>
      </c>
      <c r="K159" s="70">
        <f>[1]EEOC!D62</f>
        <v>0.16800000000000001</v>
      </c>
      <c r="L159" s="70">
        <f>[1]EEOC!E62</f>
        <v>0.22900000000000001</v>
      </c>
      <c r="M159" s="70">
        <f>[1]EEOC!F62</f>
        <v>0.218</v>
      </c>
      <c r="N159" s="70">
        <f>[1]EEOC!G62</f>
        <v>0.24</v>
      </c>
      <c r="O159" s="70">
        <f>[1]EEOC!H62</f>
        <v>0.245</v>
      </c>
      <c r="P159" s="70">
        <f>[1]EEOC!I62</f>
        <v>0.26100000000000001</v>
      </c>
      <c r="Q159" s="70">
        <f>[1]EEOC!J62</f>
        <v>0.25800000000000001</v>
      </c>
      <c r="R159" s="70">
        <f>[1]EEOC!K62</f>
        <v>0.249</v>
      </c>
      <c r="S159" s="70">
        <f>[1]EEOC!L62</f>
        <v>0.23100000000000001</v>
      </c>
      <c r="T159" s="70">
        <f>[1]EEOC!M62</f>
        <v>0.27500000000000002</v>
      </c>
      <c r="U159" s="70">
        <f>[1]EEOC!N62</f>
        <v>0.26800000000000002</v>
      </c>
      <c r="V159" s="70">
        <f>[1]EEOC!O62</f>
        <v>0.19500000000000001</v>
      </c>
      <c r="W159" s="70">
        <f>[1]EEOC!P62</f>
        <v>0.246</v>
      </c>
      <c r="X159" s="70">
        <f>[1]EEOC!Q62</f>
        <v>0.23300000000000001</v>
      </c>
      <c r="Y159" s="70">
        <f>[1]EEOC!R62</f>
        <v>0.246</v>
      </c>
      <c r="Z159" s="70">
        <f>[1]EEOC!S62</f>
        <v>0.19900000000000001</v>
      </c>
      <c r="AA159" s="70">
        <f>[1]EEOC!T62</f>
        <v>0.20599999999999999</v>
      </c>
    </row>
    <row r="160" spans="1:31" x14ac:dyDescent="0.2">
      <c r="A160" s="139"/>
      <c r="B160" s="68" t="s">
        <v>192</v>
      </c>
      <c r="C160" s="59" t="s">
        <v>113</v>
      </c>
      <c r="D160" s="59" t="s">
        <v>113</v>
      </c>
      <c r="E160" s="59" t="s">
        <v>113</v>
      </c>
      <c r="F160" s="59" t="s">
        <v>113</v>
      </c>
      <c r="G160" s="59" t="s">
        <v>113</v>
      </c>
      <c r="H160" s="59" t="s">
        <v>113</v>
      </c>
      <c r="I160" s="59" t="s">
        <v>113</v>
      </c>
      <c r="J160" s="71">
        <f>[1]EEOC!C63</f>
        <v>2.4</v>
      </c>
      <c r="K160" s="71">
        <f>[1]EEOC!D63</f>
        <v>2.7</v>
      </c>
      <c r="L160" s="71">
        <f>[1]EEOC!E63</f>
        <v>2.9</v>
      </c>
      <c r="M160" s="71">
        <f>[1]EEOC!F63</f>
        <v>3.6</v>
      </c>
      <c r="N160" s="71">
        <f>[1]EEOC!G63</f>
        <v>5.0999999999999996</v>
      </c>
      <c r="O160" s="71">
        <f>[1]EEOC!H63</f>
        <v>10.3</v>
      </c>
      <c r="P160" s="71">
        <f>[1]EEOC!I63</f>
        <v>3.4</v>
      </c>
      <c r="Q160" s="71">
        <f>[1]EEOC!J63</f>
        <v>6.4</v>
      </c>
      <c r="R160" s="71">
        <f>[1]EEOC!K63</f>
        <v>3.1</v>
      </c>
      <c r="S160" s="71">
        <f>[1]EEOC!L63</f>
        <v>3.1</v>
      </c>
      <c r="T160" s="71">
        <f>[1]EEOC!M63</f>
        <v>9.3000000000000007</v>
      </c>
      <c r="U160" s="71">
        <f>[1]EEOC!N63</f>
        <v>9.6</v>
      </c>
      <c r="V160" s="71">
        <f>[1]EEOC!O63</f>
        <v>4.8</v>
      </c>
      <c r="W160" s="71">
        <f>[1]EEOC!P63</f>
        <v>12.6</v>
      </c>
      <c r="X160" s="71">
        <f>[1]EEOC!Q63</f>
        <v>23</v>
      </c>
      <c r="Y160" s="71">
        <f>[1]EEOC!R63</f>
        <v>9.9</v>
      </c>
      <c r="Z160" s="71">
        <f>[1]EEOC!S63</f>
        <v>5</v>
      </c>
      <c r="AA160" s="71">
        <f>[1]EEOC!T63</f>
        <v>6.2</v>
      </c>
    </row>
    <row r="162" spans="1:28" x14ac:dyDescent="0.2">
      <c r="A162" s="135" t="s">
        <v>193</v>
      </c>
      <c r="B162" s="47"/>
      <c r="C162" s="47">
        <v>1990</v>
      </c>
      <c r="D162" s="47">
        <v>1991</v>
      </c>
      <c r="E162" s="47">
        <v>1992</v>
      </c>
      <c r="F162" s="47">
        <v>1993</v>
      </c>
      <c r="G162" s="47">
        <v>1994</v>
      </c>
      <c r="H162" s="47">
        <v>1995</v>
      </c>
      <c r="I162" s="47">
        <v>1996</v>
      </c>
      <c r="J162" s="47">
        <v>1997</v>
      </c>
      <c r="K162" s="47">
        <v>1998</v>
      </c>
      <c r="L162" s="47">
        <v>1999</v>
      </c>
      <c r="M162" s="47">
        <v>2000</v>
      </c>
      <c r="N162" s="47">
        <v>2001</v>
      </c>
      <c r="O162" s="47">
        <v>2002</v>
      </c>
      <c r="P162" s="47">
        <v>2003</v>
      </c>
      <c r="Q162" s="47">
        <v>2004</v>
      </c>
      <c r="R162" s="47">
        <v>2005</v>
      </c>
      <c r="S162" s="47">
        <v>2006</v>
      </c>
      <c r="T162" s="47">
        <v>2007</v>
      </c>
      <c r="U162" s="47">
        <v>2008</v>
      </c>
      <c r="V162" s="47">
        <v>2009</v>
      </c>
      <c r="W162" s="47">
        <v>2010</v>
      </c>
      <c r="X162" s="47">
        <v>2011</v>
      </c>
      <c r="Y162" s="47">
        <v>2012</v>
      </c>
      <c r="Z162" s="47">
        <v>2013</v>
      </c>
      <c r="AA162" s="47">
        <v>2014</v>
      </c>
    </row>
    <row r="163" spans="1:28" x14ac:dyDescent="0.2">
      <c r="A163" s="135"/>
      <c r="B163" s="48" t="s">
        <v>194</v>
      </c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8" x14ac:dyDescent="0.2">
      <c r="A164" s="135"/>
      <c r="B164" s="46" t="str">
        <f>'[2]Disaster Declarations'!$A$3</f>
        <v>Total Disaster Declarations</v>
      </c>
      <c r="C164" s="46">
        <v>43</v>
      </c>
      <c r="H164" s="46">
        <v>38</v>
      </c>
      <c r="M164" s="46">
        <v>114</v>
      </c>
      <c r="N164" s="46">
        <v>100</v>
      </c>
      <c r="O164" s="46">
        <v>119</v>
      </c>
      <c r="P164" s="46">
        <v>123</v>
      </c>
      <c r="Q164" s="46">
        <v>118</v>
      </c>
      <c r="R164" s="46">
        <v>155</v>
      </c>
      <c r="S164" s="46">
        <v>143</v>
      </c>
      <c r="T164" s="46">
        <v>136</v>
      </c>
      <c r="U164" s="46">
        <v>143</v>
      </c>
      <c r="V164" s="46">
        <v>115</v>
      </c>
      <c r="W164" s="46">
        <v>108</v>
      </c>
      <c r="X164" s="46">
        <v>242</v>
      </c>
      <c r="Y164" s="46">
        <v>112</v>
      </c>
      <c r="Z164" s="46">
        <v>95</v>
      </c>
      <c r="AA164" s="46">
        <v>84</v>
      </c>
      <c r="AB164" s="52"/>
    </row>
    <row r="165" spans="1:28" x14ac:dyDescent="0.2">
      <c r="A165" s="135"/>
      <c r="B165" s="46" t="str">
        <f>'[2]Disaster Declarations'!$A$3</f>
        <v>Total Disaster Declarations</v>
      </c>
      <c r="C165" s="46">
        <v>38</v>
      </c>
      <c r="H165" s="46">
        <v>32</v>
      </c>
      <c r="M165" s="46">
        <v>45</v>
      </c>
      <c r="N165" s="46">
        <v>45</v>
      </c>
      <c r="O165" s="46">
        <v>49</v>
      </c>
      <c r="P165" s="46">
        <v>56</v>
      </c>
      <c r="Q165" s="46">
        <v>68</v>
      </c>
      <c r="R165" s="46">
        <v>48</v>
      </c>
      <c r="S165" s="46">
        <v>52</v>
      </c>
      <c r="T165" s="46">
        <v>63</v>
      </c>
      <c r="U165" s="46">
        <v>75</v>
      </c>
      <c r="V165" s="46">
        <v>59</v>
      </c>
      <c r="W165" s="46">
        <v>81</v>
      </c>
      <c r="X165" s="46">
        <v>99</v>
      </c>
      <c r="Y165" s="46">
        <v>47</v>
      </c>
      <c r="Z165" s="46">
        <v>62</v>
      </c>
      <c r="AA165" s="46">
        <v>45</v>
      </c>
      <c r="AB165" s="52"/>
    </row>
    <row r="166" spans="1:28" x14ac:dyDescent="0.2">
      <c r="A166" s="135"/>
      <c r="B166" s="46" t="str">
        <f>'[2]Disaster Declarations'!$A$3</f>
        <v>Total Disaster Declarations</v>
      </c>
      <c r="C166" s="46">
        <v>0</v>
      </c>
      <c r="H166" s="46">
        <v>2</v>
      </c>
      <c r="M166" s="46">
        <v>6</v>
      </c>
      <c r="N166" s="46">
        <v>11</v>
      </c>
      <c r="O166" s="46">
        <v>0</v>
      </c>
      <c r="P166" s="46">
        <v>19</v>
      </c>
      <c r="Q166" s="46">
        <v>7</v>
      </c>
      <c r="R166" s="46">
        <v>68</v>
      </c>
      <c r="S166" s="46">
        <v>5</v>
      </c>
      <c r="T166" s="46">
        <v>13</v>
      </c>
      <c r="U166" s="46">
        <v>17</v>
      </c>
      <c r="V166" s="46">
        <v>7</v>
      </c>
      <c r="W166" s="46">
        <v>9</v>
      </c>
      <c r="X166" s="46">
        <v>29</v>
      </c>
      <c r="Y166" s="46">
        <v>16</v>
      </c>
      <c r="Z166" s="46">
        <v>5</v>
      </c>
      <c r="AA166" s="46">
        <v>6</v>
      </c>
      <c r="AB166" s="52"/>
    </row>
    <row r="167" spans="1:28" x14ac:dyDescent="0.2">
      <c r="A167" s="135"/>
      <c r="B167" s="46" t="str">
        <f>'[2]Disaster Declarations'!$A$3</f>
        <v>Total Disaster Declarations</v>
      </c>
      <c r="C167" s="46">
        <v>5</v>
      </c>
      <c r="H167" s="46">
        <v>4</v>
      </c>
      <c r="M167" s="46">
        <v>63</v>
      </c>
      <c r="N167" s="46">
        <v>44</v>
      </c>
      <c r="O167" s="46">
        <v>70</v>
      </c>
      <c r="P167" s="46">
        <v>48</v>
      </c>
      <c r="Q167" s="46">
        <v>43</v>
      </c>
      <c r="R167" s="46">
        <v>39</v>
      </c>
      <c r="S167" s="46">
        <v>86</v>
      </c>
      <c r="T167" s="46">
        <v>60</v>
      </c>
      <c r="U167" s="46">
        <v>51</v>
      </c>
      <c r="V167" s="46">
        <v>49</v>
      </c>
      <c r="W167" s="46">
        <v>18</v>
      </c>
      <c r="X167" s="46">
        <v>114</v>
      </c>
      <c r="Y167" s="46">
        <v>49</v>
      </c>
      <c r="Z167" s="46">
        <v>28</v>
      </c>
      <c r="AA167" s="46">
        <v>33</v>
      </c>
      <c r="AB167" s="52"/>
    </row>
    <row r="168" spans="1:28" x14ac:dyDescent="0.2">
      <c r="A168" s="135"/>
      <c r="AB168" s="52"/>
    </row>
    <row r="169" spans="1:28" x14ac:dyDescent="0.2">
      <c r="A169" s="135"/>
      <c r="B169" s="48" t="s">
        <v>254</v>
      </c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8" x14ac:dyDescent="0.2">
      <c r="A170" s="135"/>
      <c r="B170" s="46" t="s">
        <v>255</v>
      </c>
      <c r="C170" s="59" t="s">
        <v>113</v>
      </c>
      <c r="D170" s="59"/>
      <c r="E170" s="59"/>
      <c r="F170" s="59"/>
      <c r="G170" s="59"/>
      <c r="H170" s="59" t="s">
        <v>113</v>
      </c>
      <c r="I170" s="59"/>
      <c r="J170" s="59"/>
      <c r="K170" s="59"/>
      <c r="L170" s="59"/>
      <c r="M170" s="59" t="s">
        <v>113</v>
      </c>
      <c r="R170" s="46">
        <v>660</v>
      </c>
      <c r="S170" s="46">
        <v>821</v>
      </c>
      <c r="T170" s="46">
        <v>803</v>
      </c>
      <c r="U170" s="46">
        <v>926</v>
      </c>
      <c r="V170" s="46">
        <v>976</v>
      </c>
      <c r="W170" s="46">
        <v>1123</v>
      </c>
      <c r="X170" s="46">
        <v>1320</v>
      </c>
      <c r="Y170" s="46">
        <v>1556</v>
      </c>
      <c r="Z170" s="46">
        <v>1813</v>
      </c>
      <c r="AA170" s="46">
        <v>2122</v>
      </c>
    </row>
    <row r="171" spans="1:28" x14ac:dyDescent="0.2">
      <c r="A171" s="107"/>
    </row>
    <row r="172" spans="1:28" x14ac:dyDescent="0.2">
      <c r="A172" s="107"/>
    </row>
    <row r="173" spans="1:28" x14ac:dyDescent="0.2">
      <c r="A173" s="107"/>
    </row>
    <row r="174" spans="1:28" x14ac:dyDescent="0.2">
      <c r="A174" s="107"/>
    </row>
    <row r="175" spans="1:28" x14ac:dyDescent="0.2">
      <c r="A175" s="107"/>
    </row>
  </sheetData>
  <mergeCells count="16">
    <mergeCell ref="B140:B141"/>
    <mergeCell ref="B142:B143"/>
    <mergeCell ref="B144:B145"/>
    <mergeCell ref="B146:B147"/>
    <mergeCell ref="B148:B149"/>
    <mergeCell ref="A162:A170"/>
    <mergeCell ref="A2:A15"/>
    <mergeCell ref="A18:A29"/>
    <mergeCell ref="A31:A73"/>
    <mergeCell ref="A94:A160"/>
    <mergeCell ref="B138:B139"/>
    <mergeCell ref="B128:B129"/>
    <mergeCell ref="B130:B131"/>
    <mergeCell ref="B132:B133"/>
    <mergeCell ref="B134:B135"/>
    <mergeCell ref="B136:B137"/>
  </mergeCells>
  <hyperlinks>
    <hyperlink ref="B82" r:id="rId1" location="BF1TT" display="https://www5.fdic.gov/hsob/help.asp - BF1TT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9"/>
  <sheetViews>
    <sheetView topLeftCell="H20" zoomScale="85" zoomScaleNormal="85" workbookViewId="0">
      <selection activeCell="AB20" sqref="AB1:AB1048576"/>
    </sheetView>
  </sheetViews>
  <sheetFormatPr baseColWidth="10" defaultColWidth="9.1640625" defaultRowHeight="15" x14ac:dyDescent="0.2"/>
  <cols>
    <col min="1" max="1" width="23.1640625" style="13" bestFit="1" customWidth="1"/>
    <col min="2" max="2" width="55.33203125" style="46" customWidth="1"/>
    <col min="3" max="12" width="9.5" style="46" customWidth="1"/>
    <col min="13" max="13" width="10.33203125" style="46" bestFit="1" customWidth="1"/>
    <col min="14" max="25" width="9.5" style="46" customWidth="1"/>
    <col min="26" max="26" width="9.83203125" style="46" customWidth="1"/>
    <col min="27" max="27" width="9.5" style="46" customWidth="1"/>
    <col min="28" max="28" width="9.1640625" style="46" customWidth="1"/>
    <col min="29" max="29" width="9.1640625" style="46"/>
    <col min="30" max="16384" width="9.1640625" style="13"/>
  </cols>
  <sheetData>
    <row r="1" spans="1:27" x14ac:dyDescent="0.2">
      <c r="B1" s="42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x14ac:dyDescent="0.2">
      <c r="A2" s="136" t="s">
        <v>167</v>
      </c>
      <c r="B2" s="92"/>
      <c r="C2" s="47">
        <v>1990</v>
      </c>
      <c r="D2" s="47">
        <v>1991</v>
      </c>
      <c r="E2" s="47">
        <v>1992</v>
      </c>
      <c r="F2" s="47">
        <v>1993</v>
      </c>
      <c r="G2" s="47">
        <v>1994</v>
      </c>
      <c r="H2" s="47">
        <v>1995</v>
      </c>
      <c r="I2" s="47">
        <v>1996</v>
      </c>
      <c r="J2" s="47">
        <v>1997</v>
      </c>
      <c r="K2" s="47">
        <v>1998</v>
      </c>
      <c r="L2" s="47">
        <v>1999</v>
      </c>
      <c r="M2" s="47">
        <v>2000</v>
      </c>
      <c r="N2" s="47">
        <v>2001</v>
      </c>
      <c r="O2" s="47">
        <v>2002</v>
      </c>
      <c r="P2" s="47">
        <v>2003</v>
      </c>
      <c r="Q2" s="47">
        <v>2004</v>
      </c>
      <c r="R2" s="47">
        <v>2005</v>
      </c>
      <c r="S2" s="47">
        <v>2006</v>
      </c>
      <c r="T2" s="47">
        <v>2007</v>
      </c>
      <c r="U2" s="47">
        <v>2008</v>
      </c>
      <c r="V2" s="47">
        <v>2009</v>
      </c>
      <c r="W2" s="47">
        <v>2010</v>
      </c>
      <c r="X2" s="47">
        <v>2011</v>
      </c>
      <c r="Y2" s="47">
        <v>2012</v>
      </c>
      <c r="Z2" s="47">
        <v>2013</v>
      </c>
      <c r="AA2" s="47">
        <v>2014</v>
      </c>
    </row>
    <row r="3" spans="1:27" x14ac:dyDescent="0.2">
      <c r="A3" s="136"/>
      <c r="B3" s="48" t="s">
        <v>206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">
      <c r="A4" s="136"/>
      <c r="B4" s="75" t="s">
        <v>207</v>
      </c>
      <c r="C4" s="73">
        <v>6301.0538640000004</v>
      </c>
      <c r="D4" s="73">
        <v>6270.8267889999997</v>
      </c>
      <c r="E4" s="73">
        <v>6375.5106900000001</v>
      </c>
      <c r="F4" s="73">
        <v>6501.5347869999996</v>
      </c>
      <c r="G4" s="73">
        <v>6599.4531939999997</v>
      </c>
      <c r="H4" s="73">
        <v>6694.6135020000002</v>
      </c>
      <c r="I4" s="73">
        <v>6917.9104939999997</v>
      </c>
      <c r="J4" s="73">
        <v>6965.19956</v>
      </c>
      <c r="K4" s="73">
        <v>6992.8885710000004</v>
      </c>
      <c r="L4" s="73">
        <v>7054.5234149999997</v>
      </c>
      <c r="M4" s="73">
        <v>7212.6377050000001</v>
      </c>
      <c r="N4" s="73">
        <v>7111.0441259999998</v>
      </c>
      <c r="O4" s="73">
        <v>7152.0403530000003</v>
      </c>
      <c r="P4" s="73">
        <v>7179.5016999999998</v>
      </c>
      <c r="Q4" s="73">
        <v>7314.6013670000002</v>
      </c>
      <c r="R4" s="73">
        <v>7350.209973</v>
      </c>
      <c r="S4" s="73">
        <v>7282.1656780000003</v>
      </c>
      <c r="T4" s="73">
        <v>7399.7813539999997</v>
      </c>
      <c r="U4" s="73">
        <v>7191.8646239999998</v>
      </c>
      <c r="V4" s="73">
        <v>6722.7365040000004</v>
      </c>
      <c r="W4" s="73">
        <v>6898.8102730000001</v>
      </c>
      <c r="X4" s="73">
        <v>6776.646839</v>
      </c>
      <c r="Y4" s="73">
        <v>6545.0979829999997</v>
      </c>
      <c r="Z4" s="73">
        <v>6672.9553450000003</v>
      </c>
      <c r="AA4" s="77" t="s">
        <v>8</v>
      </c>
    </row>
    <row r="5" spans="1:27" x14ac:dyDescent="0.2">
      <c r="A5" s="136"/>
      <c r="B5" s="55" t="s">
        <v>195</v>
      </c>
      <c r="C5" s="51">
        <v>5123.6954580000001</v>
      </c>
      <c r="D5" s="51">
        <v>5074.0759760000001</v>
      </c>
      <c r="E5" s="51">
        <v>5178.9882420000004</v>
      </c>
      <c r="F5" s="51">
        <v>5293.1369590000004</v>
      </c>
      <c r="G5" s="51">
        <v>5386.1807339999996</v>
      </c>
      <c r="H5" s="51">
        <v>5450.5376100000003</v>
      </c>
      <c r="I5" s="51">
        <v>5638.7264290000003</v>
      </c>
      <c r="J5" s="51">
        <v>5713.8933850000003</v>
      </c>
      <c r="K5" s="51">
        <v>5754.4923070000004</v>
      </c>
      <c r="L5" s="51">
        <v>5828.4619149999999</v>
      </c>
      <c r="M5" s="51">
        <v>6002.4269700000004</v>
      </c>
      <c r="N5" s="51">
        <v>5905.5674680000002</v>
      </c>
      <c r="O5" s="51">
        <v>5947.3353239999997</v>
      </c>
      <c r="P5" s="51">
        <v>5993.4094720000003</v>
      </c>
      <c r="Q5" s="51">
        <v>6108.5831790000002</v>
      </c>
      <c r="R5" s="51">
        <v>6133.9685090000003</v>
      </c>
      <c r="S5" s="51">
        <v>6054.1517459999995</v>
      </c>
      <c r="T5" s="51">
        <v>6135.1981740000001</v>
      </c>
      <c r="U5" s="51">
        <v>5936.9874749999999</v>
      </c>
      <c r="V5" s="51">
        <v>5500.6022389999998</v>
      </c>
      <c r="W5" s="51">
        <v>5704.5305159999998</v>
      </c>
      <c r="X5" s="51">
        <v>5568.8905070000001</v>
      </c>
      <c r="Y5" s="51">
        <v>5358.276159</v>
      </c>
      <c r="Z5" s="51">
        <v>5505.1783290000003</v>
      </c>
      <c r="AA5" s="59" t="s">
        <v>8</v>
      </c>
    </row>
    <row r="6" spans="1:27" x14ac:dyDescent="0.2">
      <c r="A6" s="136"/>
      <c r="B6" s="55" t="s">
        <v>196</v>
      </c>
      <c r="C6" s="51">
        <v>745.4929353</v>
      </c>
      <c r="D6" s="51">
        <v>748.95994559999997</v>
      </c>
      <c r="E6" s="51">
        <v>753.47164299999997</v>
      </c>
      <c r="F6" s="51">
        <v>743.81664290000003</v>
      </c>
      <c r="G6" s="51">
        <v>758.48073609999994</v>
      </c>
      <c r="H6" s="51">
        <v>750.17092939999998</v>
      </c>
      <c r="I6" s="51">
        <v>750.77845430000002</v>
      </c>
      <c r="J6" s="51">
        <v>731.40404469999999</v>
      </c>
      <c r="K6" s="51">
        <v>720.82171200000005</v>
      </c>
      <c r="L6" s="51">
        <v>715.77248750000001</v>
      </c>
      <c r="M6" s="51">
        <v>716.12846739999998</v>
      </c>
      <c r="N6" s="51">
        <v>706.2297701</v>
      </c>
      <c r="O6" s="51">
        <v>703.40453160000004</v>
      </c>
      <c r="P6" s="51">
        <v>707.22163880000005</v>
      </c>
      <c r="Q6" s="51">
        <v>698.29893509999999</v>
      </c>
      <c r="R6" s="51">
        <v>707.84555980000005</v>
      </c>
      <c r="S6" s="51">
        <v>720.2472434</v>
      </c>
      <c r="T6" s="51">
        <v>724.27836400000001</v>
      </c>
      <c r="U6" s="51">
        <v>727.91320949999999</v>
      </c>
      <c r="V6" s="51">
        <v>709.48951150000005</v>
      </c>
      <c r="W6" s="51">
        <v>667.1674084</v>
      </c>
      <c r="X6" s="51">
        <v>660.92939960000001</v>
      </c>
      <c r="Y6" s="51">
        <v>647.63261609999995</v>
      </c>
      <c r="Z6" s="51">
        <v>636.3128054</v>
      </c>
      <c r="AA6" s="59" t="s">
        <v>8</v>
      </c>
    </row>
    <row r="7" spans="1:27" x14ac:dyDescent="0.2">
      <c r="A7" s="136"/>
      <c r="B7" s="55" t="s">
        <v>197</v>
      </c>
      <c r="C7" s="51">
        <v>329.89945210000002</v>
      </c>
      <c r="D7" s="51">
        <v>354.88060960000001</v>
      </c>
      <c r="E7" s="51">
        <v>345.56989870000001</v>
      </c>
      <c r="F7" s="51">
        <v>366.54872419999998</v>
      </c>
      <c r="G7" s="51">
        <v>352.811193</v>
      </c>
      <c r="H7" s="51">
        <v>371.46388630000001</v>
      </c>
      <c r="I7" s="51">
        <v>393.90031820000002</v>
      </c>
      <c r="J7" s="51">
        <v>376.65973380000003</v>
      </c>
      <c r="K7" s="51">
        <v>358.14974569999998</v>
      </c>
      <c r="L7" s="51">
        <v>353.2562302</v>
      </c>
      <c r="M7" s="51">
        <v>335.18125179999998</v>
      </c>
      <c r="N7" s="51">
        <v>353.05028950000002</v>
      </c>
      <c r="O7" s="51">
        <v>346.88446820000001</v>
      </c>
      <c r="P7" s="51">
        <v>334.17445609999999</v>
      </c>
      <c r="Q7" s="51">
        <v>355.5936696</v>
      </c>
      <c r="R7" s="51">
        <v>355.8863455</v>
      </c>
      <c r="S7" s="51">
        <v>353.81704919999999</v>
      </c>
      <c r="T7" s="51">
        <v>377.04337729999997</v>
      </c>
      <c r="U7" s="51">
        <v>364.30892069999999</v>
      </c>
      <c r="V7" s="51">
        <v>356.10034109999998</v>
      </c>
      <c r="W7" s="51">
        <v>360.06240550000001</v>
      </c>
      <c r="X7" s="51">
        <v>371.87648910000001</v>
      </c>
      <c r="Y7" s="51">
        <v>365.60821220000003</v>
      </c>
      <c r="Z7" s="51">
        <v>355.19385240000003</v>
      </c>
      <c r="AA7" s="59" t="s">
        <v>8</v>
      </c>
    </row>
    <row r="8" spans="1:27" x14ac:dyDescent="0.2">
      <c r="A8" s="136"/>
      <c r="B8" s="78" t="s">
        <v>198</v>
      </c>
      <c r="C8" s="73">
        <v>101.9660191</v>
      </c>
      <c r="D8" s="73">
        <v>92.910257380000004</v>
      </c>
      <c r="E8" s="73">
        <v>97.480906709999999</v>
      </c>
      <c r="F8" s="73">
        <v>98.032461100000006</v>
      </c>
      <c r="G8" s="73">
        <v>101.9805307</v>
      </c>
      <c r="H8" s="73">
        <v>122.44107579999999</v>
      </c>
      <c r="I8" s="73">
        <v>134.50529299999999</v>
      </c>
      <c r="J8" s="73">
        <v>143.24239660000001</v>
      </c>
      <c r="K8" s="73">
        <v>159.42480549999999</v>
      </c>
      <c r="L8" s="73">
        <v>157.0327825</v>
      </c>
      <c r="M8" s="73">
        <v>158.90101659999999</v>
      </c>
      <c r="N8" s="73">
        <v>146.1965984</v>
      </c>
      <c r="O8" s="73">
        <v>154.41602900000001</v>
      </c>
      <c r="P8" s="73">
        <v>144.69613269999999</v>
      </c>
      <c r="Q8" s="73">
        <v>152.12558369999999</v>
      </c>
      <c r="R8" s="73">
        <v>152.50955870000001</v>
      </c>
      <c r="S8" s="73">
        <v>153.94963920000001</v>
      </c>
      <c r="T8" s="73">
        <v>163.261438</v>
      </c>
      <c r="U8" s="73">
        <v>162.6550187</v>
      </c>
      <c r="V8" s="73">
        <v>156.54441170000001</v>
      </c>
      <c r="W8" s="73">
        <v>167.04994360000001</v>
      </c>
      <c r="X8" s="73">
        <v>174.95044250000001</v>
      </c>
      <c r="Y8" s="73">
        <v>173.5809959</v>
      </c>
      <c r="Z8" s="73">
        <v>176.2703578</v>
      </c>
      <c r="AA8" s="59" t="s">
        <v>8</v>
      </c>
    </row>
    <row r="9" spans="1:27" x14ac:dyDescent="0.2">
      <c r="A9" s="136"/>
      <c r="B9" s="55" t="s">
        <v>199</v>
      </c>
      <c r="C9" s="51">
        <v>492.5373457</v>
      </c>
      <c r="D9" s="51">
        <v>518.26677140000004</v>
      </c>
      <c r="E9" s="51">
        <v>513.6903681</v>
      </c>
      <c r="F9" s="51">
        <v>533.05500500000005</v>
      </c>
      <c r="G9" s="51">
        <v>529.94231290000005</v>
      </c>
      <c r="H9" s="51">
        <v>546.81132419999994</v>
      </c>
      <c r="I9" s="51">
        <v>571.81001079999999</v>
      </c>
      <c r="J9" s="51">
        <v>553.26221080000005</v>
      </c>
      <c r="K9" s="51">
        <v>543.58343739999998</v>
      </c>
      <c r="L9" s="51">
        <v>546.47176009999998</v>
      </c>
      <c r="M9" s="51">
        <v>529.15082340000004</v>
      </c>
      <c r="N9" s="51">
        <v>550.27140929999996</v>
      </c>
      <c r="O9" s="51">
        <v>550.37985609999998</v>
      </c>
      <c r="P9" s="51">
        <v>537.28066980000006</v>
      </c>
      <c r="Q9" s="51">
        <v>556.64511560000005</v>
      </c>
      <c r="R9" s="51">
        <v>564.99059839999995</v>
      </c>
      <c r="S9" s="51">
        <v>578.70479799999998</v>
      </c>
      <c r="T9" s="51">
        <v>607.08957720000001</v>
      </c>
      <c r="U9" s="51">
        <v>598.90651009999999</v>
      </c>
      <c r="V9" s="51">
        <v>588.81136409999999</v>
      </c>
      <c r="W9" s="51">
        <v>590.77248440000005</v>
      </c>
      <c r="X9" s="51">
        <v>605.49708269999996</v>
      </c>
      <c r="Y9" s="51">
        <v>611.59861220000005</v>
      </c>
      <c r="Z9" s="51">
        <v>586.75756479999995</v>
      </c>
      <c r="AA9" s="76" t="s">
        <v>8</v>
      </c>
    </row>
    <row r="10" spans="1:27" x14ac:dyDescent="0.2">
      <c r="A10" s="136"/>
      <c r="B10" s="55" t="s">
        <v>200</v>
      </c>
      <c r="C10" s="51">
        <v>424.79017540000001</v>
      </c>
      <c r="D10" s="51">
        <v>433.66725609999997</v>
      </c>
      <c r="E10" s="51">
        <v>433.16460769999998</v>
      </c>
      <c r="F10" s="51">
        <v>434.61514360000001</v>
      </c>
      <c r="G10" s="51">
        <v>438.17566219999998</v>
      </c>
      <c r="H10" s="51">
        <v>437.33461080000001</v>
      </c>
      <c r="I10" s="51">
        <v>443.1050899</v>
      </c>
      <c r="J10" s="51">
        <v>436.19520169999998</v>
      </c>
      <c r="K10" s="51">
        <v>411.85309790000002</v>
      </c>
      <c r="L10" s="51">
        <v>411.71712489999999</v>
      </c>
      <c r="M10" s="51">
        <v>422.71853859999999</v>
      </c>
      <c r="N10" s="51">
        <v>414.77471020000002</v>
      </c>
      <c r="O10" s="51">
        <v>417.65397050000001</v>
      </c>
      <c r="P10" s="51">
        <v>436.27432570000002</v>
      </c>
      <c r="Q10" s="51">
        <v>434.6565592</v>
      </c>
      <c r="R10" s="51">
        <v>429.82768659999999</v>
      </c>
      <c r="S10" s="51">
        <v>416.6033458</v>
      </c>
      <c r="T10" s="51">
        <v>429.76271980000001</v>
      </c>
      <c r="U10" s="51">
        <v>436.58573250000001</v>
      </c>
      <c r="V10" s="51">
        <v>431.93611600000003</v>
      </c>
      <c r="W10" s="51">
        <v>396.40400199999999</v>
      </c>
      <c r="X10" s="51">
        <v>400.69278969999999</v>
      </c>
      <c r="Y10" s="51">
        <v>374.32942259999999</v>
      </c>
      <c r="Z10" s="51">
        <v>401.11054150000001</v>
      </c>
      <c r="AA10" s="59" t="s">
        <v>8</v>
      </c>
    </row>
    <row r="11" spans="1:27" x14ac:dyDescent="0.2">
      <c r="A11" s="136"/>
      <c r="B11" s="55" t="s">
        <v>201</v>
      </c>
      <c r="C11" s="51">
        <v>1864.7857530000001</v>
      </c>
      <c r="D11" s="51">
        <v>1860.7236949999999</v>
      </c>
      <c r="E11" s="51">
        <v>1875.617741</v>
      </c>
      <c r="F11" s="51">
        <v>1950.6205640000001</v>
      </c>
      <c r="G11" s="51">
        <v>1975.063322</v>
      </c>
      <c r="H11" s="51">
        <v>1991.4267050000001</v>
      </c>
      <c r="I11" s="51">
        <v>2063.8824789999999</v>
      </c>
      <c r="J11" s="51">
        <v>2129.661239</v>
      </c>
      <c r="K11" s="51">
        <v>2215.569266</v>
      </c>
      <c r="L11" s="51">
        <v>2229.8097079999998</v>
      </c>
      <c r="M11" s="51">
        <v>2334.7567549999999</v>
      </c>
      <c r="N11" s="51">
        <v>2296.2662289999998</v>
      </c>
      <c r="O11" s="51">
        <v>2312.5750250000001</v>
      </c>
      <c r="P11" s="51">
        <v>2344.0107360000002</v>
      </c>
      <c r="Q11" s="51">
        <v>2377.8199760000002</v>
      </c>
      <c r="R11" s="51">
        <v>2443.91831</v>
      </c>
      <c r="S11" s="51">
        <v>2387.8108659999998</v>
      </c>
      <c r="T11" s="51">
        <v>2454.0948669999998</v>
      </c>
      <c r="U11" s="51">
        <v>2400.6023580000001</v>
      </c>
      <c r="V11" s="51">
        <v>2185.6659380000001</v>
      </c>
      <c r="W11" s="51">
        <v>2300.4881479999999</v>
      </c>
      <c r="X11" s="51">
        <v>2198.082782</v>
      </c>
      <c r="Y11" s="51">
        <v>2060.7878930000002</v>
      </c>
      <c r="Z11" s="51">
        <v>2077.0395950000002</v>
      </c>
      <c r="AA11" s="59" t="s">
        <v>8</v>
      </c>
    </row>
    <row r="12" spans="1:27" x14ac:dyDescent="0.2">
      <c r="A12" s="136"/>
      <c r="B12" s="55" t="s">
        <v>202</v>
      </c>
      <c r="C12" s="51">
        <v>1587.7015779999999</v>
      </c>
      <c r="D12" s="51">
        <v>1557.697899</v>
      </c>
      <c r="E12" s="51">
        <v>1594.0773569999999</v>
      </c>
      <c r="F12" s="51">
        <v>1568.7953319999999</v>
      </c>
      <c r="G12" s="51">
        <v>1594.0939639999999</v>
      </c>
      <c r="H12" s="51">
        <v>1611.323347</v>
      </c>
      <c r="I12" s="51">
        <v>1644.8031599999999</v>
      </c>
      <c r="J12" s="51">
        <v>1641.086603</v>
      </c>
      <c r="K12" s="51">
        <v>1606.4964359999999</v>
      </c>
      <c r="L12" s="51">
        <v>1568.5575229999999</v>
      </c>
      <c r="M12" s="51">
        <v>1554.1708269999999</v>
      </c>
      <c r="N12" s="51">
        <v>1492.9805859999999</v>
      </c>
      <c r="O12" s="51">
        <v>1478.044623</v>
      </c>
      <c r="P12" s="51">
        <v>1454.2713610000001</v>
      </c>
      <c r="Q12" s="51">
        <v>1503.104139</v>
      </c>
      <c r="R12" s="51">
        <v>1462.7991569999999</v>
      </c>
      <c r="S12" s="51">
        <v>1489.9092920000001</v>
      </c>
      <c r="T12" s="51">
        <v>1483.3563939999999</v>
      </c>
      <c r="U12" s="51">
        <v>1422.104456</v>
      </c>
      <c r="V12" s="51">
        <v>1272.473524</v>
      </c>
      <c r="W12" s="51">
        <v>1353.3199050000001</v>
      </c>
      <c r="X12" s="51">
        <v>1352.9618049999999</v>
      </c>
      <c r="Y12" s="51">
        <v>1338.9218370000001</v>
      </c>
      <c r="Z12" s="51">
        <v>1392.092821</v>
      </c>
      <c r="AA12" s="59" t="s">
        <v>8</v>
      </c>
    </row>
    <row r="13" spans="1:27" x14ac:dyDescent="0.2">
      <c r="A13" s="136"/>
      <c r="B13" s="55" t="s">
        <v>203</v>
      </c>
      <c r="C13" s="51">
        <v>346.2639393</v>
      </c>
      <c r="D13" s="51">
        <v>355.62717989999999</v>
      </c>
      <c r="E13" s="51">
        <v>362.31111850000002</v>
      </c>
      <c r="F13" s="51">
        <v>374.13953370000002</v>
      </c>
      <c r="G13" s="51">
        <v>364.91529209999999</v>
      </c>
      <c r="H13" s="51">
        <v>368.98766239999998</v>
      </c>
      <c r="I13" s="51">
        <v>400.44356399999998</v>
      </c>
      <c r="J13" s="51">
        <v>382.02422790000003</v>
      </c>
      <c r="K13" s="51">
        <v>347.35035340000002</v>
      </c>
      <c r="L13" s="51">
        <v>367.19038180000001</v>
      </c>
      <c r="M13" s="51">
        <v>388.39114660000001</v>
      </c>
      <c r="N13" s="51">
        <v>378.81165540000001</v>
      </c>
      <c r="O13" s="51">
        <v>376.03322930000002</v>
      </c>
      <c r="P13" s="51">
        <v>394.66162639999999</v>
      </c>
      <c r="Q13" s="51">
        <v>382.83525789999999</v>
      </c>
      <c r="R13" s="51">
        <v>372.77994639999997</v>
      </c>
      <c r="S13" s="51">
        <v>337.69763269999999</v>
      </c>
      <c r="T13" s="51">
        <v>360.23775389999997</v>
      </c>
      <c r="U13" s="51">
        <v>369.3833654</v>
      </c>
      <c r="V13" s="51">
        <v>360.92426330000001</v>
      </c>
      <c r="W13" s="51">
        <v>363.71938249999999</v>
      </c>
      <c r="X13" s="51">
        <v>360.51208780000002</v>
      </c>
      <c r="Y13" s="51">
        <v>321.47259880000001</v>
      </c>
      <c r="Z13" s="51">
        <v>374.97846570000002</v>
      </c>
      <c r="AA13" s="59" t="s">
        <v>8</v>
      </c>
    </row>
    <row r="14" spans="1:27" x14ac:dyDescent="0.2">
      <c r="A14" s="136"/>
      <c r="B14" s="55" t="s">
        <v>204</v>
      </c>
      <c r="C14" s="51">
        <v>1551.2529520000001</v>
      </c>
      <c r="D14" s="51">
        <v>1505.5579270000001</v>
      </c>
      <c r="E14" s="51">
        <v>1559.1085559999999</v>
      </c>
      <c r="F14" s="51">
        <v>1600.9189719999999</v>
      </c>
      <c r="G14" s="51">
        <v>1655.6518040000001</v>
      </c>
      <c r="H14" s="51">
        <v>1698.066425</v>
      </c>
      <c r="I14" s="51">
        <v>1753.142024</v>
      </c>
      <c r="J14" s="51">
        <v>1780.7615129999999</v>
      </c>
      <c r="K14" s="51">
        <v>1825.5549799999999</v>
      </c>
      <c r="L14" s="51">
        <v>1886.945291</v>
      </c>
      <c r="M14" s="51">
        <v>1937.390273</v>
      </c>
      <c r="N14" s="51">
        <v>1924.6816160000001</v>
      </c>
      <c r="O14" s="51">
        <v>1965.1081650000001</v>
      </c>
      <c r="P14" s="51">
        <v>1954.786793</v>
      </c>
      <c r="Q14" s="51">
        <v>1999.880844</v>
      </c>
      <c r="R14" s="51">
        <v>2017.7129769999999</v>
      </c>
      <c r="S14" s="51">
        <v>2012.2082680000001</v>
      </c>
      <c r="T14" s="51">
        <v>2012.7959020000001</v>
      </c>
      <c r="U14" s="51">
        <v>1914.606677</v>
      </c>
      <c r="V14" s="51">
        <v>1835.316587</v>
      </c>
      <c r="W14" s="51">
        <v>1843.5369840000001</v>
      </c>
      <c r="X14" s="51">
        <v>1815.382204</v>
      </c>
      <c r="Y14" s="51">
        <v>1795.8747229999999</v>
      </c>
      <c r="Z14" s="51">
        <v>1806.211145</v>
      </c>
      <c r="AA14" s="59" t="s">
        <v>8</v>
      </c>
    </row>
    <row r="15" spans="1:27" x14ac:dyDescent="0.2">
      <c r="A15" s="136"/>
      <c r="B15" s="55" t="s">
        <v>205</v>
      </c>
      <c r="C15" s="74">
        <v>33.722120699999998</v>
      </c>
      <c r="D15" s="74">
        <v>39.286061009999997</v>
      </c>
      <c r="E15" s="74">
        <v>37.540941719999999</v>
      </c>
      <c r="F15" s="74">
        <v>39.390236979999997</v>
      </c>
      <c r="G15" s="74">
        <v>41.610837580000002</v>
      </c>
      <c r="H15" s="74">
        <v>40.66342753</v>
      </c>
      <c r="I15" s="74">
        <v>40.724166160000003</v>
      </c>
      <c r="J15" s="74">
        <v>42.208564150000001</v>
      </c>
      <c r="K15" s="74">
        <v>42.481000469999998</v>
      </c>
      <c r="L15" s="74">
        <v>43.831626489999998</v>
      </c>
      <c r="M15" s="74">
        <v>46.059341779999997</v>
      </c>
      <c r="N15" s="74">
        <v>53.25792027</v>
      </c>
      <c r="O15" s="74">
        <v>52.245484089999998</v>
      </c>
      <c r="P15" s="74">
        <v>58.2161872</v>
      </c>
      <c r="Q15" s="74">
        <v>59.659475710000002</v>
      </c>
      <c r="R15" s="74">
        <v>58.18129734</v>
      </c>
      <c r="S15" s="74">
        <v>59.231476389999997</v>
      </c>
      <c r="T15" s="74">
        <v>52.444139270000001</v>
      </c>
      <c r="U15" s="74">
        <v>49.675524320000001</v>
      </c>
      <c r="V15" s="74">
        <v>47.608711069999998</v>
      </c>
      <c r="W15" s="74">
        <v>50.569366989999999</v>
      </c>
      <c r="X15" s="74">
        <v>43.518087020000003</v>
      </c>
      <c r="Y15" s="74">
        <v>42.112896900000003</v>
      </c>
      <c r="Z15" s="74">
        <v>34.76521254</v>
      </c>
      <c r="AA15" s="59" t="s">
        <v>8</v>
      </c>
    </row>
    <row r="16" spans="1:27" x14ac:dyDescent="0.2">
      <c r="A16" s="136"/>
      <c r="B16" s="72"/>
    </row>
    <row r="17" spans="1:27" x14ac:dyDescent="0.2">
      <c r="A17" s="136"/>
      <c r="B17" s="48" t="s">
        <v>94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x14ac:dyDescent="0.2">
      <c r="A18" s="136"/>
      <c r="B18" s="50" t="s">
        <v>5</v>
      </c>
      <c r="C18" s="51" t="s">
        <v>8</v>
      </c>
      <c r="D18" s="51" t="s">
        <v>8</v>
      </c>
      <c r="E18" s="51" t="s">
        <v>8</v>
      </c>
      <c r="F18" s="51" t="s">
        <v>8</v>
      </c>
      <c r="G18" s="51" t="s">
        <v>8</v>
      </c>
      <c r="H18" s="51" t="s">
        <v>8</v>
      </c>
      <c r="I18" s="51" t="s">
        <v>8</v>
      </c>
      <c r="J18" s="51" t="s">
        <v>8</v>
      </c>
      <c r="K18" s="51" t="s">
        <v>8</v>
      </c>
      <c r="L18" s="51" t="s">
        <v>8</v>
      </c>
      <c r="M18" s="51" t="s">
        <v>8</v>
      </c>
      <c r="N18" s="51" t="s">
        <v>8</v>
      </c>
      <c r="O18" s="51" t="s">
        <v>8</v>
      </c>
      <c r="P18" s="51" t="s">
        <v>8</v>
      </c>
      <c r="Q18" s="51" t="s">
        <v>8</v>
      </c>
      <c r="R18" s="51" t="s">
        <v>8</v>
      </c>
      <c r="S18" s="51" t="s">
        <v>8</v>
      </c>
      <c r="T18" s="51" t="s">
        <v>8</v>
      </c>
      <c r="U18" s="51" t="s">
        <v>8</v>
      </c>
      <c r="V18" s="51" t="s">
        <v>8</v>
      </c>
      <c r="W18" s="51">
        <f>EPA!B2</f>
        <v>4973</v>
      </c>
      <c r="X18" s="51">
        <f>EPA!C2</f>
        <v>4201</v>
      </c>
      <c r="Y18" s="51">
        <f>EPA!D2</f>
        <v>3945</v>
      </c>
      <c r="Z18" s="51">
        <f>EPA!E2</f>
        <v>3983</v>
      </c>
      <c r="AA18" s="51">
        <f>EPA!F2</f>
        <v>3757</v>
      </c>
    </row>
    <row r="19" spans="1:27" x14ac:dyDescent="0.2">
      <c r="A19" s="136"/>
      <c r="B19" s="50" t="s">
        <v>4</v>
      </c>
      <c r="C19" s="51" t="s">
        <v>8</v>
      </c>
      <c r="D19" s="51" t="s">
        <v>8</v>
      </c>
      <c r="E19" s="51" t="s">
        <v>8</v>
      </c>
      <c r="F19" s="51" t="s">
        <v>8</v>
      </c>
      <c r="G19" s="51" t="s">
        <v>8</v>
      </c>
      <c r="H19" s="51" t="s">
        <v>8</v>
      </c>
      <c r="I19" s="51" t="s">
        <v>8</v>
      </c>
      <c r="J19" s="51" t="s">
        <v>8</v>
      </c>
      <c r="K19" s="51" t="s">
        <v>8</v>
      </c>
      <c r="L19" s="51" t="s">
        <v>8</v>
      </c>
      <c r="M19" s="51" t="s">
        <v>8</v>
      </c>
      <c r="N19" s="51" t="s">
        <v>8</v>
      </c>
      <c r="O19" s="51" t="s">
        <v>8</v>
      </c>
      <c r="P19" s="51" t="s">
        <v>8</v>
      </c>
      <c r="Q19" s="51" t="s">
        <v>8</v>
      </c>
      <c r="R19" s="51" t="s">
        <v>8</v>
      </c>
      <c r="S19" s="51" t="s">
        <v>8</v>
      </c>
      <c r="T19" s="51" t="s">
        <v>8</v>
      </c>
      <c r="U19" s="51" t="s">
        <v>8</v>
      </c>
      <c r="V19" s="51" t="s">
        <v>8</v>
      </c>
      <c r="W19" s="51" t="str">
        <f>EPA!B9</f>
        <v>na</v>
      </c>
      <c r="X19" s="51">
        <f>EPA!C9</f>
        <v>34378</v>
      </c>
      <c r="Y19" s="51">
        <f>EPA!D9</f>
        <v>33439</v>
      </c>
      <c r="Z19" s="51">
        <f>EPA!E9</f>
        <v>32796</v>
      </c>
      <c r="AA19" s="51">
        <f>EPA!F9</f>
        <v>31968</v>
      </c>
    </row>
    <row r="20" spans="1:27" x14ac:dyDescent="0.2">
      <c r="A20" s="136"/>
      <c r="B20" s="50" t="s">
        <v>9</v>
      </c>
      <c r="C20" s="51" t="s">
        <v>8</v>
      </c>
      <c r="D20" s="51" t="s">
        <v>8</v>
      </c>
      <c r="E20" s="51" t="s">
        <v>8</v>
      </c>
      <c r="F20" s="51" t="s">
        <v>8</v>
      </c>
      <c r="G20" s="51" t="s">
        <v>8</v>
      </c>
      <c r="H20" s="51" t="s">
        <v>8</v>
      </c>
      <c r="I20" s="51" t="s">
        <v>8</v>
      </c>
      <c r="J20" s="51" t="s">
        <v>8</v>
      </c>
      <c r="K20" s="51" t="s">
        <v>8</v>
      </c>
      <c r="L20" s="51" t="s">
        <v>8</v>
      </c>
      <c r="M20" s="51" t="s">
        <v>8</v>
      </c>
      <c r="N20" s="51" t="s">
        <v>8</v>
      </c>
      <c r="O20" s="51" t="s">
        <v>8</v>
      </c>
      <c r="P20" s="51" t="s">
        <v>8</v>
      </c>
      <c r="Q20" s="51" t="s">
        <v>8</v>
      </c>
      <c r="R20" s="51" t="s">
        <v>8</v>
      </c>
      <c r="S20" s="51" t="s">
        <v>8</v>
      </c>
      <c r="T20" s="51" t="s">
        <v>8</v>
      </c>
      <c r="U20" s="51" t="s">
        <v>8</v>
      </c>
      <c r="V20" s="51" t="s">
        <v>8</v>
      </c>
      <c r="W20" s="51">
        <f>EPA!B12</f>
        <v>8243</v>
      </c>
      <c r="X20" s="51">
        <f>EPA!C12</f>
        <v>7100</v>
      </c>
      <c r="Y20" s="51">
        <f>EPA!D12</f>
        <v>6743</v>
      </c>
      <c r="Z20" s="51">
        <f>EPA!E12</f>
        <v>5800</v>
      </c>
      <c r="AA20" s="51">
        <f>EPA!F12</f>
        <v>6037</v>
      </c>
    </row>
    <row r="21" spans="1:27" x14ac:dyDescent="0.2">
      <c r="A21" s="136"/>
      <c r="B21" s="50" t="s">
        <v>7</v>
      </c>
      <c r="C21" s="51" t="s">
        <v>8</v>
      </c>
      <c r="D21" s="51" t="s">
        <v>8</v>
      </c>
      <c r="E21" s="51" t="s">
        <v>8</v>
      </c>
      <c r="F21" s="51" t="s">
        <v>8</v>
      </c>
      <c r="G21" s="51" t="s">
        <v>8</v>
      </c>
      <c r="H21" s="51" t="s">
        <v>8</v>
      </c>
      <c r="I21" s="51" t="s">
        <v>8</v>
      </c>
      <c r="J21" s="51" t="s">
        <v>8</v>
      </c>
      <c r="K21" s="51" t="s">
        <v>8</v>
      </c>
      <c r="L21" s="51" t="s">
        <v>8</v>
      </c>
      <c r="M21" s="51" t="s">
        <v>8</v>
      </c>
      <c r="N21" s="51" t="s">
        <v>8</v>
      </c>
      <c r="O21" s="51" t="s">
        <v>8</v>
      </c>
      <c r="P21" s="51" t="s">
        <v>8</v>
      </c>
      <c r="Q21" s="51" t="s">
        <v>8</v>
      </c>
      <c r="R21" s="51" t="s">
        <v>8</v>
      </c>
      <c r="S21" s="51" t="s">
        <v>8</v>
      </c>
      <c r="T21" s="51" t="s">
        <v>8</v>
      </c>
      <c r="U21" s="51" t="s">
        <v>8</v>
      </c>
      <c r="V21" s="51" t="s">
        <v>8</v>
      </c>
      <c r="W21" s="51" t="str">
        <f>EPA!B15</f>
        <v>na</v>
      </c>
      <c r="X21" s="51">
        <f>EPA!C15</f>
        <v>299</v>
      </c>
      <c r="Y21" s="51">
        <f>EPA!D15</f>
        <v>353</v>
      </c>
      <c r="Z21" s="51">
        <f>EPA!E15</f>
        <v>254</v>
      </c>
      <c r="AA21" s="51" t="str">
        <f>EPA!F15</f>
        <v>na</v>
      </c>
    </row>
    <row r="22" spans="1:27" x14ac:dyDescent="0.2">
      <c r="A22" s="136"/>
      <c r="B22" s="50" t="s">
        <v>10</v>
      </c>
      <c r="C22" s="51" t="s">
        <v>8</v>
      </c>
      <c r="D22" s="51" t="s">
        <v>8</v>
      </c>
      <c r="E22" s="51" t="s">
        <v>8</v>
      </c>
      <c r="F22" s="51" t="s">
        <v>8</v>
      </c>
      <c r="G22" s="51" t="s">
        <v>8</v>
      </c>
      <c r="H22" s="51" t="s">
        <v>8</v>
      </c>
      <c r="I22" s="51" t="s">
        <v>8</v>
      </c>
      <c r="J22" s="51" t="s">
        <v>8</v>
      </c>
      <c r="K22" s="51" t="s">
        <v>8</v>
      </c>
      <c r="L22" s="51" t="s">
        <v>8</v>
      </c>
      <c r="M22" s="51" t="s">
        <v>8</v>
      </c>
      <c r="N22" s="51" t="s">
        <v>8</v>
      </c>
      <c r="O22" s="51" t="s">
        <v>8</v>
      </c>
      <c r="P22" s="51" t="s">
        <v>8</v>
      </c>
      <c r="Q22" s="51" t="s">
        <v>8</v>
      </c>
      <c r="R22" s="51" t="s">
        <v>8</v>
      </c>
      <c r="S22" s="51" t="s">
        <v>8</v>
      </c>
      <c r="T22" s="51" t="s">
        <v>8</v>
      </c>
      <c r="U22" s="51" t="s">
        <v>8</v>
      </c>
      <c r="V22" s="51" t="s">
        <v>8</v>
      </c>
      <c r="W22" s="51">
        <f>EPA!B17</f>
        <v>27610</v>
      </c>
      <c r="X22" s="51">
        <f>EPA!C17</f>
        <v>29866</v>
      </c>
      <c r="Y22" s="51">
        <f>EPA!D17</f>
        <v>27314</v>
      </c>
      <c r="Z22" s="51">
        <f>EPA!E17</f>
        <v>27657</v>
      </c>
      <c r="AA22" s="51">
        <f>EPA!F17</f>
        <v>28508</v>
      </c>
    </row>
    <row r="23" spans="1:27" x14ac:dyDescent="0.2">
      <c r="A23" s="136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x14ac:dyDescent="0.2">
      <c r="A24" s="136"/>
      <c r="B24" s="48" t="s">
        <v>166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x14ac:dyDescent="0.2">
      <c r="A25" s="136"/>
      <c r="B25" s="66" t="s">
        <v>162</v>
      </c>
      <c r="C25" s="51" t="s">
        <v>8</v>
      </c>
      <c r="D25" s="51" t="s">
        <v>8</v>
      </c>
      <c r="E25" s="51" t="s">
        <v>8</v>
      </c>
      <c r="F25" s="51" t="s">
        <v>8</v>
      </c>
      <c r="G25" s="51" t="s">
        <v>8</v>
      </c>
      <c r="H25" s="51" t="s">
        <v>8</v>
      </c>
      <c r="I25" s="51" t="s">
        <v>8</v>
      </c>
      <c r="J25" s="51" t="s">
        <v>8</v>
      </c>
      <c r="K25" s="51" t="s">
        <v>8</v>
      </c>
      <c r="L25" s="51" t="s">
        <v>8</v>
      </c>
      <c r="M25" s="51" t="s">
        <v>8</v>
      </c>
      <c r="N25" s="51"/>
      <c r="O25" s="51"/>
      <c r="P25" s="51"/>
      <c r="Q25" s="51"/>
      <c r="R25" s="64">
        <v>99.34</v>
      </c>
      <c r="S25" s="64">
        <v>99.48</v>
      </c>
      <c r="T25" s="64">
        <v>99.45</v>
      </c>
      <c r="U25" s="64">
        <v>99.53</v>
      </c>
      <c r="V25" s="64">
        <v>99.57</v>
      </c>
      <c r="W25" s="64">
        <v>99.59</v>
      </c>
      <c r="X25" s="64">
        <v>99.68</v>
      </c>
      <c r="Y25" s="64">
        <v>99.77</v>
      </c>
      <c r="Z25" s="64">
        <v>99.77</v>
      </c>
      <c r="AA25" s="64">
        <v>99.79</v>
      </c>
    </row>
    <row r="26" spans="1:27" x14ac:dyDescent="0.2">
      <c r="A26" s="136"/>
      <c r="B26" s="66" t="s">
        <v>161</v>
      </c>
      <c r="C26" s="51" t="s">
        <v>8</v>
      </c>
      <c r="D26" s="51" t="s">
        <v>8</v>
      </c>
      <c r="E26" s="51" t="s">
        <v>8</v>
      </c>
      <c r="F26" s="51" t="s">
        <v>8</v>
      </c>
      <c r="G26" s="51" t="s">
        <v>8</v>
      </c>
      <c r="H26" s="51" t="s">
        <v>8</v>
      </c>
      <c r="I26" s="51" t="s">
        <v>8</v>
      </c>
      <c r="J26" s="51" t="s">
        <v>8</v>
      </c>
      <c r="K26" s="51" t="s">
        <v>8</v>
      </c>
      <c r="L26" s="51" t="s">
        <v>8</v>
      </c>
      <c r="M26" s="51" t="s">
        <v>8</v>
      </c>
      <c r="N26" s="51"/>
      <c r="O26" s="51"/>
      <c r="P26" s="51"/>
      <c r="Q26" s="51"/>
      <c r="R26" s="64">
        <v>117</v>
      </c>
      <c r="S26" s="64">
        <v>93</v>
      </c>
      <c r="T26" s="64">
        <v>109</v>
      </c>
      <c r="U26" s="64">
        <v>96</v>
      </c>
      <c r="V26" s="64">
        <v>87</v>
      </c>
      <c r="W26" s="64">
        <v>91</v>
      </c>
      <c r="X26" s="64">
        <v>90</v>
      </c>
      <c r="Y26" s="64">
        <v>72</v>
      </c>
      <c r="Z26" s="64">
        <v>77</v>
      </c>
      <c r="AA26" s="64">
        <v>72</v>
      </c>
    </row>
    <row r="27" spans="1:27" x14ac:dyDescent="0.2">
      <c r="A27" s="136"/>
      <c r="B27" s="66" t="s">
        <v>163</v>
      </c>
      <c r="C27" s="51" t="s">
        <v>8</v>
      </c>
      <c r="D27" s="51" t="s">
        <v>8</v>
      </c>
      <c r="E27" s="51" t="s">
        <v>8</v>
      </c>
      <c r="F27" s="51" t="s">
        <v>8</v>
      </c>
      <c r="G27" s="51" t="s">
        <v>8</v>
      </c>
      <c r="H27" s="51" t="s">
        <v>8</v>
      </c>
      <c r="I27" s="51" t="s">
        <v>8</v>
      </c>
      <c r="J27" s="51" t="s">
        <v>8</v>
      </c>
      <c r="K27" s="51" t="s">
        <v>8</v>
      </c>
      <c r="L27" s="51" t="s">
        <v>8</v>
      </c>
      <c r="M27" s="51" t="s">
        <v>8</v>
      </c>
      <c r="N27" s="51"/>
      <c r="O27" s="51"/>
      <c r="P27" s="51"/>
      <c r="Q27" s="51"/>
      <c r="R27" s="64">
        <v>95.89</v>
      </c>
      <c r="S27" s="64">
        <v>96.06</v>
      </c>
      <c r="T27" s="64">
        <v>96.19</v>
      </c>
      <c r="U27" s="64">
        <v>96.22</v>
      </c>
      <c r="V27" s="64">
        <v>97.06</v>
      </c>
      <c r="W27" s="64">
        <v>96.89</v>
      </c>
      <c r="X27" s="64">
        <v>97.3</v>
      </c>
      <c r="Y27" s="64">
        <v>97.51</v>
      </c>
      <c r="Z27" s="64">
        <v>97.47</v>
      </c>
      <c r="AA27" s="64">
        <v>97.86</v>
      </c>
    </row>
    <row r="28" spans="1:27" x14ac:dyDescent="0.2">
      <c r="A28" s="136"/>
      <c r="B28" s="66" t="s">
        <v>164</v>
      </c>
      <c r="C28" s="51" t="s">
        <v>8</v>
      </c>
      <c r="D28" s="51" t="s">
        <v>8</v>
      </c>
      <c r="E28" s="51" t="s">
        <v>8</v>
      </c>
      <c r="F28" s="51" t="s">
        <v>8</v>
      </c>
      <c r="G28" s="51" t="s">
        <v>8</v>
      </c>
      <c r="H28" s="51" t="s">
        <v>8</v>
      </c>
      <c r="I28" s="51" t="s">
        <v>8</v>
      </c>
      <c r="J28" s="51" t="s">
        <v>8</v>
      </c>
      <c r="K28" s="51" t="s">
        <v>8</v>
      </c>
      <c r="L28" s="51" t="s">
        <v>8</v>
      </c>
      <c r="M28" s="51" t="s">
        <v>8</v>
      </c>
      <c r="N28" s="51"/>
      <c r="O28" s="51"/>
      <c r="P28" s="51"/>
      <c r="Q28" s="51"/>
      <c r="R28" s="64">
        <v>0.98</v>
      </c>
      <c r="S28" s="64">
        <v>0.6</v>
      </c>
      <c r="T28" s="64">
        <v>0.68</v>
      </c>
      <c r="U28" s="64">
        <v>0.71</v>
      </c>
      <c r="V28" s="64">
        <v>0.71</v>
      </c>
      <c r="W28" s="64">
        <v>0.93</v>
      </c>
      <c r="X28" s="64">
        <v>0.94</v>
      </c>
      <c r="Y28" s="64">
        <v>0.87</v>
      </c>
      <c r="Z28" s="64">
        <v>0.92</v>
      </c>
      <c r="AA28" s="64">
        <v>0.87</v>
      </c>
    </row>
    <row r="29" spans="1:27" x14ac:dyDescent="0.2">
      <c r="A29" s="136"/>
      <c r="B29" s="66" t="s">
        <v>165</v>
      </c>
      <c r="C29" s="51" t="s">
        <v>8</v>
      </c>
      <c r="D29" s="51" t="s">
        <v>8</v>
      </c>
      <c r="E29" s="51" t="s">
        <v>8</v>
      </c>
      <c r="F29" s="51" t="s">
        <v>8</v>
      </c>
      <c r="G29" s="51" t="s">
        <v>8</v>
      </c>
      <c r="H29" s="51" t="s">
        <v>8</v>
      </c>
      <c r="I29" s="51" t="s">
        <v>8</v>
      </c>
      <c r="J29" s="51" t="s">
        <v>8</v>
      </c>
      <c r="K29" s="51" t="s">
        <v>8</v>
      </c>
      <c r="L29" s="51" t="s">
        <v>8</v>
      </c>
      <c r="M29" s="51" t="s">
        <v>8</v>
      </c>
      <c r="N29" s="51"/>
      <c r="O29" s="51"/>
      <c r="P29" s="51"/>
      <c r="Q29" s="51"/>
      <c r="R29" s="64">
        <v>0.05</v>
      </c>
      <c r="S29" s="64">
        <v>0.03</v>
      </c>
      <c r="T29" s="64">
        <v>0.02</v>
      </c>
      <c r="U29" s="64">
        <v>0.03</v>
      </c>
      <c r="V29" s="64">
        <v>0.02</v>
      </c>
      <c r="W29" s="64">
        <v>0.1</v>
      </c>
      <c r="X29" s="64">
        <v>0.13</v>
      </c>
      <c r="Y29" s="64">
        <v>0.1</v>
      </c>
      <c r="Z29" s="64">
        <v>7.0000000000000007E-2</v>
      </c>
      <c r="AA29" s="64">
        <v>0.01</v>
      </c>
    </row>
    <row r="30" spans="1:27" x14ac:dyDescent="0.2">
      <c r="B30" s="65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x14ac:dyDescent="0.2">
      <c r="B31" s="42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x14ac:dyDescent="0.2">
      <c r="B32" s="92"/>
      <c r="C32" s="47">
        <v>1990</v>
      </c>
      <c r="D32" s="47">
        <v>1991</v>
      </c>
      <c r="E32" s="47">
        <v>1992</v>
      </c>
      <c r="F32" s="47">
        <v>1993</v>
      </c>
      <c r="G32" s="47">
        <v>1994</v>
      </c>
      <c r="H32" s="47">
        <v>1995</v>
      </c>
      <c r="I32" s="47">
        <v>1996</v>
      </c>
      <c r="J32" s="47">
        <v>1997</v>
      </c>
      <c r="K32" s="47">
        <v>1998</v>
      </c>
      <c r="L32" s="47">
        <v>1999</v>
      </c>
      <c r="M32" s="47">
        <v>2000</v>
      </c>
      <c r="N32" s="47">
        <v>2001</v>
      </c>
      <c r="O32" s="47">
        <v>2002</v>
      </c>
      <c r="P32" s="47">
        <v>2003</v>
      </c>
      <c r="Q32" s="47">
        <v>2004</v>
      </c>
      <c r="R32" s="47">
        <v>2005</v>
      </c>
      <c r="S32" s="47">
        <v>2006</v>
      </c>
      <c r="T32" s="47">
        <v>2007</v>
      </c>
      <c r="U32" s="47">
        <v>2008</v>
      </c>
      <c r="V32" s="47">
        <v>2009</v>
      </c>
      <c r="W32" s="47">
        <v>2010</v>
      </c>
      <c r="X32" s="47">
        <v>2011</v>
      </c>
      <c r="Y32" s="47">
        <v>2012</v>
      </c>
      <c r="Z32" s="47">
        <v>2013</v>
      </c>
      <c r="AA32" s="47">
        <v>2014</v>
      </c>
    </row>
    <row r="33" spans="1:28" x14ac:dyDescent="0.2">
      <c r="B33" s="48" t="s">
        <v>125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52"/>
    </row>
    <row r="34" spans="1:28" x14ac:dyDescent="0.2">
      <c r="A34" s="94"/>
      <c r="B34" s="50" t="s">
        <v>108</v>
      </c>
      <c r="C34" s="51" t="s">
        <v>8</v>
      </c>
      <c r="D34" s="51" t="s">
        <v>8</v>
      </c>
      <c r="E34" s="51" t="s">
        <v>8</v>
      </c>
      <c r="F34" s="51" t="s">
        <v>8</v>
      </c>
      <c r="G34" s="51" t="s">
        <v>8</v>
      </c>
      <c r="H34" s="51" t="s">
        <v>8</v>
      </c>
      <c r="I34" s="51" t="s">
        <v>8</v>
      </c>
      <c r="J34" s="51" t="s">
        <v>8</v>
      </c>
      <c r="K34" s="51" t="s">
        <v>8</v>
      </c>
      <c r="L34" s="51" t="s">
        <v>8</v>
      </c>
      <c r="M34" s="51" t="s">
        <v>8</v>
      </c>
      <c r="N34" s="51" t="s">
        <v>8</v>
      </c>
      <c r="O34" s="51" t="s">
        <v>8</v>
      </c>
      <c r="P34" s="51" t="s">
        <v>8</v>
      </c>
      <c r="Q34" s="51" t="s">
        <v>8</v>
      </c>
      <c r="R34" s="51" t="s">
        <v>8</v>
      </c>
      <c r="S34" s="51" t="s">
        <v>8</v>
      </c>
      <c r="T34" s="51" t="s">
        <v>8</v>
      </c>
      <c r="U34" s="51" t="s">
        <v>8</v>
      </c>
      <c r="V34" s="51" t="s">
        <v>8</v>
      </c>
      <c r="W34" s="51" t="s">
        <v>8</v>
      </c>
      <c r="X34" s="51" t="s">
        <v>8</v>
      </c>
      <c r="Y34" s="51" t="s">
        <v>8</v>
      </c>
      <c r="Z34" s="51" t="s">
        <v>8</v>
      </c>
      <c r="AA34" s="46">
        <v>2743</v>
      </c>
      <c r="AB34" s="52"/>
    </row>
    <row r="35" spans="1:28" x14ac:dyDescent="0.2">
      <c r="A35" s="94"/>
      <c r="B35" s="50" t="s">
        <v>124</v>
      </c>
      <c r="C35" s="51" t="s">
        <v>8</v>
      </c>
      <c r="D35" s="51" t="s">
        <v>8</v>
      </c>
      <c r="E35" s="51" t="s">
        <v>8</v>
      </c>
      <c r="F35" s="51" t="s">
        <v>8</v>
      </c>
      <c r="G35" s="51" t="s">
        <v>8</v>
      </c>
      <c r="H35" s="51" t="s">
        <v>8</v>
      </c>
      <c r="I35" s="51" t="s">
        <v>8</v>
      </c>
      <c r="J35" s="51" t="s">
        <v>8</v>
      </c>
      <c r="K35" s="51" t="s">
        <v>8</v>
      </c>
      <c r="L35" s="51" t="s">
        <v>8</v>
      </c>
      <c r="M35" s="51" t="s">
        <v>8</v>
      </c>
      <c r="N35" s="51" t="s">
        <v>8</v>
      </c>
      <c r="O35" s="51" t="s">
        <v>8</v>
      </c>
      <c r="P35" s="51" t="s">
        <v>8</v>
      </c>
      <c r="Q35" s="51" t="s">
        <v>8</v>
      </c>
      <c r="R35" s="51" t="s">
        <v>8</v>
      </c>
      <c r="S35" s="51" t="s">
        <v>8</v>
      </c>
      <c r="T35" s="51" t="s">
        <v>8</v>
      </c>
      <c r="U35" s="53">
        <v>8603238</v>
      </c>
      <c r="V35" s="53">
        <v>8543325</v>
      </c>
      <c r="W35" s="53">
        <v>8048068</v>
      </c>
      <c r="X35" s="53">
        <v>7343655</v>
      </c>
      <c r="Y35" s="53">
        <v>6094108</v>
      </c>
      <c r="Z35" s="53">
        <v>6872566</v>
      </c>
      <c r="AA35" s="53">
        <v>6795731</v>
      </c>
      <c r="AB35" s="54"/>
    </row>
    <row r="36" spans="1:28" x14ac:dyDescent="0.2">
      <c r="A36" s="94"/>
      <c r="B36" s="55" t="s">
        <v>110</v>
      </c>
      <c r="C36" s="51" t="s">
        <v>8</v>
      </c>
      <c r="D36" s="51" t="s">
        <v>8</v>
      </c>
      <c r="E36" s="51" t="s">
        <v>8</v>
      </c>
      <c r="F36" s="51" t="s">
        <v>8</v>
      </c>
      <c r="G36" s="51" t="s">
        <v>8</v>
      </c>
      <c r="H36" s="51" t="s">
        <v>8</v>
      </c>
      <c r="I36" s="51" t="s">
        <v>8</v>
      </c>
      <c r="J36" s="51" t="s">
        <v>8</v>
      </c>
      <c r="K36" s="51" t="s">
        <v>8</v>
      </c>
      <c r="L36" s="51" t="s">
        <v>8</v>
      </c>
      <c r="M36" s="51" t="s">
        <v>8</v>
      </c>
      <c r="N36" s="51" t="s">
        <v>8</v>
      </c>
      <c r="O36" s="51" t="s">
        <v>8</v>
      </c>
      <c r="P36" s="51" t="s">
        <v>8</v>
      </c>
      <c r="Q36" s="51" t="s">
        <v>8</v>
      </c>
      <c r="R36" s="51" t="s">
        <v>8</v>
      </c>
      <c r="S36" s="51" t="s">
        <v>8</v>
      </c>
      <c r="T36" s="51" t="s">
        <v>8</v>
      </c>
      <c r="U36" s="53">
        <v>117428</v>
      </c>
      <c r="V36" s="53">
        <v>110351</v>
      </c>
      <c r="W36" s="53">
        <v>117182</v>
      </c>
      <c r="X36" s="53">
        <v>107716</v>
      </c>
      <c r="Y36" s="53">
        <v>101534</v>
      </c>
      <c r="Z36" s="53">
        <v>105308</v>
      </c>
      <c r="AA36" s="53">
        <v>101166</v>
      </c>
      <c r="AB36" s="54"/>
    </row>
    <row r="37" spans="1:28" x14ac:dyDescent="0.2">
      <c r="A37" s="94"/>
      <c r="B37" s="55" t="s">
        <v>111</v>
      </c>
      <c r="C37" s="51" t="s">
        <v>8</v>
      </c>
      <c r="D37" s="51" t="s">
        <v>8</v>
      </c>
      <c r="E37" s="51" t="s">
        <v>8</v>
      </c>
      <c r="F37" s="51" t="s">
        <v>8</v>
      </c>
      <c r="G37" s="51" t="s">
        <v>8</v>
      </c>
      <c r="H37" s="51" t="s">
        <v>8</v>
      </c>
      <c r="I37" s="51" t="s">
        <v>8</v>
      </c>
      <c r="J37" s="51" t="s">
        <v>8</v>
      </c>
      <c r="K37" s="51" t="s">
        <v>8</v>
      </c>
      <c r="L37" s="51" t="s">
        <v>8</v>
      </c>
      <c r="M37" s="51" t="s">
        <v>8</v>
      </c>
      <c r="N37" s="51" t="s">
        <v>8</v>
      </c>
      <c r="O37" s="51" t="s">
        <v>8</v>
      </c>
      <c r="P37" s="51" t="s">
        <v>8</v>
      </c>
      <c r="Q37" s="51" t="s">
        <v>8</v>
      </c>
      <c r="R37" s="51" t="s">
        <v>8</v>
      </c>
      <c r="S37" s="51" t="s">
        <v>8</v>
      </c>
      <c r="T37" s="51" t="s">
        <v>8</v>
      </c>
      <c r="U37" s="56">
        <v>0.98699999999999999</v>
      </c>
      <c r="V37" s="56">
        <v>0.98699999999999999</v>
      </c>
      <c r="W37" s="56">
        <v>0.98599999999999999</v>
      </c>
      <c r="X37" s="56">
        <v>0.98499999999999999</v>
      </c>
      <c r="Y37" s="56">
        <v>0.98399999999999999</v>
      </c>
      <c r="Z37" s="56">
        <v>0.98499999999999999</v>
      </c>
      <c r="AA37" s="56">
        <v>0.98499999999999999</v>
      </c>
      <c r="AB37" s="54"/>
    </row>
    <row r="38" spans="1:28" x14ac:dyDescent="0.2">
      <c r="A38" s="94"/>
      <c r="B38" s="50" t="s">
        <v>112</v>
      </c>
      <c r="C38" s="51" t="s">
        <v>8</v>
      </c>
      <c r="D38" s="51" t="s">
        <v>8</v>
      </c>
      <c r="E38" s="51" t="s">
        <v>8</v>
      </c>
      <c r="F38" s="51" t="s">
        <v>8</v>
      </c>
      <c r="G38" s="51" t="s">
        <v>8</v>
      </c>
      <c r="H38" s="51" t="s">
        <v>8</v>
      </c>
      <c r="I38" s="51" t="s">
        <v>8</v>
      </c>
      <c r="J38" s="51" t="s">
        <v>8</v>
      </c>
      <c r="K38" s="51" t="s">
        <v>8</v>
      </c>
      <c r="L38" s="51" t="s">
        <v>8</v>
      </c>
      <c r="M38" s="51" t="s">
        <v>8</v>
      </c>
      <c r="N38" s="51" t="s">
        <v>8</v>
      </c>
      <c r="O38" s="51" t="s">
        <v>8</v>
      </c>
      <c r="P38" s="51" t="s">
        <v>8</v>
      </c>
      <c r="Q38" s="51" t="s">
        <v>8</v>
      </c>
      <c r="R38" s="51" t="s">
        <v>8</v>
      </c>
      <c r="S38" s="53">
        <v>53</v>
      </c>
      <c r="T38" s="53">
        <v>34</v>
      </c>
      <c r="U38" s="53">
        <v>58</v>
      </c>
      <c r="V38" s="53">
        <v>54</v>
      </c>
      <c r="W38" s="53">
        <v>69</v>
      </c>
      <c r="X38" s="53">
        <v>70</v>
      </c>
      <c r="Y38" s="53">
        <v>103</v>
      </c>
      <c r="Z38" s="53">
        <v>82</v>
      </c>
      <c r="AA38" s="53">
        <v>75</v>
      </c>
      <c r="AB38" s="57"/>
    </row>
    <row r="39" spans="1:28" x14ac:dyDescent="0.2">
      <c r="A39" s="94"/>
    </row>
    <row r="40" spans="1:28" x14ac:dyDescent="0.2">
      <c r="A40" s="94"/>
      <c r="B40" s="48" t="s">
        <v>127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8" x14ac:dyDescent="0.2">
      <c r="A41" s="94"/>
      <c r="B41" s="37" t="s">
        <v>126</v>
      </c>
      <c r="C41" s="51" t="s">
        <v>8</v>
      </c>
      <c r="D41" s="51" t="s">
        <v>8</v>
      </c>
      <c r="E41" s="51" t="s">
        <v>8</v>
      </c>
      <c r="F41" s="51" t="s">
        <v>8</v>
      </c>
      <c r="G41" s="51" t="s">
        <v>8</v>
      </c>
      <c r="H41" s="51" t="s">
        <v>8</v>
      </c>
      <c r="I41" s="51" t="s">
        <v>8</v>
      </c>
      <c r="J41" s="51" t="s">
        <v>8</v>
      </c>
      <c r="K41" s="51" t="s">
        <v>8</v>
      </c>
      <c r="L41" s="51" t="s">
        <v>8</v>
      </c>
      <c r="M41" s="51" t="s">
        <v>8</v>
      </c>
      <c r="N41" s="51" t="s">
        <v>8</v>
      </c>
      <c r="O41" s="51" t="s">
        <v>8</v>
      </c>
      <c r="P41" s="51" t="s">
        <v>8</v>
      </c>
      <c r="Q41" s="38">
        <v>422307</v>
      </c>
      <c r="R41" s="38">
        <v>462634</v>
      </c>
      <c r="S41" s="38">
        <v>470275</v>
      </c>
      <c r="T41" s="38">
        <v>481241</v>
      </c>
      <c r="U41" s="38">
        <v>525420</v>
      </c>
      <c r="V41" s="38">
        <v>580877</v>
      </c>
      <c r="W41" s="38">
        <v>758929</v>
      </c>
      <c r="X41" s="38">
        <v>874385</v>
      </c>
      <c r="Y41" s="38">
        <v>1090363</v>
      </c>
      <c r="Z41" s="38">
        <v>1178306</v>
      </c>
      <c r="AA41" s="51" t="s">
        <v>8</v>
      </c>
    </row>
    <row r="42" spans="1:28" x14ac:dyDescent="0.2">
      <c r="A42" s="94"/>
      <c r="B42" s="39" t="s">
        <v>52</v>
      </c>
      <c r="C42" s="51" t="s">
        <v>8</v>
      </c>
      <c r="D42" s="51" t="s">
        <v>8</v>
      </c>
      <c r="E42" s="51" t="s">
        <v>8</v>
      </c>
      <c r="F42" s="51" t="s">
        <v>8</v>
      </c>
      <c r="G42" s="51" t="s">
        <v>8</v>
      </c>
      <c r="H42" s="51" t="s">
        <v>8</v>
      </c>
      <c r="I42" s="51" t="s">
        <v>8</v>
      </c>
      <c r="J42" s="51" t="s">
        <v>8</v>
      </c>
      <c r="K42" s="51" t="s">
        <v>8</v>
      </c>
      <c r="L42" s="51" t="s">
        <v>8</v>
      </c>
      <c r="M42" s="51" t="s">
        <v>8</v>
      </c>
      <c r="N42" s="51" t="s">
        <v>8</v>
      </c>
      <c r="O42" s="51" t="s">
        <v>8</v>
      </c>
      <c r="P42" s="51" t="s">
        <v>8</v>
      </c>
      <c r="Q42" s="38">
        <v>34739</v>
      </c>
      <c r="R42" s="38">
        <v>40031</v>
      </c>
      <c r="S42" s="38">
        <v>37313</v>
      </c>
      <c r="T42" s="38">
        <v>36689</v>
      </c>
      <c r="U42" s="38">
        <v>49711</v>
      </c>
      <c r="V42" s="38">
        <v>63842</v>
      </c>
      <c r="W42" s="38">
        <v>82729</v>
      </c>
      <c r="X42" s="38">
        <v>98590</v>
      </c>
      <c r="Y42" s="38">
        <v>118444</v>
      </c>
      <c r="Z42" s="38">
        <v>117752</v>
      </c>
      <c r="AA42" s="51" t="s">
        <v>8</v>
      </c>
    </row>
    <row r="43" spans="1:28" ht="16" x14ac:dyDescent="0.2">
      <c r="A43" s="94"/>
      <c r="B43" s="39" t="s">
        <v>116</v>
      </c>
      <c r="C43" s="51" t="s">
        <v>8</v>
      </c>
      <c r="D43" s="51" t="s">
        <v>8</v>
      </c>
      <c r="E43" s="51" t="s">
        <v>8</v>
      </c>
      <c r="F43" s="51" t="s">
        <v>8</v>
      </c>
      <c r="G43" s="51" t="s">
        <v>8</v>
      </c>
      <c r="H43" s="51" t="s">
        <v>8</v>
      </c>
      <c r="I43" s="51" t="s">
        <v>8</v>
      </c>
      <c r="J43" s="51" t="s">
        <v>8</v>
      </c>
      <c r="K43" s="51" t="s">
        <v>8</v>
      </c>
      <c r="L43" s="51" t="s">
        <v>8</v>
      </c>
      <c r="M43" s="51" t="s">
        <v>8</v>
      </c>
      <c r="N43" s="51" t="s">
        <v>8</v>
      </c>
      <c r="O43" s="51" t="s">
        <v>8</v>
      </c>
      <c r="P43" s="51" t="s">
        <v>8</v>
      </c>
      <c r="Q43" s="38">
        <v>198828</v>
      </c>
      <c r="R43" s="38">
        <v>256208</v>
      </c>
      <c r="S43" s="38">
        <v>264240</v>
      </c>
      <c r="T43" s="38">
        <v>272345</v>
      </c>
      <c r="U43" s="38">
        <v>318565</v>
      </c>
      <c r="V43" s="38">
        <v>373512</v>
      </c>
      <c r="W43" s="38">
        <v>471327</v>
      </c>
      <c r="X43" s="38">
        <v>573402</v>
      </c>
      <c r="Y43" s="38">
        <v>661480</v>
      </c>
      <c r="Z43" s="38">
        <v>711232</v>
      </c>
      <c r="AA43" s="51" t="s">
        <v>8</v>
      </c>
    </row>
    <row r="44" spans="1:28" x14ac:dyDescent="0.2">
      <c r="A44" s="94"/>
    </row>
    <row r="45" spans="1:28" x14ac:dyDescent="0.2">
      <c r="A45" s="94"/>
      <c r="B45" s="48" t="s">
        <v>128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8" x14ac:dyDescent="0.2">
      <c r="A46" s="94"/>
      <c r="B46" s="50" t="s">
        <v>118</v>
      </c>
      <c r="C46" s="51" t="s">
        <v>8</v>
      </c>
      <c r="D46" s="51" t="s">
        <v>8</v>
      </c>
      <c r="E46" s="51" t="s">
        <v>8</v>
      </c>
      <c r="F46" s="51" t="s">
        <v>8</v>
      </c>
      <c r="G46" s="51" t="s">
        <v>8</v>
      </c>
      <c r="H46" s="51" t="s">
        <v>8</v>
      </c>
      <c r="I46" s="51" t="s">
        <v>8</v>
      </c>
      <c r="J46" s="51" t="s">
        <v>8</v>
      </c>
      <c r="K46" s="51" t="s">
        <v>8</v>
      </c>
      <c r="L46" s="51" t="s">
        <v>8</v>
      </c>
      <c r="M46" s="51" t="s">
        <v>8</v>
      </c>
      <c r="N46" s="51" t="s">
        <v>8</v>
      </c>
      <c r="O46" s="51" t="s">
        <v>8</v>
      </c>
      <c r="P46" s="51" t="s">
        <v>8</v>
      </c>
      <c r="Q46" s="51" t="s">
        <v>8</v>
      </c>
      <c r="R46" s="38">
        <v>147484</v>
      </c>
      <c r="S46" s="38">
        <v>296127</v>
      </c>
      <c r="T46" s="38">
        <v>563127</v>
      </c>
      <c r="U46" s="38">
        <v>981303</v>
      </c>
      <c r="V46" s="38">
        <v>834328</v>
      </c>
      <c r="W46" s="38">
        <v>828462</v>
      </c>
      <c r="X46" s="38">
        <v>992975</v>
      </c>
      <c r="Y46" s="38">
        <v>1112041</v>
      </c>
      <c r="Z46" s="38">
        <v>1152163</v>
      </c>
      <c r="AA46" s="38">
        <v>1383677</v>
      </c>
    </row>
    <row r="47" spans="1:28" x14ac:dyDescent="0.2">
      <c r="A47" s="94"/>
      <c r="B47" s="50" t="s">
        <v>117</v>
      </c>
      <c r="C47" s="38">
        <v>3959968</v>
      </c>
      <c r="D47" s="38">
        <v>3563106</v>
      </c>
      <c r="E47" s="38">
        <v>4175836</v>
      </c>
      <c r="F47" s="38">
        <v>5055637</v>
      </c>
      <c r="G47" s="38">
        <v>5173217</v>
      </c>
      <c r="H47" s="38">
        <v>4316342</v>
      </c>
      <c r="I47" s="38">
        <v>3854439</v>
      </c>
      <c r="J47" s="38">
        <v>3593504</v>
      </c>
      <c r="K47" s="38">
        <v>3713590</v>
      </c>
      <c r="L47" s="38">
        <v>4047747</v>
      </c>
      <c r="M47" s="38">
        <v>3793541</v>
      </c>
      <c r="N47" s="38">
        <v>2932655</v>
      </c>
      <c r="O47" s="38">
        <v>3366895</v>
      </c>
      <c r="P47" s="38">
        <v>3308404</v>
      </c>
      <c r="Q47" s="38">
        <v>3099025</v>
      </c>
      <c r="R47" s="38">
        <v>3241494</v>
      </c>
      <c r="S47" s="38">
        <v>3653324</v>
      </c>
      <c r="T47" s="38">
        <v>3922613</v>
      </c>
      <c r="U47" s="38">
        <v>4498944</v>
      </c>
      <c r="V47" s="38">
        <v>5555818</v>
      </c>
      <c r="W47" s="38">
        <v>5459240</v>
      </c>
      <c r="X47" s="38">
        <v>6541886</v>
      </c>
      <c r="Y47" s="38">
        <v>8578610</v>
      </c>
      <c r="Z47" s="38">
        <v>10884792</v>
      </c>
      <c r="AA47" s="51" t="s">
        <v>8</v>
      </c>
    </row>
    <row r="48" spans="1:28" x14ac:dyDescent="0.2">
      <c r="A48" s="9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x14ac:dyDescent="0.2">
      <c r="A49" s="94" t="s">
        <v>135</v>
      </c>
      <c r="B49" s="48" t="s">
        <v>226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x14ac:dyDescent="0.2">
      <c r="A50" s="94"/>
      <c r="B50" s="89" t="s">
        <v>227</v>
      </c>
      <c r="C50" s="51" t="s">
        <v>8</v>
      </c>
      <c r="D50" s="51"/>
      <c r="E50" s="51"/>
      <c r="F50" s="51"/>
      <c r="G50" s="51"/>
      <c r="H50" s="51" t="s">
        <v>8</v>
      </c>
      <c r="I50" s="51"/>
      <c r="J50" s="51"/>
      <c r="K50" s="51"/>
      <c r="L50" s="51"/>
      <c r="M50" s="51" t="s">
        <v>8</v>
      </c>
      <c r="N50" s="51"/>
      <c r="O50" s="51"/>
      <c r="P50" s="51"/>
      <c r="Q50" s="51"/>
      <c r="R50" s="51" t="e">
        <f>#REF!</f>
        <v>#REF!</v>
      </c>
      <c r="S50" s="51" t="e">
        <f>#REF!</f>
        <v>#REF!</v>
      </c>
      <c r="T50" s="51" t="e">
        <f>#REF!</f>
        <v>#REF!</v>
      </c>
      <c r="U50" s="51" t="e">
        <f>#REF!</f>
        <v>#REF!</v>
      </c>
      <c r="V50" s="51" t="e">
        <f>#REF!</f>
        <v>#REF!</v>
      </c>
      <c r="W50" s="51" t="e">
        <f>#REF!</f>
        <v>#REF!</v>
      </c>
      <c r="X50" s="51" t="e">
        <f>#REF!</f>
        <v>#REF!</v>
      </c>
      <c r="Y50" s="51" t="e">
        <f>#REF!</f>
        <v>#REF!</v>
      </c>
      <c r="Z50" s="51" t="e">
        <f>#REF!</f>
        <v>#REF!</v>
      </c>
      <c r="AA50" s="51" t="s">
        <v>8</v>
      </c>
    </row>
    <row r="51" spans="1:27" x14ac:dyDescent="0.2">
      <c r="A51" s="94"/>
      <c r="B51" s="87" t="s">
        <v>76</v>
      </c>
      <c r="C51" s="51" t="s">
        <v>8</v>
      </c>
      <c r="D51" s="51"/>
      <c r="E51" s="51"/>
      <c r="F51" s="51"/>
      <c r="G51" s="51"/>
      <c r="H51" s="51" t="s">
        <v>8</v>
      </c>
      <c r="I51" s="51"/>
      <c r="J51" s="51"/>
      <c r="K51" s="51"/>
      <c r="L51" s="51"/>
      <c r="M51" s="51" t="s">
        <v>8</v>
      </c>
      <c r="N51" s="51"/>
      <c r="O51" s="51"/>
      <c r="P51" s="51"/>
      <c r="Q51" s="51"/>
      <c r="R51" s="51" t="e">
        <f>#REF!</f>
        <v>#REF!</v>
      </c>
      <c r="S51" s="51" t="e">
        <f>#REF!</f>
        <v>#REF!</v>
      </c>
      <c r="T51" s="51" t="e">
        <f>#REF!</f>
        <v>#REF!</v>
      </c>
      <c r="U51" s="51" t="e">
        <f>#REF!</f>
        <v>#REF!</v>
      </c>
      <c r="V51" s="51" t="e">
        <f>#REF!</f>
        <v>#REF!</v>
      </c>
      <c r="W51" s="51" t="e">
        <f>#REF!</f>
        <v>#REF!</v>
      </c>
      <c r="X51" s="51" t="e">
        <f>#REF!</f>
        <v>#REF!</v>
      </c>
      <c r="Y51" s="51" t="e">
        <f>#REF!</f>
        <v>#REF!</v>
      </c>
      <c r="Z51" s="51" t="e">
        <f>#REF!</f>
        <v>#REF!</v>
      </c>
      <c r="AA51" s="51" t="s">
        <v>8</v>
      </c>
    </row>
    <row r="52" spans="1:27" x14ac:dyDescent="0.2">
      <c r="A52" s="94"/>
      <c r="B52" s="87" t="s">
        <v>84</v>
      </c>
      <c r="C52" s="51" t="s">
        <v>8</v>
      </c>
      <c r="D52" s="51"/>
      <c r="E52" s="51"/>
      <c r="F52" s="51"/>
      <c r="G52" s="51"/>
      <c r="H52" s="51" t="s">
        <v>8</v>
      </c>
      <c r="I52" s="51"/>
      <c r="J52" s="51"/>
      <c r="K52" s="51"/>
      <c r="L52" s="51"/>
      <c r="M52" s="51" t="s">
        <v>8</v>
      </c>
      <c r="N52" s="51"/>
      <c r="O52" s="51"/>
      <c r="P52" s="51"/>
      <c r="Q52" s="51"/>
      <c r="R52" s="51" t="e">
        <f>#REF!</f>
        <v>#REF!</v>
      </c>
      <c r="S52" s="51" t="e">
        <f>#REF!</f>
        <v>#REF!</v>
      </c>
      <c r="T52" s="51" t="e">
        <f>#REF!</f>
        <v>#REF!</v>
      </c>
      <c r="U52" s="51" t="e">
        <f>#REF!</f>
        <v>#REF!</v>
      </c>
      <c r="V52" s="51" t="e">
        <f>#REF!</f>
        <v>#REF!</v>
      </c>
      <c r="W52" s="51" t="e">
        <f>#REF!</f>
        <v>#REF!</v>
      </c>
      <c r="X52" s="51" t="e">
        <f>#REF!</f>
        <v>#REF!</v>
      </c>
      <c r="Y52" s="51" t="e">
        <f>#REF!</f>
        <v>#REF!</v>
      </c>
      <c r="Z52" s="51" t="e">
        <f>#REF!</f>
        <v>#REF!</v>
      </c>
      <c r="AA52" s="51" t="s">
        <v>8</v>
      </c>
    </row>
    <row r="53" spans="1:27" x14ac:dyDescent="0.2">
      <c r="A53" s="94"/>
      <c r="B53" s="87" t="s">
        <v>172</v>
      </c>
      <c r="C53" s="51" t="s">
        <v>8</v>
      </c>
      <c r="D53" s="51"/>
      <c r="E53" s="51"/>
      <c r="F53" s="51"/>
      <c r="G53" s="51"/>
      <c r="H53" s="51" t="s">
        <v>8</v>
      </c>
      <c r="I53" s="51"/>
      <c r="J53" s="51"/>
      <c r="K53" s="51"/>
      <c r="L53" s="51"/>
      <c r="M53" s="51" t="s">
        <v>8</v>
      </c>
      <c r="N53" s="51"/>
      <c r="O53" s="51"/>
      <c r="P53" s="51"/>
      <c r="Q53" s="51"/>
      <c r="R53" s="51" t="e">
        <f>#REF!</f>
        <v>#REF!</v>
      </c>
      <c r="S53" s="51" t="e">
        <f>#REF!</f>
        <v>#REF!</v>
      </c>
      <c r="T53" s="51" t="e">
        <f>#REF!</f>
        <v>#REF!</v>
      </c>
      <c r="U53" s="51" t="e">
        <f>#REF!</f>
        <v>#REF!</v>
      </c>
      <c r="V53" s="51" t="e">
        <f>#REF!</f>
        <v>#REF!</v>
      </c>
      <c r="W53" s="51" t="e">
        <f>#REF!</f>
        <v>#REF!</v>
      </c>
      <c r="X53" s="51" t="e">
        <f>#REF!</f>
        <v>#REF!</v>
      </c>
      <c r="Y53" s="51" t="e">
        <f>#REF!</f>
        <v>#REF!</v>
      </c>
      <c r="Z53" s="51" t="e">
        <f>#REF!</f>
        <v>#REF!</v>
      </c>
      <c r="AA53" s="51" t="s">
        <v>8</v>
      </c>
    </row>
    <row r="54" spans="1:27" x14ac:dyDescent="0.2">
      <c r="A54" s="94"/>
      <c r="B54" s="87" t="s">
        <v>82</v>
      </c>
      <c r="C54" s="51" t="s">
        <v>8</v>
      </c>
      <c r="D54" s="51"/>
      <c r="E54" s="51"/>
      <c r="F54" s="51"/>
      <c r="G54" s="51"/>
      <c r="H54" s="51" t="s">
        <v>8</v>
      </c>
      <c r="I54" s="51"/>
      <c r="J54" s="51"/>
      <c r="K54" s="51"/>
      <c r="L54" s="51"/>
      <c r="M54" s="51" t="s">
        <v>8</v>
      </c>
      <c r="N54" s="51"/>
      <c r="O54" s="51"/>
      <c r="P54" s="51"/>
      <c r="Q54" s="51"/>
      <c r="R54" s="51" t="e">
        <f>#REF!</f>
        <v>#REF!</v>
      </c>
      <c r="S54" s="51" t="e">
        <f>#REF!</f>
        <v>#REF!</v>
      </c>
      <c r="T54" s="51" t="e">
        <f>#REF!</f>
        <v>#REF!</v>
      </c>
      <c r="U54" s="51" t="e">
        <f>#REF!</f>
        <v>#REF!</v>
      </c>
      <c r="V54" s="51" t="e">
        <f>#REF!</f>
        <v>#REF!</v>
      </c>
      <c r="W54" s="51" t="e">
        <f>#REF!</f>
        <v>#REF!</v>
      </c>
      <c r="X54" s="51" t="e">
        <f>#REF!</f>
        <v>#REF!</v>
      </c>
      <c r="Y54" s="51" t="e">
        <f>#REF!</f>
        <v>#REF!</v>
      </c>
      <c r="Z54" s="51" t="e">
        <f>#REF!</f>
        <v>#REF!</v>
      </c>
      <c r="AA54" s="51" t="s">
        <v>8</v>
      </c>
    </row>
    <row r="55" spans="1:27" x14ac:dyDescent="0.2">
      <c r="A55" s="94"/>
      <c r="B55" s="88" t="s">
        <v>173</v>
      </c>
      <c r="C55" s="51" t="s">
        <v>8</v>
      </c>
      <c r="D55" s="51"/>
      <c r="E55" s="51"/>
      <c r="F55" s="51"/>
      <c r="G55" s="51"/>
      <c r="H55" s="51" t="s">
        <v>8</v>
      </c>
      <c r="I55" s="51"/>
      <c r="J55" s="51"/>
      <c r="K55" s="51"/>
      <c r="L55" s="51"/>
      <c r="M55" s="51" t="s">
        <v>8</v>
      </c>
      <c r="N55" s="51"/>
      <c r="O55" s="51"/>
      <c r="P55" s="51"/>
      <c r="Q55" s="51"/>
      <c r="R55" s="51" t="e">
        <f>#REF!</f>
        <v>#REF!</v>
      </c>
      <c r="S55" s="51" t="e">
        <f>#REF!</f>
        <v>#REF!</v>
      </c>
      <c r="T55" s="51" t="e">
        <f>#REF!</f>
        <v>#REF!</v>
      </c>
      <c r="U55" s="51" t="e">
        <f>#REF!</f>
        <v>#REF!</v>
      </c>
      <c r="V55" s="51" t="e">
        <f>#REF!</f>
        <v>#REF!</v>
      </c>
      <c r="W55" s="51" t="e">
        <f>#REF!</f>
        <v>#REF!</v>
      </c>
      <c r="X55" s="51" t="e">
        <f>#REF!</f>
        <v>#REF!</v>
      </c>
      <c r="Y55" s="51" t="e">
        <f>#REF!</f>
        <v>#REF!</v>
      </c>
      <c r="Z55" s="51" t="e">
        <f>#REF!</f>
        <v>#REF!</v>
      </c>
      <c r="AA55" s="51" t="s">
        <v>8</v>
      </c>
    </row>
    <row r="56" spans="1:27" x14ac:dyDescent="0.2">
      <c r="A56" s="94"/>
      <c r="B56" s="87" t="s">
        <v>83</v>
      </c>
      <c r="C56" s="51" t="s">
        <v>8</v>
      </c>
      <c r="D56" s="51"/>
      <c r="E56" s="51"/>
      <c r="F56" s="51"/>
      <c r="G56" s="51"/>
      <c r="H56" s="51" t="s">
        <v>8</v>
      </c>
      <c r="I56" s="51"/>
      <c r="J56" s="51"/>
      <c r="K56" s="51"/>
      <c r="L56" s="51"/>
      <c r="M56" s="51" t="s">
        <v>8</v>
      </c>
      <c r="N56" s="51"/>
      <c r="O56" s="51"/>
      <c r="P56" s="51"/>
      <c r="Q56" s="51"/>
      <c r="R56" s="51" t="e">
        <f>#REF!</f>
        <v>#REF!</v>
      </c>
      <c r="S56" s="51" t="e">
        <f>#REF!</f>
        <v>#REF!</v>
      </c>
      <c r="T56" s="51" t="e">
        <f>#REF!</f>
        <v>#REF!</v>
      </c>
      <c r="U56" s="51" t="e">
        <f>#REF!</f>
        <v>#REF!</v>
      </c>
      <c r="V56" s="51" t="e">
        <f>#REF!</f>
        <v>#REF!</v>
      </c>
      <c r="W56" s="51" t="e">
        <f>#REF!</f>
        <v>#REF!</v>
      </c>
      <c r="X56" s="51" t="e">
        <f>#REF!</f>
        <v>#REF!</v>
      </c>
      <c r="Y56" s="51" t="e">
        <f>#REF!</f>
        <v>#REF!</v>
      </c>
      <c r="Z56" s="51" t="e">
        <f>#REF!</f>
        <v>#REF!</v>
      </c>
      <c r="AA56" s="51" t="s">
        <v>8</v>
      </c>
    </row>
    <row r="57" spans="1:27" x14ac:dyDescent="0.2">
      <c r="A57" s="94"/>
      <c r="B57" s="87" t="s">
        <v>174</v>
      </c>
      <c r="C57" s="51" t="s">
        <v>8</v>
      </c>
      <c r="D57" s="51"/>
      <c r="E57" s="51"/>
      <c r="F57" s="51"/>
      <c r="G57" s="51"/>
      <c r="H57" s="51" t="s">
        <v>8</v>
      </c>
      <c r="I57" s="51"/>
      <c r="J57" s="51"/>
      <c r="K57" s="51"/>
      <c r="L57" s="51"/>
      <c r="M57" s="51" t="s">
        <v>8</v>
      </c>
      <c r="N57" s="51"/>
      <c r="O57" s="51"/>
      <c r="P57" s="51"/>
      <c r="Q57" s="51"/>
      <c r="R57" s="51" t="e">
        <f>#REF!</f>
        <v>#REF!</v>
      </c>
      <c r="S57" s="51" t="e">
        <f>#REF!</f>
        <v>#REF!</v>
      </c>
      <c r="T57" s="51" t="e">
        <f>#REF!</f>
        <v>#REF!</v>
      </c>
      <c r="U57" s="51" t="e">
        <f>#REF!</f>
        <v>#REF!</v>
      </c>
      <c r="V57" s="51" t="e">
        <f>#REF!</f>
        <v>#REF!</v>
      </c>
      <c r="W57" s="51" t="e">
        <f>#REF!</f>
        <v>#REF!</v>
      </c>
      <c r="X57" s="51" t="e">
        <f>#REF!</f>
        <v>#REF!</v>
      </c>
      <c r="Y57" s="51" t="e">
        <f>#REF!</f>
        <v>#REF!</v>
      </c>
      <c r="Z57" s="51" t="e">
        <f>#REF!</f>
        <v>#REF!</v>
      </c>
      <c r="AA57" s="51" t="s">
        <v>8</v>
      </c>
    </row>
    <row r="58" spans="1:27" x14ac:dyDescent="0.2">
      <c r="A58" s="94"/>
      <c r="B58" s="87" t="s">
        <v>81</v>
      </c>
      <c r="C58" s="51" t="s">
        <v>8</v>
      </c>
      <c r="D58" s="51"/>
      <c r="E58" s="51"/>
      <c r="F58" s="51"/>
      <c r="G58" s="51"/>
      <c r="H58" s="51" t="s">
        <v>8</v>
      </c>
      <c r="I58" s="51"/>
      <c r="J58" s="51"/>
      <c r="K58" s="51"/>
      <c r="L58" s="51"/>
      <c r="M58" s="51" t="s">
        <v>8</v>
      </c>
      <c r="N58" s="51"/>
      <c r="O58" s="51"/>
      <c r="P58" s="51"/>
      <c r="Q58" s="51"/>
      <c r="R58" s="51" t="e">
        <f>#REF!</f>
        <v>#REF!</v>
      </c>
      <c r="S58" s="51" t="e">
        <f>#REF!</f>
        <v>#REF!</v>
      </c>
      <c r="T58" s="51" t="e">
        <f>#REF!</f>
        <v>#REF!</v>
      </c>
      <c r="U58" s="51" t="e">
        <f>#REF!</f>
        <v>#REF!</v>
      </c>
      <c r="V58" s="51" t="e">
        <f>#REF!</f>
        <v>#REF!</v>
      </c>
      <c r="W58" s="51" t="e">
        <f>#REF!</f>
        <v>#REF!</v>
      </c>
      <c r="X58" s="51" t="e">
        <f>#REF!</f>
        <v>#REF!</v>
      </c>
      <c r="Y58" s="51" t="e">
        <f>#REF!</f>
        <v>#REF!</v>
      </c>
      <c r="Z58" s="51" t="e">
        <f>#REF!</f>
        <v>#REF!</v>
      </c>
      <c r="AA58" s="51" t="s">
        <v>8</v>
      </c>
    </row>
    <row r="59" spans="1:27" x14ac:dyDescent="0.2">
      <c r="A59" s="94"/>
      <c r="B59" s="87" t="s">
        <v>80</v>
      </c>
      <c r="C59" s="51" t="s">
        <v>8</v>
      </c>
      <c r="D59" s="51"/>
      <c r="E59" s="51"/>
      <c r="F59" s="51"/>
      <c r="G59" s="51"/>
      <c r="H59" s="51" t="s">
        <v>8</v>
      </c>
      <c r="I59" s="51"/>
      <c r="J59" s="51"/>
      <c r="K59" s="51"/>
      <c r="L59" s="51"/>
      <c r="M59" s="51" t="s">
        <v>8</v>
      </c>
      <c r="N59" s="51"/>
      <c r="O59" s="51"/>
      <c r="P59" s="51"/>
      <c r="Q59" s="51"/>
      <c r="R59" s="51" t="e">
        <f>#REF!</f>
        <v>#REF!</v>
      </c>
      <c r="S59" s="51" t="e">
        <f>#REF!</f>
        <v>#REF!</v>
      </c>
      <c r="T59" s="51" t="e">
        <f>#REF!</f>
        <v>#REF!</v>
      </c>
      <c r="U59" s="51" t="e">
        <f>#REF!</f>
        <v>#REF!</v>
      </c>
      <c r="V59" s="51" t="e">
        <f>#REF!</f>
        <v>#REF!</v>
      </c>
      <c r="W59" s="51" t="e">
        <f>#REF!</f>
        <v>#REF!</v>
      </c>
      <c r="X59" s="51" t="e">
        <f>#REF!</f>
        <v>#REF!</v>
      </c>
      <c r="Y59" s="51" t="e">
        <f>#REF!</f>
        <v>#REF!</v>
      </c>
      <c r="Z59" s="51" t="e">
        <f>#REF!</f>
        <v>#REF!</v>
      </c>
      <c r="AA59" s="51" t="s">
        <v>8</v>
      </c>
    </row>
    <row r="60" spans="1:27" x14ac:dyDescent="0.2">
      <c r="A60" s="94"/>
    </row>
    <row r="61" spans="1:27" x14ac:dyDescent="0.2">
      <c r="A61" s="94"/>
      <c r="B61" s="48" t="s">
        <v>119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">
      <c r="A62" s="94"/>
      <c r="B62" s="50" t="s">
        <v>98</v>
      </c>
      <c r="C62" s="53">
        <v>235</v>
      </c>
      <c r="D62" s="53">
        <v>230</v>
      </c>
      <c r="E62" s="53">
        <v>220</v>
      </c>
      <c r="F62" s="53">
        <v>183</v>
      </c>
      <c r="G62" s="53">
        <v>198</v>
      </c>
      <c r="H62" s="53">
        <v>200</v>
      </c>
      <c r="I62" s="53">
        <v>249</v>
      </c>
      <c r="J62" s="53">
        <v>240</v>
      </c>
      <c r="K62" s="53">
        <v>252</v>
      </c>
      <c r="L62" s="53">
        <v>397</v>
      </c>
      <c r="M62" s="53">
        <v>447</v>
      </c>
      <c r="N62" s="53">
        <v>520</v>
      </c>
      <c r="O62" s="53">
        <v>550</v>
      </c>
      <c r="P62" s="53">
        <v>650</v>
      </c>
      <c r="Q62" s="53">
        <v>751</v>
      </c>
      <c r="R62" s="53">
        <v>799</v>
      </c>
      <c r="S62" s="53">
        <v>832</v>
      </c>
      <c r="T62" s="53">
        <v>832</v>
      </c>
      <c r="U62" s="53">
        <v>758</v>
      </c>
      <c r="V62" s="53">
        <v>721</v>
      </c>
      <c r="W62" s="53">
        <v>656</v>
      </c>
      <c r="X62" s="53">
        <v>620</v>
      </c>
      <c r="Y62" s="53">
        <v>513</v>
      </c>
      <c r="Z62" s="53">
        <v>426</v>
      </c>
      <c r="AA62" s="51" t="s">
        <v>8</v>
      </c>
    </row>
    <row r="63" spans="1:27" x14ac:dyDescent="0.2">
      <c r="A63" s="94"/>
      <c r="B63" s="50" t="s">
        <v>99</v>
      </c>
      <c r="C63" s="51" t="s">
        <v>8</v>
      </c>
      <c r="D63" s="51" t="s">
        <v>8</v>
      </c>
      <c r="E63" s="51" t="s">
        <v>8</v>
      </c>
      <c r="F63" s="51" t="s">
        <v>8</v>
      </c>
      <c r="G63" s="51" t="s">
        <v>8</v>
      </c>
      <c r="H63" s="51" t="s">
        <v>8</v>
      </c>
      <c r="I63" s="51" t="s">
        <v>8</v>
      </c>
      <c r="J63" s="51" t="s">
        <v>8</v>
      </c>
      <c r="K63" s="51" t="s">
        <v>8</v>
      </c>
      <c r="L63" s="51" t="s">
        <v>8</v>
      </c>
      <c r="M63" s="51" t="s">
        <v>8</v>
      </c>
      <c r="N63" s="51" t="s">
        <v>8</v>
      </c>
      <c r="O63" s="51" t="s">
        <v>8</v>
      </c>
      <c r="P63" s="53">
        <v>5311</v>
      </c>
      <c r="Q63" s="53">
        <v>6101</v>
      </c>
      <c r="R63" s="53">
        <v>5371</v>
      </c>
      <c r="S63" s="53">
        <v>5938</v>
      </c>
      <c r="T63" s="53">
        <v>8348</v>
      </c>
      <c r="U63" s="53">
        <v>7470</v>
      </c>
      <c r="V63" s="53">
        <v>10554</v>
      </c>
      <c r="W63" s="53">
        <v>13470</v>
      </c>
      <c r="X63" s="53">
        <v>14492</v>
      </c>
      <c r="Y63" s="53">
        <v>18841</v>
      </c>
      <c r="Z63" s="53">
        <v>17377</v>
      </c>
      <c r="AA63" s="51" t="s">
        <v>8</v>
      </c>
    </row>
    <row r="64" spans="1:27" x14ac:dyDescent="0.2">
      <c r="A64" s="94"/>
      <c r="B64" s="50" t="s">
        <v>100</v>
      </c>
      <c r="C64" s="51" t="s">
        <v>8</v>
      </c>
      <c r="D64" s="51" t="s">
        <v>8</v>
      </c>
      <c r="E64" s="51" t="s">
        <v>8</v>
      </c>
      <c r="F64" s="51" t="s">
        <v>8</v>
      </c>
      <c r="G64" s="51" t="s">
        <v>8</v>
      </c>
      <c r="H64" s="51" t="s">
        <v>8</v>
      </c>
      <c r="I64" s="51" t="s">
        <v>8</v>
      </c>
      <c r="J64" s="51" t="s">
        <v>8</v>
      </c>
      <c r="K64" s="51" t="s">
        <v>8</v>
      </c>
      <c r="L64" s="51" t="s">
        <v>8</v>
      </c>
      <c r="M64" s="51" t="s">
        <v>8</v>
      </c>
      <c r="N64" s="51" t="s">
        <v>8</v>
      </c>
      <c r="O64" s="51" t="s">
        <v>8</v>
      </c>
      <c r="P64" s="51" t="s">
        <v>8</v>
      </c>
      <c r="Q64" s="53">
        <v>62</v>
      </c>
      <c r="R64" s="53">
        <v>116</v>
      </c>
      <c r="S64" s="53">
        <v>109</v>
      </c>
      <c r="T64" s="53">
        <v>84</v>
      </c>
      <c r="U64" s="53">
        <v>102</v>
      </c>
      <c r="V64" s="53">
        <v>76</v>
      </c>
      <c r="W64" s="53">
        <v>57</v>
      </c>
      <c r="X64" s="53">
        <v>108</v>
      </c>
      <c r="Y64" s="53">
        <v>53</v>
      </c>
      <c r="Z64" s="53">
        <v>62</v>
      </c>
      <c r="AA64" s="53">
        <v>35</v>
      </c>
    </row>
    <row r="65" spans="1:27" x14ac:dyDescent="0.2">
      <c r="A65" s="94"/>
      <c r="B65" s="50" t="s">
        <v>101</v>
      </c>
      <c r="C65" s="51" t="s">
        <v>8</v>
      </c>
      <c r="D65" s="51" t="s">
        <v>8</v>
      </c>
      <c r="E65" s="51" t="s">
        <v>8</v>
      </c>
      <c r="F65" s="51" t="s">
        <v>8</v>
      </c>
      <c r="G65" s="51" t="s">
        <v>8</v>
      </c>
      <c r="H65" s="51" t="s">
        <v>8</v>
      </c>
      <c r="I65" s="51" t="s">
        <v>8</v>
      </c>
      <c r="J65" s="51" t="s">
        <v>8</v>
      </c>
      <c r="K65" s="51" t="s">
        <v>8</v>
      </c>
      <c r="L65" s="51" t="s">
        <v>8</v>
      </c>
      <c r="M65" s="51" t="s">
        <v>8</v>
      </c>
      <c r="N65" s="51" t="s">
        <v>8</v>
      </c>
      <c r="O65" s="53">
        <v>432</v>
      </c>
      <c r="P65" s="53">
        <v>377</v>
      </c>
      <c r="Q65" s="53">
        <v>387</v>
      </c>
      <c r="R65" s="53">
        <v>394</v>
      </c>
      <c r="S65" s="53">
        <v>390</v>
      </c>
      <c r="T65" s="53">
        <v>370</v>
      </c>
      <c r="U65" s="53">
        <v>306</v>
      </c>
      <c r="V65" s="53">
        <v>305</v>
      </c>
      <c r="W65" s="51" t="s">
        <v>8</v>
      </c>
      <c r="X65" s="51" t="s">
        <v>8</v>
      </c>
      <c r="Y65" s="51" t="s">
        <v>8</v>
      </c>
      <c r="Z65" s="51" t="s">
        <v>8</v>
      </c>
      <c r="AA65" s="51" t="s">
        <v>8</v>
      </c>
    </row>
    <row r="66" spans="1:27" x14ac:dyDescent="0.2">
      <c r="A66" s="94"/>
      <c r="B66" s="50" t="s">
        <v>102</v>
      </c>
      <c r="C66" s="51" t="s">
        <v>8</v>
      </c>
      <c r="D66" s="51" t="s">
        <v>8</v>
      </c>
      <c r="E66" s="51" t="s">
        <v>8</v>
      </c>
      <c r="F66" s="51" t="s">
        <v>8</v>
      </c>
      <c r="G66" s="51" t="s">
        <v>8</v>
      </c>
      <c r="H66" s="51" t="s">
        <v>8</v>
      </c>
      <c r="I66" s="51" t="s">
        <v>8</v>
      </c>
      <c r="J66" s="51" t="s">
        <v>8</v>
      </c>
      <c r="K66" s="51" t="s">
        <v>8</v>
      </c>
      <c r="L66" s="51" t="s">
        <v>8</v>
      </c>
      <c r="M66" s="51" t="s">
        <v>8</v>
      </c>
      <c r="N66" s="51" t="s">
        <v>8</v>
      </c>
      <c r="O66" s="51" t="s">
        <v>8</v>
      </c>
      <c r="P66" s="51" t="s">
        <v>8</v>
      </c>
      <c r="Q66" s="51" t="s">
        <v>8</v>
      </c>
      <c r="R66" s="51" t="s">
        <v>8</v>
      </c>
      <c r="S66" s="51" t="s">
        <v>8</v>
      </c>
      <c r="T66" s="51" t="s">
        <v>8</v>
      </c>
      <c r="U66" s="51" t="s">
        <v>8</v>
      </c>
      <c r="V66" s="51" t="s">
        <v>8</v>
      </c>
      <c r="W66" s="53">
        <v>364300</v>
      </c>
      <c r="X66" s="53">
        <v>365500</v>
      </c>
      <c r="Y66" s="53">
        <v>351400</v>
      </c>
      <c r="Z66" s="51" t="s">
        <v>8</v>
      </c>
      <c r="AA66" s="51" t="s">
        <v>8</v>
      </c>
    </row>
    <row r="67" spans="1:27" x14ac:dyDescent="0.2">
      <c r="A67" s="94"/>
      <c r="B67" s="50" t="s">
        <v>104</v>
      </c>
      <c r="C67" s="51" t="s">
        <v>8</v>
      </c>
      <c r="D67" s="51" t="s">
        <v>8</v>
      </c>
      <c r="E67" s="51" t="s">
        <v>8</v>
      </c>
      <c r="F67" s="51" t="s">
        <v>8</v>
      </c>
      <c r="G67" s="51" t="s">
        <v>8</v>
      </c>
      <c r="H67" s="51" t="s">
        <v>8</v>
      </c>
      <c r="I67" s="51" t="s">
        <v>8</v>
      </c>
      <c r="J67" s="51" t="s">
        <v>8</v>
      </c>
      <c r="K67" s="51" t="s">
        <v>8</v>
      </c>
      <c r="L67" s="53">
        <v>8500</v>
      </c>
      <c r="M67" s="53">
        <v>11000</v>
      </c>
      <c r="N67" s="53">
        <v>9500</v>
      </c>
      <c r="O67" s="53">
        <v>8800</v>
      </c>
      <c r="P67" s="53">
        <v>9300</v>
      </c>
      <c r="Q67" s="53">
        <v>9600</v>
      </c>
      <c r="R67" s="53">
        <v>10800</v>
      </c>
      <c r="S67" s="53">
        <v>9200</v>
      </c>
      <c r="T67" s="53">
        <v>9800</v>
      </c>
      <c r="U67" s="53">
        <v>7000</v>
      </c>
      <c r="V67" s="53">
        <v>8800</v>
      </c>
      <c r="W67" s="53">
        <v>8600</v>
      </c>
      <c r="X67" s="53">
        <v>9600</v>
      </c>
      <c r="Y67" s="53">
        <v>8700</v>
      </c>
      <c r="Z67" s="53">
        <v>11400</v>
      </c>
      <c r="AA67" s="53">
        <v>10500</v>
      </c>
    </row>
    <row r="68" spans="1:27" x14ac:dyDescent="0.2">
      <c r="A68" s="94"/>
      <c r="B68" s="50" t="s">
        <v>105</v>
      </c>
      <c r="C68" s="51" t="s">
        <v>8</v>
      </c>
      <c r="D68" s="51" t="s">
        <v>8</v>
      </c>
      <c r="E68" s="51" t="s">
        <v>8</v>
      </c>
      <c r="F68" s="51" t="s">
        <v>8</v>
      </c>
      <c r="G68" s="51" t="s">
        <v>8</v>
      </c>
      <c r="H68" s="51" t="s">
        <v>8</v>
      </c>
      <c r="I68" s="51" t="s">
        <v>8</v>
      </c>
      <c r="J68" s="51" t="s">
        <v>8</v>
      </c>
      <c r="K68" s="51" t="s">
        <v>8</v>
      </c>
      <c r="L68" s="51" t="s">
        <v>8</v>
      </c>
      <c r="M68" s="51" t="s">
        <v>8</v>
      </c>
      <c r="N68" s="51" t="s">
        <v>8</v>
      </c>
      <c r="O68" s="51" t="s">
        <v>8</v>
      </c>
      <c r="P68" s="51" t="s">
        <v>8</v>
      </c>
      <c r="Q68" s="51" t="s">
        <v>8</v>
      </c>
      <c r="R68" s="51" t="s">
        <v>8</v>
      </c>
      <c r="S68" s="51" t="s">
        <v>8</v>
      </c>
      <c r="T68" s="51" t="s">
        <v>8</v>
      </c>
      <c r="U68" s="51" t="s">
        <v>8</v>
      </c>
      <c r="V68" s="53">
        <v>77300</v>
      </c>
      <c r="W68" s="53">
        <v>81700</v>
      </c>
      <c r="X68" s="53">
        <v>74100</v>
      </c>
      <c r="Y68" s="53">
        <v>77900</v>
      </c>
      <c r="Z68" s="53">
        <v>47900</v>
      </c>
      <c r="AA68" s="51" t="s">
        <v>8</v>
      </c>
    </row>
    <row r="69" spans="1:27" x14ac:dyDescent="0.2">
      <c r="A69" s="94"/>
      <c r="B69" s="50" t="s">
        <v>103</v>
      </c>
      <c r="C69" s="53">
        <v>49</v>
      </c>
      <c r="D69" s="53">
        <v>62</v>
      </c>
      <c r="E69" s="53">
        <v>42</v>
      </c>
      <c r="F69" s="53">
        <v>50</v>
      </c>
      <c r="G69" s="53">
        <v>34</v>
      </c>
      <c r="H69" s="53">
        <v>29</v>
      </c>
      <c r="I69" s="53">
        <v>46</v>
      </c>
      <c r="J69" s="53">
        <v>22</v>
      </c>
      <c r="K69" s="53">
        <v>26</v>
      </c>
      <c r="L69" s="53">
        <v>29</v>
      </c>
      <c r="M69" s="53">
        <v>28</v>
      </c>
      <c r="N69" s="53">
        <v>31</v>
      </c>
      <c r="O69" s="53">
        <v>42</v>
      </c>
      <c r="P69" s="53">
        <v>45</v>
      </c>
      <c r="Q69" s="53">
        <v>22</v>
      </c>
      <c r="R69" s="53">
        <v>31</v>
      </c>
      <c r="S69" s="53">
        <v>35</v>
      </c>
      <c r="T69" s="53">
        <v>39</v>
      </c>
      <c r="U69" s="53">
        <v>34</v>
      </c>
      <c r="V69" s="53">
        <v>44</v>
      </c>
      <c r="W69" s="53">
        <v>28</v>
      </c>
      <c r="X69" s="53">
        <v>37</v>
      </c>
      <c r="Y69" s="53">
        <v>30</v>
      </c>
      <c r="Z69" s="51" t="s">
        <v>8</v>
      </c>
      <c r="AA69" s="51" t="s">
        <v>8</v>
      </c>
    </row>
    <row r="70" spans="1:27" x14ac:dyDescent="0.2">
      <c r="A70" s="94"/>
      <c r="B70" s="50" t="s">
        <v>120</v>
      </c>
      <c r="C70" s="51" t="s">
        <v>8</v>
      </c>
      <c r="D70" s="51" t="s">
        <v>8</v>
      </c>
      <c r="E70" s="51" t="s">
        <v>8</v>
      </c>
      <c r="F70" s="51" t="s">
        <v>8</v>
      </c>
      <c r="G70" s="51" t="s">
        <v>8</v>
      </c>
      <c r="H70" s="51" t="s">
        <v>8</v>
      </c>
      <c r="I70" s="51" t="s">
        <v>8</v>
      </c>
      <c r="J70" s="51" t="s">
        <v>8</v>
      </c>
      <c r="K70" s="51" t="s">
        <v>8</v>
      </c>
      <c r="L70" s="51" t="s">
        <v>8</v>
      </c>
      <c r="M70" s="51" t="s">
        <v>8</v>
      </c>
      <c r="N70" s="51" t="s">
        <v>8</v>
      </c>
      <c r="O70" s="51" t="s">
        <v>8</v>
      </c>
      <c r="P70" s="51" t="s">
        <v>8</v>
      </c>
      <c r="Q70" s="51" t="s">
        <v>8</v>
      </c>
      <c r="R70" s="51" t="s">
        <v>8</v>
      </c>
      <c r="S70" s="51" t="s">
        <v>8</v>
      </c>
      <c r="T70" s="51" t="s">
        <v>8</v>
      </c>
      <c r="U70" s="51" t="s">
        <v>8</v>
      </c>
      <c r="V70" s="53">
        <v>250100</v>
      </c>
      <c r="W70" s="53">
        <v>251700</v>
      </c>
      <c r="X70" s="53">
        <v>262300</v>
      </c>
      <c r="Y70" s="53">
        <v>265000</v>
      </c>
      <c r="Z70" s="53">
        <v>256700</v>
      </c>
      <c r="AA70" s="51" t="s">
        <v>8</v>
      </c>
    </row>
    <row r="71" spans="1:27" x14ac:dyDescent="0.2">
      <c r="A71" s="94"/>
      <c r="B71" s="50" t="s">
        <v>106</v>
      </c>
      <c r="C71" s="51" t="s">
        <v>8</v>
      </c>
      <c r="D71" s="51" t="s">
        <v>8</v>
      </c>
      <c r="E71" s="51" t="s">
        <v>8</v>
      </c>
      <c r="F71" s="51" t="s">
        <v>8</v>
      </c>
      <c r="G71" s="51" t="s">
        <v>8</v>
      </c>
      <c r="H71" s="51" t="s">
        <v>8</v>
      </c>
      <c r="I71" s="51" t="s">
        <v>8</v>
      </c>
      <c r="J71" s="51" t="s">
        <v>8</v>
      </c>
      <c r="K71" s="51" t="s">
        <v>8</v>
      </c>
      <c r="L71" s="51" t="s">
        <v>8</v>
      </c>
      <c r="M71" s="51" t="s">
        <v>8</v>
      </c>
      <c r="N71" s="51" t="s">
        <v>8</v>
      </c>
      <c r="O71" s="51" t="s">
        <v>8</v>
      </c>
      <c r="P71" s="51" t="s">
        <v>8</v>
      </c>
      <c r="Q71" s="51" t="s">
        <v>8</v>
      </c>
      <c r="R71" s="51" t="s">
        <v>8</v>
      </c>
      <c r="S71" s="51" t="s">
        <v>8</v>
      </c>
      <c r="T71" s="51" t="s">
        <v>8</v>
      </c>
      <c r="U71" s="51" t="s">
        <v>8</v>
      </c>
      <c r="V71" s="51" t="s">
        <v>8</v>
      </c>
      <c r="W71" s="51" t="s">
        <v>8</v>
      </c>
      <c r="X71" s="51" t="s">
        <v>8</v>
      </c>
      <c r="Y71" s="51">
        <v>24600</v>
      </c>
      <c r="Z71" s="51">
        <v>23900</v>
      </c>
      <c r="AA71" s="51">
        <v>24400</v>
      </c>
    </row>
    <row r="72" spans="1:27" x14ac:dyDescent="0.2">
      <c r="A72" s="94"/>
      <c r="B72" s="5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x14ac:dyDescent="0.2">
      <c r="A73" s="102"/>
      <c r="B73" s="48" t="s">
        <v>97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x14ac:dyDescent="0.2">
      <c r="A74" s="102"/>
      <c r="B74" s="60" t="s">
        <v>16</v>
      </c>
      <c r="C74" s="51" t="s">
        <v>8</v>
      </c>
      <c r="D74" s="51" t="s">
        <v>8</v>
      </c>
      <c r="E74" s="51" t="s">
        <v>8</v>
      </c>
      <c r="F74" s="51" t="s">
        <v>8</v>
      </c>
      <c r="G74" s="51" t="s">
        <v>8</v>
      </c>
      <c r="H74" s="51" t="s">
        <v>8</v>
      </c>
      <c r="I74" s="51" t="s">
        <v>8</v>
      </c>
      <c r="J74" s="51" t="s">
        <v>8</v>
      </c>
      <c r="K74" s="51" t="s">
        <v>8</v>
      </c>
      <c r="L74" s="51" t="s">
        <v>8</v>
      </c>
      <c r="M74" s="51" t="s">
        <v>8</v>
      </c>
      <c r="N74" s="51" t="e">
        <f>#REF!</f>
        <v>#REF!</v>
      </c>
      <c r="O74" s="51" t="e">
        <f>#REF!</f>
        <v>#REF!</v>
      </c>
      <c r="P74" s="51" t="e">
        <f>#REF!</f>
        <v>#REF!</v>
      </c>
      <c r="Q74" s="51" t="e">
        <f>#REF!</f>
        <v>#REF!</v>
      </c>
      <c r="R74" s="51" t="e">
        <f>#REF!/1000</f>
        <v>#REF!</v>
      </c>
      <c r="S74" s="51" t="e">
        <f>#REF!/1000</f>
        <v>#REF!</v>
      </c>
      <c r="T74" s="51" t="e">
        <f>#REF!/1000</f>
        <v>#REF!</v>
      </c>
      <c r="U74" s="51" t="e">
        <f>#REF!/1000</f>
        <v>#REF!</v>
      </c>
      <c r="V74" s="51" t="e">
        <f>#REF!/1000</f>
        <v>#REF!</v>
      </c>
      <c r="W74" s="51" t="e">
        <f>#REF!/1000</f>
        <v>#REF!</v>
      </c>
      <c r="X74" s="51" t="e">
        <f>#REF!/1000</f>
        <v>#REF!</v>
      </c>
      <c r="Y74" s="51" t="e">
        <f>#REF!/1000</f>
        <v>#REF!</v>
      </c>
      <c r="Z74" s="51" t="e">
        <f>#REF!/1000</f>
        <v>#REF!</v>
      </c>
      <c r="AA74" s="51" t="s">
        <v>8</v>
      </c>
    </row>
    <row r="75" spans="1:27" x14ac:dyDescent="0.2">
      <c r="A75" s="102"/>
      <c r="B75" s="50" t="s">
        <v>17</v>
      </c>
      <c r="C75" s="51" t="s">
        <v>8</v>
      </c>
      <c r="D75" s="51" t="s">
        <v>8</v>
      </c>
      <c r="E75" s="51" t="s">
        <v>8</v>
      </c>
      <c r="F75" s="51" t="s">
        <v>8</v>
      </c>
      <c r="G75" s="51" t="s">
        <v>8</v>
      </c>
      <c r="H75" s="51" t="s">
        <v>8</v>
      </c>
      <c r="I75" s="51" t="s">
        <v>8</v>
      </c>
      <c r="J75" s="51" t="s">
        <v>8</v>
      </c>
      <c r="K75" s="51" t="s">
        <v>8</v>
      </c>
      <c r="L75" s="51" t="s">
        <v>8</v>
      </c>
      <c r="M75" s="51" t="s">
        <v>8</v>
      </c>
      <c r="N75" s="51" t="e">
        <f>#REF!</f>
        <v>#REF!</v>
      </c>
      <c r="O75" s="51" t="e">
        <f>#REF!</f>
        <v>#REF!</v>
      </c>
      <c r="P75" s="51" t="e">
        <f>#REF!</f>
        <v>#REF!</v>
      </c>
      <c r="Q75" s="51" t="e">
        <f>#REF!</f>
        <v>#REF!</v>
      </c>
      <c r="R75" s="51" t="e">
        <f>#REF!/1000</f>
        <v>#REF!</v>
      </c>
      <c r="S75" s="51" t="e">
        <f>#REF!/1000</f>
        <v>#REF!</v>
      </c>
      <c r="T75" s="51" t="e">
        <f>#REF!/1000</f>
        <v>#REF!</v>
      </c>
      <c r="U75" s="51" t="e">
        <f>#REF!/1000</f>
        <v>#REF!</v>
      </c>
      <c r="V75" s="51" t="e">
        <f>#REF!/1000</f>
        <v>#REF!</v>
      </c>
      <c r="W75" s="51" t="e">
        <f>#REF!/1000</f>
        <v>#REF!</v>
      </c>
      <c r="X75" s="51" t="e">
        <f>#REF!/1000</f>
        <v>#REF!</v>
      </c>
      <c r="Y75" s="51" t="e">
        <f>#REF!/1000</f>
        <v>#REF!</v>
      </c>
      <c r="Z75" s="51" t="e">
        <f>#REF!/1000</f>
        <v>#REF!</v>
      </c>
      <c r="AA75" s="51" t="s">
        <v>8</v>
      </c>
    </row>
    <row r="76" spans="1:27" x14ac:dyDescent="0.2">
      <c r="A76" s="102"/>
      <c r="B76" s="50" t="s">
        <v>18</v>
      </c>
      <c r="C76" s="51" t="s">
        <v>8</v>
      </c>
      <c r="D76" s="51" t="s">
        <v>8</v>
      </c>
      <c r="E76" s="51" t="s">
        <v>8</v>
      </c>
      <c r="F76" s="51" t="s">
        <v>8</v>
      </c>
      <c r="G76" s="51" t="s">
        <v>8</v>
      </c>
      <c r="H76" s="51" t="s">
        <v>8</v>
      </c>
      <c r="I76" s="51" t="s">
        <v>8</v>
      </c>
      <c r="J76" s="51" t="s">
        <v>8</v>
      </c>
      <c r="K76" s="51" t="s">
        <v>8</v>
      </c>
      <c r="L76" s="51" t="s">
        <v>8</v>
      </c>
      <c r="M76" s="51" t="s">
        <v>8</v>
      </c>
      <c r="N76" s="51" t="e">
        <f>#REF!</f>
        <v>#REF!</v>
      </c>
      <c r="O76" s="51" t="e">
        <f>#REF!</f>
        <v>#REF!</v>
      </c>
      <c r="P76" s="51" t="e">
        <f>#REF!</f>
        <v>#REF!</v>
      </c>
      <c r="Q76" s="51" t="e">
        <f>#REF!</f>
        <v>#REF!</v>
      </c>
      <c r="R76" s="51" t="e">
        <f>#REF!/1000</f>
        <v>#REF!</v>
      </c>
      <c r="S76" s="51" t="e">
        <f>#REF!/1000</f>
        <v>#REF!</v>
      </c>
      <c r="T76" s="51" t="e">
        <f>#REF!/1000</f>
        <v>#REF!</v>
      </c>
      <c r="U76" s="51" t="e">
        <f>#REF!/1000</f>
        <v>#REF!</v>
      </c>
      <c r="V76" s="51" t="e">
        <f>#REF!/1000</f>
        <v>#REF!</v>
      </c>
      <c r="W76" s="51" t="e">
        <f>#REF!/1000</f>
        <v>#REF!</v>
      </c>
      <c r="X76" s="51" t="e">
        <f>#REF!/1000</f>
        <v>#REF!</v>
      </c>
      <c r="Y76" s="51" t="e">
        <f>#REF!/1000</f>
        <v>#REF!</v>
      </c>
      <c r="Z76" s="51" t="e">
        <f>#REF!/1000</f>
        <v>#REF!</v>
      </c>
      <c r="AA76" s="51" t="s">
        <v>8</v>
      </c>
    </row>
    <row r="77" spans="1:27" x14ac:dyDescent="0.2">
      <c r="A77" s="102"/>
      <c r="B77" s="50" t="s">
        <v>15</v>
      </c>
      <c r="C77" s="51" t="s">
        <v>8</v>
      </c>
      <c r="D77" s="51" t="s">
        <v>8</v>
      </c>
      <c r="E77" s="51" t="s">
        <v>8</v>
      </c>
      <c r="F77" s="51" t="s">
        <v>8</v>
      </c>
      <c r="G77" s="51" t="s">
        <v>8</v>
      </c>
      <c r="H77" s="51" t="s">
        <v>8</v>
      </c>
      <c r="I77" s="51" t="s">
        <v>8</v>
      </c>
      <c r="J77" s="51" t="s">
        <v>8</v>
      </c>
      <c r="K77" s="51" t="s">
        <v>8</v>
      </c>
      <c r="L77" s="51" t="s">
        <v>8</v>
      </c>
      <c r="M77" s="51" t="s">
        <v>8</v>
      </c>
      <c r="N77" s="51" t="e">
        <f>#REF!</f>
        <v>#REF!</v>
      </c>
      <c r="O77" s="51" t="e">
        <f>#REF!</f>
        <v>#REF!</v>
      </c>
      <c r="P77" s="51" t="e">
        <f>#REF!</f>
        <v>#REF!</v>
      </c>
      <c r="Q77" s="51" t="e">
        <f>#REF!</f>
        <v>#REF!</v>
      </c>
      <c r="R77" s="51" t="e">
        <f>#REF!/1000</f>
        <v>#REF!</v>
      </c>
      <c r="S77" s="51" t="e">
        <f>#REF!/1000</f>
        <v>#REF!</v>
      </c>
      <c r="T77" s="51" t="e">
        <f>#REF!/1000</f>
        <v>#REF!</v>
      </c>
      <c r="U77" s="51" t="e">
        <f>#REF!/1000</f>
        <v>#REF!</v>
      </c>
      <c r="V77" s="51" t="e">
        <f>#REF!/1000</f>
        <v>#REF!</v>
      </c>
      <c r="W77" s="51" t="e">
        <f>#REF!/1000</f>
        <v>#REF!</v>
      </c>
      <c r="X77" s="51" t="e">
        <f>#REF!/1000</f>
        <v>#REF!</v>
      </c>
      <c r="Y77" s="51" t="e">
        <f>#REF!/1000</f>
        <v>#REF!</v>
      </c>
      <c r="Z77" s="51" t="e">
        <f>#REF!/1000</f>
        <v>#REF!</v>
      </c>
      <c r="AA77" s="51" t="s">
        <v>8</v>
      </c>
    </row>
    <row r="78" spans="1:27" x14ac:dyDescent="0.2">
      <c r="A78" s="102"/>
      <c r="B78" s="5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80" spans="1:27" x14ac:dyDescent="0.2">
      <c r="B80" s="42"/>
    </row>
    <row r="81" spans="1:30" x14ac:dyDescent="0.2">
      <c r="B81" s="92"/>
      <c r="C81" s="47">
        <v>1990</v>
      </c>
      <c r="D81" s="47">
        <v>1991</v>
      </c>
      <c r="E81" s="47">
        <v>1992</v>
      </c>
      <c r="F81" s="47">
        <v>1993</v>
      </c>
      <c r="G81" s="47">
        <v>1994</v>
      </c>
      <c r="H81" s="47">
        <v>1995</v>
      </c>
      <c r="I81" s="47">
        <v>1996</v>
      </c>
      <c r="J81" s="47">
        <v>1997</v>
      </c>
      <c r="K81" s="47">
        <v>1998</v>
      </c>
      <c r="L81" s="47">
        <v>1999</v>
      </c>
      <c r="M81" s="47">
        <v>2000</v>
      </c>
      <c r="N81" s="47">
        <v>2001</v>
      </c>
      <c r="O81" s="47">
        <v>2002</v>
      </c>
      <c r="P81" s="47">
        <v>2003</v>
      </c>
      <c r="Q81" s="47">
        <v>2004</v>
      </c>
      <c r="R81" s="47">
        <v>2005</v>
      </c>
      <c r="S81" s="47">
        <v>2006</v>
      </c>
      <c r="T81" s="47">
        <v>2007</v>
      </c>
      <c r="U81" s="47">
        <v>2008</v>
      </c>
      <c r="V81" s="47">
        <v>2009</v>
      </c>
      <c r="W81" s="47">
        <v>2010</v>
      </c>
      <c r="X81" s="47">
        <v>2011</v>
      </c>
      <c r="Y81" s="47">
        <v>2012</v>
      </c>
      <c r="Z81" s="47">
        <v>2013</v>
      </c>
      <c r="AA81" s="47">
        <v>2014</v>
      </c>
    </row>
    <row r="82" spans="1:30" x14ac:dyDescent="0.2">
      <c r="A82" s="140" t="s">
        <v>273</v>
      </c>
      <c r="B82" s="48" t="s">
        <v>134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58"/>
    </row>
    <row r="83" spans="1:30" ht="15.75" customHeight="1" x14ac:dyDescent="0.2">
      <c r="A83" s="140"/>
      <c r="B83" s="41" t="s">
        <v>93</v>
      </c>
      <c r="C83" s="59" t="s">
        <v>8</v>
      </c>
      <c r="G83" s="51">
        <v>201554</v>
      </c>
      <c r="H83" s="51">
        <v>236679</v>
      </c>
      <c r="I83" s="51">
        <v>206276</v>
      </c>
      <c r="J83" s="51">
        <v>237045</v>
      </c>
      <c r="K83" s="51">
        <v>256666</v>
      </c>
      <c r="L83" s="51">
        <v>278268</v>
      </c>
      <c r="M83" s="51">
        <v>311807</v>
      </c>
      <c r="N83" s="51">
        <v>344717</v>
      </c>
      <c r="O83" s="51">
        <v>353394</v>
      </c>
      <c r="P83" s="51">
        <v>355418</v>
      </c>
      <c r="Q83" s="51">
        <v>378984</v>
      </c>
      <c r="R83" s="51">
        <v>409532</v>
      </c>
      <c r="S83" s="51">
        <v>445613</v>
      </c>
      <c r="T83" s="51">
        <v>468330</v>
      </c>
      <c r="U83" s="51">
        <v>496886</v>
      </c>
      <c r="V83" s="51">
        <v>486499</v>
      </c>
      <c r="W83" s="51">
        <v>510060</v>
      </c>
      <c r="X83" s="51">
        <v>537171</v>
      </c>
      <c r="Y83" s="51">
        <v>565566</v>
      </c>
      <c r="Z83" s="51">
        <v>601464</v>
      </c>
      <c r="AA83" s="51">
        <v>618330</v>
      </c>
    </row>
    <row r="84" spans="1:30" ht="15.75" customHeight="1" x14ac:dyDescent="0.2">
      <c r="A84" s="140"/>
      <c r="B84" s="41" t="s">
        <v>157</v>
      </c>
      <c r="C84" s="59" t="s">
        <v>8</v>
      </c>
      <c r="G84" s="51">
        <v>261249</v>
      </c>
      <c r="H84" s="51">
        <v>298522</v>
      </c>
      <c r="I84" s="51">
        <v>303720</v>
      </c>
      <c r="J84" s="51">
        <v>275295</v>
      </c>
      <c r="K84" s="51">
        <v>379484</v>
      </c>
      <c r="L84" s="51">
        <v>414837</v>
      </c>
      <c r="M84" s="51">
        <v>485129</v>
      </c>
      <c r="N84" s="51">
        <v>542007</v>
      </c>
      <c r="O84" s="51">
        <v>636530</v>
      </c>
      <c r="P84" s="51">
        <v>674691</v>
      </c>
      <c r="Q84" s="51">
        <v>756604</v>
      </c>
      <c r="R84" s="51">
        <v>885002</v>
      </c>
      <c r="S84" s="51">
        <v>1003884</v>
      </c>
      <c r="T84" s="51">
        <v>1112517</v>
      </c>
      <c r="U84" s="51">
        <v>1208076</v>
      </c>
      <c r="V84" s="51">
        <v>1207794</v>
      </c>
      <c r="W84" s="51" t="s">
        <v>91</v>
      </c>
      <c r="X84" s="51">
        <v>1168928</v>
      </c>
      <c r="Y84" s="51">
        <v>1157147</v>
      </c>
      <c r="Z84" s="51">
        <v>1148823</v>
      </c>
      <c r="AA84" s="51">
        <v>1127701</v>
      </c>
    </row>
    <row r="85" spans="1:30" ht="15.75" customHeight="1" x14ac:dyDescent="0.2">
      <c r="A85" s="140"/>
      <c r="B85" s="41" t="s">
        <v>92</v>
      </c>
      <c r="C85" s="59" t="s">
        <v>8</v>
      </c>
      <c r="G85" s="51">
        <v>113267</v>
      </c>
      <c r="H85" s="51">
        <v>114241</v>
      </c>
      <c r="I85" s="51">
        <v>116875</v>
      </c>
      <c r="J85" s="51">
        <v>122975</v>
      </c>
      <c r="K85" s="51">
        <v>154577</v>
      </c>
      <c r="L85" s="51" t="s">
        <v>90</v>
      </c>
      <c r="M85" s="51">
        <v>182218</v>
      </c>
      <c r="N85" s="51">
        <v>187817</v>
      </c>
      <c r="O85" s="51">
        <v>177312</v>
      </c>
      <c r="P85" s="51">
        <v>189590</v>
      </c>
      <c r="Q85" s="51" t="s">
        <v>89</v>
      </c>
      <c r="R85" s="51">
        <v>165483</v>
      </c>
      <c r="S85" s="51" t="s">
        <v>88</v>
      </c>
      <c r="T85" s="51">
        <v>184376</v>
      </c>
      <c r="U85" s="51">
        <v>182556</v>
      </c>
      <c r="V85" s="51" t="s">
        <v>87</v>
      </c>
      <c r="W85" s="51" t="s">
        <v>86</v>
      </c>
      <c r="X85" s="51">
        <v>244430</v>
      </c>
      <c r="Y85" s="51">
        <v>270258</v>
      </c>
      <c r="Z85" s="51">
        <v>290083</v>
      </c>
      <c r="AA85" s="51">
        <v>329613</v>
      </c>
    </row>
    <row r="86" spans="1:30" ht="15.75" customHeight="1" x14ac:dyDescent="0.2">
      <c r="A86" s="140"/>
      <c r="B86" s="41"/>
      <c r="C86" s="59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30" x14ac:dyDescent="0.2">
      <c r="A87" s="140"/>
      <c r="B87" s="48" t="s">
        <v>282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30" s="42" customFormat="1" ht="16" x14ac:dyDescent="0.2">
      <c r="A88" s="140"/>
      <c r="B88" s="42" t="s">
        <v>267</v>
      </c>
      <c r="C88" s="116" t="s">
        <v>8</v>
      </c>
      <c r="D88" s="116" t="s">
        <v>8</v>
      </c>
      <c r="E88" s="116" t="s">
        <v>8</v>
      </c>
      <c r="F88" s="116" t="s">
        <v>8</v>
      </c>
      <c r="G88" s="117">
        <v>550308</v>
      </c>
      <c r="H88" s="117">
        <v>584184</v>
      </c>
      <c r="I88" s="117">
        <v>588326</v>
      </c>
      <c r="J88" s="117">
        <v>614966</v>
      </c>
      <c r="K88" s="117">
        <v>609584</v>
      </c>
      <c r="L88" s="117">
        <v>609569</v>
      </c>
      <c r="M88" s="117">
        <v>634276</v>
      </c>
      <c r="N88" s="117">
        <v>630875</v>
      </c>
      <c r="O88" s="117">
        <v>612069</v>
      </c>
      <c r="P88" s="117">
        <v>609378</v>
      </c>
      <c r="Q88" s="117">
        <v>602667</v>
      </c>
      <c r="R88" s="117">
        <v>632510</v>
      </c>
      <c r="S88" s="117">
        <v>667341</v>
      </c>
      <c r="T88" s="117">
        <v>656107</v>
      </c>
      <c r="U88" s="117">
        <v>626771</v>
      </c>
      <c r="V88" s="117">
        <v>548201</v>
      </c>
      <c r="W88" s="117">
        <v>505473</v>
      </c>
      <c r="X88" s="116" t="s">
        <v>8</v>
      </c>
      <c r="Y88" s="116" t="s">
        <v>8</v>
      </c>
      <c r="Z88" s="116" t="s">
        <v>8</v>
      </c>
      <c r="AA88" s="116" t="s">
        <v>8</v>
      </c>
      <c r="AB88" s="116"/>
      <c r="AD88" s="42" t="s">
        <v>274</v>
      </c>
    </row>
    <row r="89" spans="1:30" s="42" customFormat="1" ht="16" x14ac:dyDescent="0.2">
      <c r="A89" s="140"/>
      <c r="B89" s="118" t="s">
        <v>268</v>
      </c>
      <c r="C89" s="119" t="s">
        <v>8</v>
      </c>
      <c r="D89" s="119" t="s">
        <v>8</v>
      </c>
      <c r="E89" s="119" t="s">
        <v>8</v>
      </c>
      <c r="F89" s="119" t="s">
        <v>8</v>
      </c>
      <c r="G89" s="120">
        <v>4124589</v>
      </c>
      <c r="H89" s="120">
        <v>4356753</v>
      </c>
      <c r="I89" s="120">
        <v>4358117</v>
      </c>
      <c r="J89" s="120">
        <v>4631669</v>
      </c>
      <c r="K89" s="120">
        <v>4698777</v>
      </c>
      <c r="L89" s="120">
        <v>4702798</v>
      </c>
      <c r="M89" s="120">
        <v>4648531</v>
      </c>
      <c r="N89" s="120">
        <v>4279589</v>
      </c>
      <c r="O89" s="120">
        <v>4163828</v>
      </c>
      <c r="P89" s="120">
        <v>3842243</v>
      </c>
      <c r="Q89" s="120">
        <v>3595392</v>
      </c>
      <c r="R89" s="120">
        <v>3579940</v>
      </c>
      <c r="S89" s="120">
        <v>3567959</v>
      </c>
      <c r="T89" s="120">
        <v>3469671</v>
      </c>
      <c r="U89" s="120">
        <v>3287287</v>
      </c>
      <c r="V89" s="120">
        <v>2795992</v>
      </c>
      <c r="W89" s="120">
        <v>2456522</v>
      </c>
      <c r="X89" s="119" t="s">
        <v>8</v>
      </c>
      <c r="Y89" s="119" t="s">
        <v>8</v>
      </c>
      <c r="Z89" s="119" t="s">
        <v>8</v>
      </c>
      <c r="AA89" s="119" t="s">
        <v>8</v>
      </c>
      <c r="AB89" s="119"/>
      <c r="AD89" s="42" t="s">
        <v>275</v>
      </c>
    </row>
    <row r="90" spans="1:30" s="42" customFormat="1" ht="16" x14ac:dyDescent="0.2">
      <c r="A90" s="140"/>
      <c r="B90" s="42" t="s">
        <v>269</v>
      </c>
      <c r="C90" s="121" t="s">
        <v>8</v>
      </c>
      <c r="D90" s="121" t="s">
        <v>8</v>
      </c>
      <c r="E90" s="121" t="s">
        <v>8</v>
      </c>
      <c r="F90" s="117">
        <v>715000</v>
      </c>
      <c r="G90" s="117">
        <v>753000</v>
      </c>
      <c r="H90" s="117">
        <v>759000</v>
      </c>
      <c r="I90" s="117">
        <v>796000</v>
      </c>
      <c r="J90" s="117">
        <v>793000</v>
      </c>
      <c r="K90" s="117">
        <v>797000</v>
      </c>
      <c r="L90" s="117">
        <v>826000</v>
      </c>
      <c r="M90" s="117">
        <v>822000</v>
      </c>
      <c r="N90" s="117">
        <v>808000</v>
      </c>
      <c r="O90" s="117">
        <v>805000</v>
      </c>
      <c r="P90" s="117">
        <v>791000</v>
      </c>
      <c r="Q90" s="117">
        <v>834000</v>
      </c>
      <c r="R90" s="117">
        <v>880000</v>
      </c>
      <c r="S90" s="117">
        <v>864000</v>
      </c>
      <c r="T90" s="117">
        <v>838000</v>
      </c>
      <c r="U90" s="117">
        <v>754000</v>
      </c>
      <c r="V90" s="121" t="s">
        <v>8</v>
      </c>
      <c r="W90" s="121" t="s">
        <v>8</v>
      </c>
      <c r="X90" s="121" t="s">
        <v>8</v>
      </c>
      <c r="Y90" s="121" t="s">
        <v>8</v>
      </c>
      <c r="Z90" s="121" t="s">
        <v>8</v>
      </c>
      <c r="AA90" s="121" t="s">
        <v>8</v>
      </c>
      <c r="AB90" s="121"/>
    </row>
    <row r="91" spans="1:30" s="42" customFormat="1" ht="16" x14ac:dyDescent="0.2">
      <c r="A91" s="140"/>
      <c r="B91" s="118" t="s">
        <v>270</v>
      </c>
      <c r="C91" s="77" t="s">
        <v>8</v>
      </c>
      <c r="D91" s="77" t="s">
        <v>8</v>
      </c>
      <c r="E91" s="77" t="s">
        <v>8</v>
      </c>
      <c r="F91" s="120">
        <v>603000</v>
      </c>
      <c r="G91" s="120">
        <v>635000</v>
      </c>
      <c r="H91" s="120">
        <v>663000</v>
      </c>
      <c r="I91" s="120">
        <v>675000</v>
      </c>
      <c r="J91" s="120">
        <v>702000</v>
      </c>
      <c r="K91" s="120">
        <v>709000</v>
      </c>
      <c r="L91" s="120">
        <v>739000</v>
      </c>
      <c r="M91" s="120">
        <v>776000</v>
      </c>
      <c r="N91" s="120">
        <v>801000</v>
      </c>
      <c r="O91" s="120">
        <v>748000</v>
      </c>
      <c r="P91" s="120">
        <v>725000</v>
      </c>
      <c r="Q91" s="120">
        <v>736000</v>
      </c>
      <c r="R91" s="120">
        <v>732000</v>
      </c>
      <c r="S91" s="120">
        <v>777000</v>
      </c>
      <c r="T91" s="120">
        <v>821000</v>
      </c>
      <c r="U91" s="120">
        <v>926000</v>
      </c>
      <c r="V91" s="77" t="s">
        <v>8</v>
      </c>
      <c r="W91" s="77" t="s">
        <v>8</v>
      </c>
      <c r="X91" s="77" t="s">
        <v>8</v>
      </c>
      <c r="Y91" s="77" t="s">
        <v>8</v>
      </c>
      <c r="Z91" s="77" t="s">
        <v>8</v>
      </c>
      <c r="AA91" s="77" t="s">
        <v>8</v>
      </c>
      <c r="AB91" s="77"/>
    </row>
    <row r="92" spans="1:30" s="42" customFormat="1" ht="16" x14ac:dyDescent="0.2">
      <c r="A92" s="140"/>
      <c r="B92" s="42" t="s">
        <v>271</v>
      </c>
      <c r="C92" s="121" t="s">
        <v>8</v>
      </c>
      <c r="D92" s="121" t="s">
        <v>8</v>
      </c>
      <c r="E92" s="121" t="s">
        <v>8</v>
      </c>
      <c r="F92" s="117">
        <v>4405000</v>
      </c>
      <c r="G92" s="117">
        <v>4667000</v>
      </c>
      <c r="H92" s="117">
        <v>4689000</v>
      </c>
      <c r="I92" s="117">
        <v>5038000</v>
      </c>
      <c r="J92" s="117">
        <v>5069000</v>
      </c>
      <c r="K92" s="117">
        <v>5087000</v>
      </c>
      <c r="L92" s="117">
        <v>4985000</v>
      </c>
      <c r="M92" s="117">
        <v>4626000</v>
      </c>
      <c r="N92" s="117">
        <v>4630000</v>
      </c>
      <c r="O92" s="117">
        <v>4270000</v>
      </c>
      <c r="P92" s="117">
        <v>3932000</v>
      </c>
      <c r="Q92" s="117">
        <v>3943000</v>
      </c>
      <c r="R92" s="117">
        <v>3848000</v>
      </c>
      <c r="S92" s="117">
        <v>3760000</v>
      </c>
      <c r="T92" s="117">
        <v>3622000</v>
      </c>
      <c r="U92" s="117">
        <v>3209000</v>
      </c>
      <c r="V92" s="121" t="s">
        <v>8</v>
      </c>
      <c r="W92" s="121" t="s">
        <v>8</v>
      </c>
      <c r="X92" s="121" t="s">
        <v>8</v>
      </c>
      <c r="Y92" s="121" t="s">
        <v>8</v>
      </c>
      <c r="Z92" s="121" t="s">
        <v>8</v>
      </c>
      <c r="AA92" s="121" t="s">
        <v>8</v>
      </c>
      <c r="AB92" s="121"/>
    </row>
    <row r="93" spans="1:30" s="42" customFormat="1" ht="16" x14ac:dyDescent="0.2">
      <c r="A93" s="140"/>
      <c r="B93" s="118" t="s">
        <v>272</v>
      </c>
      <c r="C93" s="77" t="s">
        <v>8</v>
      </c>
      <c r="D93" s="77" t="s">
        <v>8</v>
      </c>
      <c r="E93" s="77" t="s">
        <v>8</v>
      </c>
      <c r="F93" s="120">
        <v>3629000</v>
      </c>
      <c r="G93" s="120">
        <v>3660000</v>
      </c>
      <c r="H93" s="120">
        <v>3893000</v>
      </c>
      <c r="I93" s="120">
        <v>4014000</v>
      </c>
      <c r="J93" s="120">
        <v>4319000</v>
      </c>
      <c r="K93" s="120">
        <v>4653000</v>
      </c>
      <c r="L93" s="120">
        <v>4464000</v>
      </c>
      <c r="M93" s="120">
        <v>4642000</v>
      </c>
      <c r="N93" s="120">
        <v>4727000</v>
      </c>
      <c r="O93" s="120">
        <v>4147000</v>
      </c>
      <c r="P93" s="120">
        <v>3675000</v>
      </c>
      <c r="Q93" s="120">
        <v>3614000</v>
      </c>
      <c r="R93" s="120">
        <v>3316000</v>
      </c>
      <c r="S93" s="120">
        <v>3258000</v>
      </c>
      <c r="T93" s="120">
        <v>3340000</v>
      </c>
      <c r="U93" s="120">
        <v>3667000</v>
      </c>
      <c r="V93" s="77" t="s">
        <v>8</v>
      </c>
      <c r="W93" s="77" t="s">
        <v>8</v>
      </c>
      <c r="X93" s="77" t="s">
        <v>8</v>
      </c>
      <c r="Y93" s="77" t="s">
        <v>8</v>
      </c>
      <c r="Z93" s="77" t="s">
        <v>8</v>
      </c>
      <c r="AA93" s="77" t="s">
        <v>8</v>
      </c>
      <c r="AB93" s="77"/>
    </row>
    <row r="94" spans="1:30" s="42" customFormat="1" ht="14" x14ac:dyDescent="0.2">
      <c r="A94" s="140"/>
      <c r="C94" s="121"/>
      <c r="D94" s="121"/>
      <c r="E94" s="121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21"/>
      <c r="W94" s="121"/>
      <c r="X94" s="121"/>
      <c r="Y94" s="121"/>
      <c r="Z94" s="121"/>
      <c r="AA94" s="121"/>
      <c r="AB94" s="121"/>
    </row>
    <row r="95" spans="1:30" ht="15" customHeight="1" x14ac:dyDescent="0.2">
      <c r="A95" s="140"/>
      <c r="B95" s="48" t="s">
        <v>266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30" x14ac:dyDescent="0.2">
      <c r="A96" s="140"/>
      <c r="B96" s="114" t="s">
        <v>258</v>
      </c>
      <c r="C96" s="115">
        <v>725484</v>
      </c>
      <c r="D96" s="115">
        <v>918988</v>
      </c>
      <c r="E96" s="115">
        <v>977478</v>
      </c>
      <c r="F96" s="115">
        <v>897231</v>
      </c>
      <c r="G96" s="115">
        <v>837797</v>
      </c>
      <c r="H96" s="115">
        <v>883457</v>
      </c>
      <c r="I96" s="115">
        <v>1111964</v>
      </c>
      <c r="J96" s="115">
        <v>1367364</v>
      </c>
      <c r="K96" s="115">
        <v>1436964</v>
      </c>
      <c r="L96" s="115">
        <v>1354376</v>
      </c>
      <c r="M96" s="115">
        <v>1262102</v>
      </c>
      <c r="N96" s="115">
        <v>1437354</v>
      </c>
      <c r="O96" s="115"/>
      <c r="P96" s="115">
        <v>1661996</v>
      </c>
      <c r="Q96" s="115">
        <v>1618987</v>
      </c>
      <c r="R96" s="115">
        <v>1782643</v>
      </c>
      <c r="S96" s="115">
        <v>1112542</v>
      </c>
      <c r="T96" s="115">
        <v>801269</v>
      </c>
      <c r="U96" s="115">
        <v>1042806</v>
      </c>
      <c r="V96" s="115">
        <v>1402816</v>
      </c>
      <c r="W96" s="115">
        <v>1596355</v>
      </c>
      <c r="X96" s="115">
        <v>1467221</v>
      </c>
      <c r="Y96" s="115">
        <v>1261140</v>
      </c>
      <c r="Z96" s="115">
        <v>1107699</v>
      </c>
      <c r="AA96" s="115">
        <v>963739</v>
      </c>
    </row>
    <row r="97" spans="1:30" ht="16" x14ac:dyDescent="0.2">
      <c r="A97" s="140"/>
      <c r="B97" s="110" t="s">
        <v>259</v>
      </c>
      <c r="C97" s="51">
        <v>505332</v>
      </c>
      <c r="D97" s="51">
        <v>638504</v>
      </c>
      <c r="E97" s="51">
        <v>684866</v>
      </c>
      <c r="F97" s="51">
        <v>621071</v>
      </c>
      <c r="G97" s="51">
        <v>571971</v>
      </c>
      <c r="H97" s="51">
        <v>598250</v>
      </c>
      <c r="I97" s="51">
        <v>761652</v>
      </c>
      <c r="J97" s="51">
        <v>958045</v>
      </c>
      <c r="K97" s="51">
        <v>1026134</v>
      </c>
      <c r="L97" s="51">
        <v>959291</v>
      </c>
      <c r="M97" s="51">
        <v>870805</v>
      </c>
      <c r="N97" s="51">
        <v>1014137</v>
      </c>
      <c r="O97" s="51">
        <v>1084336</v>
      </c>
      <c r="P97" s="51">
        <v>1177292</v>
      </c>
      <c r="Q97" s="51">
        <v>1153865</v>
      </c>
      <c r="R97" s="51">
        <v>1346201</v>
      </c>
      <c r="S97" s="51">
        <v>833147</v>
      </c>
      <c r="T97" s="51">
        <v>484162</v>
      </c>
      <c r="U97" s="51">
        <v>679898</v>
      </c>
      <c r="V97" s="51">
        <v>989227</v>
      </c>
      <c r="W97" s="51">
        <v>1146511</v>
      </c>
      <c r="X97" s="51">
        <v>1036950</v>
      </c>
      <c r="Y97" s="51">
        <v>874337</v>
      </c>
      <c r="Z97" s="51">
        <v>753995</v>
      </c>
      <c r="AA97" s="51">
        <v>642366</v>
      </c>
      <c r="AD97" s="80" t="s">
        <v>276</v>
      </c>
    </row>
    <row r="98" spans="1:30" ht="16" x14ac:dyDescent="0.2">
      <c r="A98" s="140"/>
      <c r="B98" s="110" t="s">
        <v>260</v>
      </c>
      <c r="C98" s="51">
        <v>19591</v>
      </c>
      <c r="D98" s="51">
        <v>23508</v>
      </c>
      <c r="E98" s="51">
        <v>23312</v>
      </c>
      <c r="F98" s="51">
        <v>20111</v>
      </c>
      <c r="G98" s="51">
        <v>15920</v>
      </c>
      <c r="H98" s="51">
        <v>12639</v>
      </c>
      <c r="I98" s="51">
        <v>12554</v>
      </c>
      <c r="J98" s="51">
        <v>11221</v>
      </c>
      <c r="K98" s="51">
        <v>8765</v>
      </c>
      <c r="L98" s="51">
        <v>8982</v>
      </c>
      <c r="M98" s="51">
        <v>9835</v>
      </c>
      <c r="N98" s="51">
        <v>10519</v>
      </c>
      <c r="O98" s="51">
        <v>11669</v>
      </c>
      <c r="P98" s="51">
        <v>10144</v>
      </c>
      <c r="Q98" s="51">
        <v>10368</v>
      </c>
      <c r="R98" s="51">
        <v>6637</v>
      </c>
      <c r="S98" s="51">
        <v>6003</v>
      </c>
      <c r="T98" s="51">
        <v>5888</v>
      </c>
      <c r="U98" s="51">
        <v>8785</v>
      </c>
      <c r="V98" s="51">
        <v>14745</v>
      </c>
      <c r="W98" s="51">
        <v>14191</v>
      </c>
      <c r="X98" s="51">
        <v>11979</v>
      </c>
      <c r="Y98" s="51">
        <v>10597</v>
      </c>
      <c r="Z98" s="51">
        <v>9564</v>
      </c>
      <c r="AA98" s="51">
        <v>7658</v>
      </c>
      <c r="AD98" s="122" t="s">
        <v>278</v>
      </c>
    </row>
    <row r="99" spans="1:30" ht="16" x14ac:dyDescent="0.2">
      <c r="A99" s="140"/>
      <c r="B99" s="110" t="s">
        <v>277</v>
      </c>
      <c r="C99" s="51">
        <v>1351</v>
      </c>
      <c r="D99" s="51">
        <v>1460</v>
      </c>
      <c r="E99" s="51">
        <v>1625</v>
      </c>
      <c r="F99" s="51">
        <v>1355</v>
      </c>
      <c r="G99" s="51">
        <v>931</v>
      </c>
      <c r="H99" s="51">
        <v>883</v>
      </c>
      <c r="I99" s="51">
        <v>1096</v>
      </c>
      <c r="J99" s="51">
        <v>966</v>
      </c>
      <c r="K99" s="51">
        <v>879</v>
      </c>
      <c r="L99" s="51">
        <v>811</v>
      </c>
      <c r="M99" s="51">
        <v>551</v>
      </c>
      <c r="N99" s="51">
        <v>379</v>
      </c>
      <c r="O99" s="51">
        <v>322</v>
      </c>
      <c r="P99" s="51">
        <v>698</v>
      </c>
      <c r="Q99" s="51">
        <v>238</v>
      </c>
      <c r="R99" s="51">
        <v>364</v>
      </c>
      <c r="S99" s="51">
        <v>376</v>
      </c>
      <c r="T99" s="51">
        <v>361</v>
      </c>
      <c r="U99" s="51">
        <v>332</v>
      </c>
      <c r="V99" s="51">
        <v>487</v>
      </c>
      <c r="W99" s="51">
        <v>707</v>
      </c>
      <c r="X99" s="51">
        <v>676</v>
      </c>
      <c r="Y99" s="51">
        <v>541</v>
      </c>
      <c r="Z99" s="51">
        <v>405</v>
      </c>
      <c r="AA99" s="51">
        <v>372</v>
      </c>
      <c r="AD99" s="80" t="s">
        <v>279</v>
      </c>
    </row>
    <row r="100" spans="1:30" x14ac:dyDescent="0.2">
      <c r="A100" s="140"/>
      <c r="B100" s="111" t="s">
        <v>261</v>
      </c>
      <c r="C100" s="73">
        <v>199186</v>
      </c>
      <c r="D100" s="73">
        <v>255484</v>
      </c>
      <c r="E100" s="73">
        <v>267631</v>
      </c>
      <c r="F100" s="73">
        <v>254667</v>
      </c>
      <c r="G100" s="73">
        <v>248942</v>
      </c>
      <c r="H100" s="73">
        <v>271650</v>
      </c>
      <c r="I100" s="73">
        <v>336615</v>
      </c>
      <c r="J100" s="73">
        <v>397097</v>
      </c>
      <c r="K100" s="73">
        <v>401151</v>
      </c>
      <c r="L100" s="73">
        <v>385262</v>
      </c>
      <c r="M100" s="73">
        <v>380880</v>
      </c>
      <c r="N100" s="73">
        <v>412272</v>
      </c>
      <c r="O100" s="73">
        <v>451258</v>
      </c>
      <c r="P100" s="73">
        <v>473763</v>
      </c>
      <c r="Q100" s="73">
        <v>454412</v>
      </c>
      <c r="R100" s="73">
        <v>429316</v>
      </c>
      <c r="S100" s="73">
        <v>272937</v>
      </c>
      <c r="T100" s="73">
        <v>310802</v>
      </c>
      <c r="U100" s="73">
        <v>353739</v>
      </c>
      <c r="V100" s="73">
        <v>398210</v>
      </c>
      <c r="W100" s="73">
        <v>434839</v>
      </c>
      <c r="X100" s="73">
        <v>417503</v>
      </c>
      <c r="Y100" s="73">
        <v>375521</v>
      </c>
      <c r="Z100" s="73">
        <v>343651</v>
      </c>
      <c r="AA100" s="73">
        <v>313262</v>
      </c>
    </row>
    <row r="101" spans="1:30" ht="16" x14ac:dyDescent="0.2">
      <c r="A101" s="140"/>
      <c r="B101" s="110" t="s">
        <v>280</v>
      </c>
      <c r="C101" s="51">
        <v>64688</v>
      </c>
      <c r="D101" s="51">
        <v>70144</v>
      </c>
      <c r="E101" s="51">
        <v>71680</v>
      </c>
      <c r="F101" s="51">
        <v>64830</v>
      </c>
      <c r="G101" s="51">
        <v>54392</v>
      </c>
      <c r="H101" s="51">
        <v>51042</v>
      </c>
      <c r="I101" s="51">
        <v>53473</v>
      </c>
      <c r="J101" s="51">
        <v>54217</v>
      </c>
      <c r="K101" s="51">
        <v>47090</v>
      </c>
      <c r="L101" s="51">
        <v>38595</v>
      </c>
      <c r="M101" s="51">
        <v>36065</v>
      </c>
      <c r="N101" s="51">
        <v>38490</v>
      </c>
      <c r="O101" s="51">
        <v>39091</v>
      </c>
      <c r="P101" s="51">
        <v>36183</v>
      </c>
      <c r="Q101" s="51">
        <v>34817</v>
      </c>
      <c r="R101" s="51">
        <v>34222</v>
      </c>
      <c r="S101" s="51">
        <v>27333</v>
      </c>
      <c r="T101" s="51">
        <v>25925</v>
      </c>
      <c r="U101" s="51">
        <v>38635</v>
      </c>
      <c r="V101" s="51">
        <v>58721</v>
      </c>
      <c r="W101" s="51">
        <v>58322</v>
      </c>
      <c r="X101" s="51">
        <v>49895</v>
      </c>
      <c r="Y101" s="51">
        <v>42008</v>
      </c>
      <c r="Z101" s="51">
        <v>34892</v>
      </c>
      <c r="AA101" s="51">
        <v>28319</v>
      </c>
    </row>
    <row r="102" spans="1:30" ht="16" x14ac:dyDescent="0.2">
      <c r="A102" s="140"/>
      <c r="B102" s="111" t="s">
        <v>281</v>
      </c>
      <c r="C102" s="73">
        <v>660796</v>
      </c>
      <c r="D102" s="73">
        <v>848812</v>
      </c>
      <c r="E102" s="73">
        <v>905753</v>
      </c>
      <c r="F102" s="73">
        <v>832374</v>
      </c>
      <c r="G102" s="73">
        <v>783372</v>
      </c>
      <c r="H102" s="73">
        <v>832415</v>
      </c>
      <c r="I102" s="73">
        <v>1058444</v>
      </c>
      <c r="J102" s="73">
        <v>1313112</v>
      </c>
      <c r="K102" s="73">
        <v>1389839</v>
      </c>
      <c r="L102" s="73">
        <v>1315751</v>
      </c>
      <c r="M102" s="73">
        <v>1226037</v>
      </c>
      <c r="N102" s="73">
        <v>1398860</v>
      </c>
      <c r="O102" s="73">
        <v>1508578</v>
      </c>
      <c r="P102" s="73">
        <v>1625813</v>
      </c>
      <c r="Q102" s="73">
        <v>1584170</v>
      </c>
      <c r="R102" s="73">
        <v>1748421</v>
      </c>
      <c r="S102" s="73">
        <v>1085209</v>
      </c>
      <c r="T102" s="73">
        <v>775344</v>
      </c>
      <c r="U102" s="73">
        <v>1004171</v>
      </c>
      <c r="V102" s="73">
        <v>1344095</v>
      </c>
      <c r="W102" s="73">
        <v>1538033</v>
      </c>
      <c r="X102" s="73">
        <v>1417326</v>
      </c>
      <c r="Y102" s="73">
        <v>1219132</v>
      </c>
      <c r="Z102" s="73">
        <v>1072807</v>
      </c>
      <c r="AA102" s="73">
        <v>935420</v>
      </c>
    </row>
    <row r="103" spans="1:30" x14ac:dyDescent="0.2">
      <c r="A103" s="140"/>
      <c r="B103" s="112" t="s">
        <v>262</v>
      </c>
      <c r="C103" s="51">
        <v>748344</v>
      </c>
      <c r="D103" s="51">
        <v>917338</v>
      </c>
      <c r="E103" s="51">
        <v>976032</v>
      </c>
      <c r="F103" s="51">
        <v>895888</v>
      </c>
      <c r="G103" s="51">
        <v>836694</v>
      </c>
      <c r="H103" s="51">
        <v>882315</v>
      </c>
      <c r="I103" s="51">
        <v>1110765</v>
      </c>
      <c r="J103" s="51">
        <v>1366193</v>
      </c>
      <c r="K103" s="51">
        <v>1436117</v>
      </c>
      <c r="L103" s="51">
        <v>1353531</v>
      </c>
      <c r="M103" s="51">
        <v>1261372</v>
      </c>
      <c r="N103" s="51">
        <v>1436557</v>
      </c>
      <c r="O103" s="51">
        <v>1546896</v>
      </c>
      <c r="P103" s="51">
        <v>1661273</v>
      </c>
      <c r="Q103" s="51">
        <v>1618385</v>
      </c>
      <c r="R103" s="51">
        <v>1782080</v>
      </c>
      <c r="S103" s="51">
        <v>1112064</v>
      </c>
      <c r="T103" s="51">
        <v>800728</v>
      </c>
      <c r="U103" s="51">
        <v>1042045</v>
      </c>
      <c r="V103" s="51">
        <v>1401971</v>
      </c>
      <c r="W103" s="51">
        <v>1595301</v>
      </c>
      <c r="X103" s="51">
        <v>1466580</v>
      </c>
      <c r="Y103" s="51">
        <v>1260625</v>
      </c>
      <c r="Z103" s="51">
        <v>1107251</v>
      </c>
      <c r="AA103" s="51">
        <v>963316</v>
      </c>
    </row>
    <row r="104" spans="1:30" x14ac:dyDescent="0.2">
      <c r="A104" s="140"/>
      <c r="B104" s="111" t="s">
        <v>263</v>
      </c>
      <c r="C104" s="73">
        <v>1637</v>
      </c>
      <c r="D104" s="73">
        <v>1650</v>
      </c>
      <c r="E104" s="73">
        <v>1446</v>
      </c>
      <c r="F104" s="73">
        <v>1343</v>
      </c>
      <c r="G104" s="73">
        <v>1103</v>
      </c>
      <c r="H104" s="73">
        <v>1142</v>
      </c>
      <c r="I104" s="73">
        <v>1199</v>
      </c>
      <c r="J104" s="73">
        <v>1171</v>
      </c>
      <c r="K104" s="73">
        <v>845</v>
      </c>
      <c r="L104" s="73">
        <v>844</v>
      </c>
      <c r="M104" s="73" t="s">
        <v>256</v>
      </c>
      <c r="N104" s="73">
        <v>797</v>
      </c>
      <c r="O104" s="73" t="s">
        <v>257</v>
      </c>
      <c r="P104" s="73">
        <v>723</v>
      </c>
      <c r="Q104" s="73">
        <v>602</v>
      </c>
      <c r="R104" s="73">
        <v>563</v>
      </c>
      <c r="S104" s="73">
        <v>478</v>
      </c>
      <c r="T104" s="73">
        <v>541</v>
      </c>
      <c r="U104" s="73">
        <v>761</v>
      </c>
      <c r="V104" s="73">
        <v>845</v>
      </c>
      <c r="W104" s="73">
        <v>1054</v>
      </c>
      <c r="X104" s="73">
        <v>640</v>
      </c>
      <c r="Y104" s="73">
        <v>515</v>
      </c>
      <c r="Z104" s="73">
        <v>448</v>
      </c>
      <c r="AA104" s="73">
        <v>423</v>
      </c>
    </row>
    <row r="105" spans="1:30" x14ac:dyDescent="0.2">
      <c r="A105" s="140"/>
      <c r="B105" s="113" t="s">
        <v>264</v>
      </c>
      <c r="C105" s="51">
        <v>620649</v>
      </c>
      <c r="D105" s="51">
        <v>751992</v>
      </c>
      <c r="E105" s="51">
        <v>900719</v>
      </c>
      <c r="F105" s="51">
        <v>958408</v>
      </c>
      <c r="G105" s="51">
        <v>869771</v>
      </c>
      <c r="H105" s="51">
        <v>892796</v>
      </c>
      <c r="I105" s="51">
        <v>1005025</v>
      </c>
      <c r="J105" s="51">
        <v>1223967</v>
      </c>
      <c r="K105" s="51">
        <v>1377206</v>
      </c>
      <c r="L105" s="51">
        <v>1356026</v>
      </c>
      <c r="M105" s="51">
        <v>1256874</v>
      </c>
      <c r="N105" s="51">
        <v>1301016</v>
      </c>
      <c r="O105" s="51"/>
      <c r="P105" s="51">
        <v>1568087</v>
      </c>
      <c r="Q105" s="51">
        <v>1671177</v>
      </c>
      <c r="R105" s="51">
        <v>1581287</v>
      </c>
      <c r="S105" s="51">
        <v>1619142</v>
      </c>
      <c r="T105" s="51">
        <v>864588</v>
      </c>
      <c r="U105" s="51">
        <v>975296</v>
      </c>
      <c r="V105" s="51">
        <v>1197649</v>
      </c>
      <c r="W105" s="51">
        <v>1496732</v>
      </c>
      <c r="X105" s="51">
        <v>1461896</v>
      </c>
      <c r="Y105" s="51">
        <v>1304429</v>
      </c>
      <c r="Z105" s="51">
        <v>1197918</v>
      </c>
      <c r="AA105" s="51">
        <v>1099666</v>
      </c>
    </row>
    <row r="106" spans="1:30" x14ac:dyDescent="0.2">
      <c r="A106" s="140"/>
      <c r="B106" s="113" t="s">
        <v>265</v>
      </c>
      <c r="C106" s="51">
        <v>974593</v>
      </c>
      <c r="D106" s="51">
        <v>1151119</v>
      </c>
      <c r="E106" s="51">
        <v>1224524</v>
      </c>
      <c r="F106" s="51">
        <v>1158925</v>
      </c>
      <c r="G106" s="51">
        <v>1120850</v>
      </c>
      <c r="H106" s="51">
        <v>1101089</v>
      </c>
      <c r="I106" s="51">
        <v>1193392</v>
      </c>
      <c r="J106" s="51">
        <v>1332610</v>
      </c>
      <c r="K106" s="51">
        <v>1385894</v>
      </c>
      <c r="L106" s="51">
        <v>1382529</v>
      </c>
      <c r="M106" s="51">
        <v>1383213</v>
      </c>
      <c r="N106" s="51">
        <v>1514477</v>
      </c>
      <c r="O106" s="51"/>
      <c r="P106" s="51">
        <v>1712171</v>
      </c>
      <c r="Q106" s="51">
        <v>1658238</v>
      </c>
      <c r="R106" s="51">
        <v>1859437</v>
      </c>
      <c r="S106" s="51">
        <v>1349241</v>
      </c>
      <c r="T106" s="51">
        <v>1298016</v>
      </c>
      <c r="U106" s="51">
        <v>1350175</v>
      </c>
      <c r="V106" s="51">
        <v>1559129</v>
      </c>
      <c r="W106" s="51">
        <v>1659086</v>
      </c>
      <c r="X106" s="51">
        <v>1667247</v>
      </c>
      <c r="Y106" s="51">
        <v>1624606</v>
      </c>
      <c r="Z106" s="51">
        <v>1535261</v>
      </c>
      <c r="AA106" s="51">
        <v>1399496</v>
      </c>
    </row>
    <row r="107" spans="1:30" ht="15.75" customHeight="1" x14ac:dyDescent="0.2">
      <c r="A107" s="140"/>
      <c r="B107" s="41"/>
      <c r="C107" s="59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1:30" ht="15" customHeight="1" x14ac:dyDescent="0.2">
      <c r="A108" s="140"/>
      <c r="B108" s="48" t="s">
        <v>171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58"/>
    </row>
    <row r="109" spans="1:30" x14ac:dyDescent="0.2">
      <c r="A109" s="140"/>
      <c r="B109" s="41" t="s">
        <v>133</v>
      </c>
      <c r="C109" s="43" t="s">
        <v>137</v>
      </c>
      <c r="D109" s="43" t="s">
        <v>138</v>
      </c>
      <c r="E109" s="43" t="s">
        <v>139</v>
      </c>
      <c r="F109" s="43" t="s">
        <v>140</v>
      </c>
      <c r="G109" s="43" t="s">
        <v>141</v>
      </c>
      <c r="H109" s="43" t="s">
        <v>142</v>
      </c>
      <c r="I109" s="43" t="s">
        <v>143</v>
      </c>
      <c r="J109" s="43" t="s">
        <v>144</v>
      </c>
      <c r="K109" s="43" t="s">
        <v>145</v>
      </c>
      <c r="L109" s="43" t="s">
        <v>142</v>
      </c>
      <c r="M109" s="43" t="s">
        <v>146</v>
      </c>
      <c r="N109" s="43" t="s">
        <v>147</v>
      </c>
      <c r="O109" s="43" t="s">
        <v>148</v>
      </c>
      <c r="P109" s="43" t="s">
        <v>145</v>
      </c>
      <c r="Q109" s="43" t="s">
        <v>147</v>
      </c>
      <c r="R109" s="43" t="s">
        <v>149</v>
      </c>
      <c r="S109" s="43" t="s">
        <v>149</v>
      </c>
      <c r="T109" s="43" t="s">
        <v>145</v>
      </c>
      <c r="U109" s="43" t="s">
        <v>150</v>
      </c>
      <c r="V109" s="43" t="s">
        <v>151</v>
      </c>
      <c r="W109" s="43" t="s">
        <v>152</v>
      </c>
      <c r="X109" s="43" t="s">
        <v>153</v>
      </c>
      <c r="Y109" s="43" t="s">
        <v>154</v>
      </c>
      <c r="Z109" s="43" t="s">
        <v>155</v>
      </c>
      <c r="AA109" s="43" t="s">
        <v>156</v>
      </c>
      <c r="AB109" s="58"/>
    </row>
    <row r="110" spans="1:30" x14ac:dyDescent="0.2">
      <c r="A110" s="140"/>
      <c r="B110" s="41" t="e">
        <f>#REF!</f>
        <v>#REF!</v>
      </c>
      <c r="C110" s="43" t="e">
        <f>#REF!/1000</f>
        <v>#REF!</v>
      </c>
      <c r="D110" s="43" t="e">
        <f>#REF!/1000</f>
        <v>#REF!</v>
      </c>
      <c r="E110" s="43" t="e">
        <f>#REF!/1000</f>
        <v>#REF!</v>
      </c>
      <c r="F110" s="43" t="e">
        <f>#REF!/1000</f>
        <v>#REF!</v>
      </c>
      <c r="G110" s="43" t="e">
        <f>#REF!/1000</f>
        <v>#REF!</v>
      </c>
      <c r="H110" s="43" t="e">
        <f>#REF!/1000</f>
        <v>#REF!</v>
      </c>
      <c r="I110" s="43" t="e">
        <f>#REF!/1000</f>
        <v>#REF!</v>
      </c>
      <c r="J110" s="43" t="e">
        <f>#REF!/1000</f>
        <v>#REF!</v>
      </c>
      <c r="K110" s="43" t="e">
        <f>#REF!/1000</f>
        <v>#REF!</v>
      </c>
      <c r="L110" s="43" t="e">
        <f>#REF!/1000</f>
        <v>#REF!</v>
      </c>
      <c r="M110" s="43" t="e">
        <f>#REF!/1000</f>
        <v>#REF!</v>
      </c>
      <c r="N110" s="43" t="e">
        <f>#REF!/1000</f>
        <v>#REF!</v>
      </c>
      <c r="O110" s="43" t="e">
        <f>#REF!/1000</f>
        <v>#REF!</v>
      </c>
      <c r="P110" s="43" t="e">
        <f>#REF!/1000</f>
        <v>#REF!</v>
      </c>
      <c r="Q110" s="43" t="e">
        <f>#REF!/1000</f>
        <v>#REF!</v>
      </c>
      <c r="R110" s="43" t="e">
        <f>#REF!/1000</f>
        <v>#REF!</v>
      </c>
      <c r="S110" s="43" t="e">
        <f>#REF!/1000</f>
        <v>#REF!</v>
      </c>
      <c r="T110" s="43" t="e">
        <f>#REF!/1000</f>
        <v>#REF!</v>
      </c>
      <c r="U110" s="43" t="e">
        <f>#REF!/1000</f>
        <v>#REF!</v>
      </c>
      <c r="V110" s="43" t="e">
        <f>#REF!/1000</f>
        <v>#REF!</v>
      </c>
      <c r="W110" s="43" t="e">
        <f>#REF!/1000</f>
        <v>#REF!</v>
      </c>
      <c r="X110" s="43" t="e">
        <f>#REF!/1000</f>
        <v>#REF!</v>
      </c>
      <c r="Y110" s="43" t="e">
        <f>#REF!/1000</f>
        <v>#REF!</v>
      </c>
      <c r="Z110" s="43" t="e">
        <f>#REF!/1000</f>
        <v>#REF!</v>
      </c>
      <c r="AA110" s="43" t="e">
        <f>#REF!/1000</f>
        <v>#REF!</v>
      </c>
      <c r="AB110" s="67"/>
    </row>
    <row r="111" spans="1:30" x14ac:dyDescent="0.2">
      <c r="A111" s="140"/>
      <c r="B111" s="41" t="e">
        <f>#REF!</f>
        <v>#REF!</v>
      </c>
      <c r="C111" s="43" t="e">
        <f>#REF!/1000</f>
        <v>#REF!</v>
      </c>
      <c r="D111" s="43" t="e">
        <f>#REF!/1000</f>
        <v>#REF!</v>
      </c>
      <c r="E111" s="43" t="e">
        <f>#REF!/1000</f>
        <v>#REF!</v>
      </c>
      <c r="F111" s="43" t="e">
        <f>#REF!/1000</f>
        <v>#REF!</v>
      </c>
      <c r="G111" s="43" t="e">
        <f>#REF!/1000</f>
        <v>#REF!</v>
      </c>
      <c r="H111" s="43" t="e">
        <f>#REF!/1000</f>
        <v>#REF!</v>
      </c>
      <c r="I111" s="43" t="e">
        <f>#REF!/1000</f>
        <v>#REF!</v>
      </c>
      <c r="J111" s="43" t="e">
        <f>#REF!/1000</f>
        <v>#REF!</v>
      </c>
      <c r="K111" s="43" t="e">
        <f>#REF!/1000</f>
        <v>#REF!</v>
      </c>
      <c r="L111" s="43" t="e">
        <f>#REF!/1000</f>
        <v>#REF!</v>
      </c>
      <c r="M111" s="43" t="e">
        <f>#REF!/1000</f>
        <v>#REF!</v>
      </c>
      <c r="N111" s="43" t="e">
        <f>#REF!/1000</f>
        <v>#REF!</v>
      </c>
      <c r="O111" s="43" t="e">
        <f>#REF!/1000</f>
        <v>#REF!</v>
      </c>
      <c r="P111" s="43" t="e">
        <f>#REF!/1000</f>
        <v>#REF!</v>
      </c>
      <c r="Q111" s="43" t="e">
        <f>#REF!/1000</f>
        <v>#REF!</v>
      </c>
      <c r="R111" s="43" t="e">
        <f>#REF!/1000</f>
        <v>#REF!</v>
      </c>
      <c r="S111" s="43" t="e">
        <f>#REF!/1000</f>
        <v>#REF!</v>
      </c>
      <c r="T111" s="43" t="e">
        <f>#REF!/1000</f>
        <v>#REF!</v>
      </c>
      <c r="U111" s="43" t="e">
        <f>#REF!/1000</f>
        <v>#REF!</v>
      </c>
      <c r="V111" s="43" t="e">
        <f>#REF!/1000</f>
        <v>#REF!</v>
      </c>
      <c r="W111" s="43" t="e">
        <f>#REF!/1000</f>
        <v>#REF!</v>
      </c>
      <c r="X111" s="43" t="e">
        <f>#REF!/1000</f>
        <v>#REF!</v>
      </c>
      <c r="Y111" s="43" t="e">
        <f>#REF!/1000</f>
        <v>#REF!</v>
      </c>
      <c r="Z111" s="43" t="e">
        <f>#REF!/1000</f>
        <v>#REF!</v>
      </c>
      <c r="AA111" s="43" t="e">
        <f>#REF!/1000</f>
        <v>#REF!</v>
      </c>
      <c r="AB111" s="67"/>
    </row>
    <row r="112" spans="1:30" x14ac:dyDescent="0.2">
      <c r="A112" s="140"/>
      <c r="B112" s="41" t="e">
        <f>#REF!</f>
        <v>#REF!</v>
      </c>
      <c r="C112" s="43" t="e">
        <f>#REF!/1000</f>
        <v>#REF!</v>
      </c>
      <c r="D112" s="43" t="e">
        <f>#REF!/1000</f>
        <v>#REF!</v>
      </c>
      <c r="E112" s="43" t="e">
        <f>#REF!/1000</f>
        <v>#REF!</v>
      </c>
      <c r="F112" s="43" t="e">
        <f>#REF!/1000</f>
        <v>#REF!</v>
      </c>
      <c r="G112" s="43" t="e">
        <f>#REF!/1000</f>
        <v>#REF!</v>
      </c>
      <c r="H112" s="43" t="e">
        <f>#REF!/1000</f>
        <v>#REF!</v>
      </c>
      <c r="I112" s="43" t="e">
        <f>#REF!/1000</f>
        <v>#REF!</v>
      </c>
      <c r="J112" s="43" t="e">
        <f>#REF!/1000</f>
        <v>#REF!</v>
      </c>
      <c r="K112" s="43" t="e">
        <f>#REF!/1000</f>
        <v>#REF!</v>
      </c>
      <c r="L112" s="43" t="e">
        <f>#REF!/1000</f>
        <v>#REF!</v>
      </c>
      <c r="M112" s="43" t="e">
        <f>#REF!/1000</f>
        <v>#REF!</v>
      </c>
      <c r="N112" s="43" t="e">
        <f>#REF!/1000</f>
        <v>#REF!</v>
      </c>
      <c r="O112" s="43" t="e">
        <f>#REF!/1000</f>
        <v>#REF!</v>
      </c>
      <c r="P112" s="43" t="e">
        <f>#REF!/1000</f>
        <v>#REF!</v>
      </c>
      <c r="Q112" s="43" t="e">
        <f>#REF!/1000</f>
        <v>#REF!</v>
      </c>
      <c r="R112" s="43" t="e">
        <f>#REF!/1000</f>
        <v>#REF!</v>
      </c>
      <c r="S112" s="43" t="e">
        <f>#REF!/1000</f>
        <v>#REF!</v>
      </c>
      <c r="T112" s="43" t="e">
        <f>#REF!/1000</f>
        <v>#REF!</v>
      </c>
      <c r="U112" s="43" t="e">
        <f>#REF!/1000</f>
        <v>#REF!</v>
      </c>
      <c r="V112" s="43" t="e">
        <f>#REF!/1000</f>
        <v>#REF!</v>
      </c>
      <c r="W112" s="43" t="e">
        <f>#REF!/1000</f>
        <v>#REF!</v>
      </c>
      <c r="X112" s="43" t="e">
        <f>#REF!/1000</f>
        <v>#REF!</v>
      </c>
      <c r="Y112" s="43" t="e">
        <f>#REF!/1000</f>
        <v>#REF!</v>
      </c>
      <c r="Z112" s="43" t="e">
        <f>#REF!/1000</f>
        <v>#REF!</v>
      </c>
      <c r="AA112" s="43" t="e">
        <f>#REF!/1000</f>
        <v>#REF!</v>
      </c>
      <c r="AB112" s="67"/>
    </row>
    <row r="113" spans="1:27" x14ac:dyDescent="0.2">
      <c r="A113" s="140"/>
      <c r="B113" s="113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</row>
    <row r="114" spans="1:27" ht="15" customHeight="1" x14ac:dyDescent="0.2">
      <c r="A114" s="140"/>
      <c r="B114" s="48" t="s">
        <v>96</v>
      </c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x14ac:dyDescent="0.2">
      <c r="A115" s="140"/>
      <c r="B115" s="60" t="s">
        <v>20</v>
      </c>
      <c r="C115" s="51" t="s">
        <v>8</v>
      </c>
      <c r="D115" s="51" t="e">
        <f>#REF!</f>
        <v>#REF!</v>
      </c>
      <c r="E115" s="51" t="e">
        <f>#REF!</f>
        <v>#REF!</v>
      </c>
      <c r="F115" s="51" t="e">
        <f>#REF!</f>
        <v>#REF!</v>
      </c>
      <c r="G115" s="51" t="e">
        <f>#REF!</f>
        <v>#REF!</v>
      </c>
      <c r="H115" s="51" t="e">
        <f>#REF!</f>
        <v>#REF!</v>
      </c>
      <c r="I115" s="51" t="e">
        <f>#REF!</f>
        <v>#REF!</v>
      </c>
      <c r="J115" s="51" t="e">
        <f>#REF!</f>
        <v>#REF!</v>
      </c>
      <c r="K115" s="51" t="e">
        <f>#REF!</f>
        <v>#REF!</v>
      </c>
      <c r="L115" s="51" t="e">
        <f>#REF!</f>
        <v>#REF!</v>
      </c>
      <c r="M115" s="51" t="e">
        <f>#REF!</f>
        <v>#REF!</v>
      </c>
      <c r="N115" s="51" t="e">
        <f>#REF!</f>
        <v>#REF!</v>
      </c>
      <c r="O115" s="51" t="e">
        <f>#REF!</f>
        <v>#REF!</v>
      </c>
      <c r="P115" s="51" t="e">
        <f>#REF!</f>
        <v>#REF!</v>
      </c>
      <c r="Q115" s="51" t="e">
        <f>#REF!</f>
        <v>#REF!</v>
      </c>
      <c r="R115" s="51" t="e">
        <f>#REF!</f>
        <v>#REF!</v>
      </c>
      <c r="S115" s="51" t="e">
        <f>#REF!</f>
        <v>#REF!</v>
      </c>
      <c r="T115" s="51" t="e">
        <f>#REF!</f>
        <v>#REF!</v>
      </c>
      <c r="U115" s="51" t="e">
        <f>#REF!</f>
        <v>#REF!</v>
      </c>
      <c r="V115" s="51" t="e">
        <f>#REF!</f>
        <v>#REF!</v>
      </c>
      <c r="W115" s="51" t="e">
        <f>#REF!</f>
        <v>#REF!</v>
      </c>
      <c r="X115" s="51" t="e">
        <f>#REF!</f>
        <v>#REF!</v>
      </c>
      <c r="Y115" s="51" t="e">
        <f>#REF!</f>
        <v>#REF!</v>
      </c>
      <c r="Z115" s="51" t="e">
        <f>#REF!</f>
        <v>#REF!</v>
      </c>
      <c r="AA115" s="51" t="e">
        <f>#REF!</f>
        <v>#REF!</v>
      </c>
    </row>
    <row r="116" spans="1:27" x14ac:dyDescent="0.2">
      <c r="B116" s="42"/>
      <c r="R116" s="51"/>
    </row>
    <row r="117" spans="1:27" x14ac:dyDescent="0.2">
      <c r="B117" s="92"/>
      <c r="C117" s="47">
        <v>1990</v>
      </c>
      <c r="D117" s="47">
        <v>1991</v>
      </c>
      <c r="E117" s="47">
        <v>1992</v>
      </c>
      <c r="F117" s="47">
        <v>1993</v>
      </c>
      <c r="G117" s="47">
        <v>1994</v>
      </c>
      <c r="H117" s="47">
        <v>1995</v>
      </c>
      <c r="I117" s="47">
        <v>1996</v>
      </c>
      <c r="J117" s="47">
        <v>1997</v>
      </c>
      <c r="K117" s="47">
        <v>1998</v>
      </c>
      <c r="L117" s="47">
        <v>1999</v>
      </c>
      <c r="M117" s="47">
        <v>2000</v>
      </c>
      <c r="N117" s="47">
        <v>2001</v>
      </c>
      <c r="O117" s="47">
        <v>2002</v>
      </c>
      <c r="P117" s="47">
        <v>2003</v>
      </c>
      <c r="Q117" s="47">
        <v>2004</v>
      </c>
      <c r="R117" s="47">
        <v>2005</v>
      </c>
      <c r="S117" s="47">
        <v>2006</v>
      </c>
      <c r="T117" s="47">
        <v>2007</v>
      </c>
      <c r="U117" s="47">
        <v>2008</v>
      </c>
      <c r="V117" s="47">
        <v>2009</v>
      </c>
      <c r="W117" s="47">
        <v>2010</v>
      </c>
      <c r="X117" s="47">
        <v>2011</v>
      </c>
      <c r="Y117" s="47">
        <v>2012</v>
      </c>
      <c r="Z117" s="47">
        <v>2013</v>
      </c>
      <c r="AA117" s="47">
        <v>2014</v>
      </c>
    </row>
    <row r="118" spans="1:27" x14ac:dyDescent="0.2">
      <c r="A118" s="139" t="s">
        <v>136</v>
      </c>
      <c r="B118" s="48" t="s">
        <v>95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x14ac:dyDescent="0.2">
      <c r="A119" s="139"/>
      <c r="B119" s="50" t="s">
        <v>19</v>
      </c>
      <c r="C119" s="51" t="s">
        <v>8</v>
      </c>
      <c r="D119" s="51" t="s">
        <v>8</v>
      </c>
      <c r="E119" s="51" t="e">
        <f>#REF!</f>
        <v>#REF!</v>
      </c>
      <c r="F119" s="51" t="e">
        <f>#REF!</f>
        <v>#REF!</v>
      </c>
      <c r="G119" s="51" t="e">
        <f>#REF!</f>
        <v>#REF!</v>
      </c>
      <c r="H119" s="51" t="e">
        <f>#REF!</f>
        <v>#REF!</v>
      </c>
      <c r="I119" s="51" t="e">
        <f>#REF!</f>
        <v>#REF!</v>
      </c>
      <c r="J119" s="51" t="e">
        <f>#REF!</f>
        <v>#REF!</v>
      </c>
      <c r="K119" s="51" t="e">
        <f>#REF!</f>
        <v>#REF!</v>
      </c>
      <c r="L119" s="51" t="e">
        <f>#REF!</f>
        <v>#REF!</v>
      </c>
      <c r="M119" s="51" t="e">
        <f>#REF!</f>
        <v>#REF!</v>
      </c>
      <c r="N119" s="51" t="e">
        <f>#REF!</f>
        <v>#REF!</v>
      </c>
      <c r="O119" s="51" t="e">
        <f>#REF!</f>
        <v>#REF!</v>
      </c>
      <c r="P119" s="51" t="e">
        <f>#REF!</f>
        <v>#REF!</v>
      </c>
      <c r="Q119" s="51" t="e">
        <f>#REF!</f>
        <v>#REF!</v>
      </c>
      <c r="R119" s="51" t="e">
        <f>#REF!</f>
        <v>#REF!</v>
      </c>
      <c r="S119" s="51" t="e">
        <f>#REF!</f>
        <v>#REF!</v>
      </c>
      <c r="T119" s="51" t="e">
        <f>#REF!</f>
        <v>#REF!</v>
      </c>
      <c r="U119" s="51" t="e">
        <f>#REF!</f>
        <v>#REF!</v>
      </c>
      <c r="V119" s="51" t="e">
        <f>#REF!</f>
        <v>#REF!</v>
      </c>
      <c r="W119" s="51" t="e">
        <f>#REF!</f>
        <v>#REF!</v>
      </c>
      <c r="X119" s="51" t="e">
        <f>#REF!</f>
        <v>#REF!</v>
      </c>
      <c r="Y119" s="51" t="e">
        <f>#REF!</f>
        <v>#REF!</v>
      </c>
      <c r="Z119" s="51" t="e">
        <f>#REF!</f>
        <v>#REF!</v>
      </c>
      <c r="AA119" s="51" t="s">
        <v>8</v>
      </c>
    </row>
    <row r="120" spans="1:27" x14ac:dyDescent="0.2">
      <c r="A120" s="139"/>
      <c r="B120" s="50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1:27" x14ac:dyDescent="0.2">
      <c r="A121" s="139"/>
      <c r="B121" s="48" t="s">
        <v>123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 x14ac:dyDescent="0.2">
      <c r="A122" s="139"/>
      <c r="B122" s="50" t="s">
        <v>107</v>
      </c>
      <c r="C122" s="51" t="s">
        <v>8</v>
      </c>
      <c r="D122" s="51" t="s">
        <v>8</v>
      </c>
      <c r="E122" s="51" t="s">
        <v>8</v>
      </c>
      <c r="F122" s="51" t="s">
        <v>8</v>
      </c>
      <c r="G122" s="51" t="s">
        <v>8</v>
      </c>
      <c r="H122" s="51" t="s">
        <v>8</v>
      </c>
      <c r="I122" s="51" t="s">
        <v>8</v>
      </c>
      <c r="J122" s="51" t="s">
        <v>8</v>
      </c>
      <c r="K122" s="51" t="s">
        <v>8</v>
      </c>
      <c r="L122" s="51" t="s">
        <v>8</v>
      </c>
      <c r="M122" s="51" t="s">
        <v>8</v>
      </c>
      <c r="N122" s="51" t="s">
        <v>8</v>
      </c>
      <c r="O122" s="51" t="s">
        <v>8</v>
      </c>
      <c r="P122" s="51" t="s">
        <v>8</v>
      </c>
      <c r="Q122" s="51" t="s">
        <v>8</v>
      </c>
      <c r="R122" s="53">
        <v>24720</v>
      </c>
      <c r="S122" s="53">
        <v>23091</v>
      </c>
      <c r="T122" s="53">
        <v>22331</v>
      </c>
      <c r="U122" s="53">
        <v>22497</v>
      </c>
      <c r="V122" s="53">
        <v>22943</v>
      </c>
      <c r="W122" s="53">
        <v>23523</v>
      </c>
      <c r="X122" s="53">
        <v>22177</v>
      </c>
      <c r="Y122" s="53">
        <v>21629</v>
      </c>
      <c r="Z122" s="53">
        <v>21394</v>
      </c>
      <c r="AA122" s="53">
        <v>20415</v>
      </c>
    </row>
    <row r="123" spans="1:27" x14ac:dyDescent="0.2">
      <c r="A123" s="139"/>
      <c r="B123" s="50" t="s">
        <v>122</v>
      </c>
      <c r="C123" s="51" t="s">
        <v>8</v>
      </c>
      <c r="D123" s="51" t="s">
        <v>8</v>
      </c>
      <c r="E123" s="51" t="s">
        <v>8</v>
      </c>
      <c r="F123" s="51" t="s">
        <v>8</v>
      </c>
      <c r="G123" s="51" t="s">
        <v>8</v>
      </c>
      <c r="H123" s="51" t="s">
        <v>8</v>
      </c>
      <c r="I123" s="51" t="s">
        <v>8</v>
      </c>
      <c r="J123" s="51" t="s">
        <v>8</v>
      </c>
      <c r="K123" s="51" t="s">
        <v>8</v>
      </c>
      <c r="L123" s="51" t="s">
        <v>8</v>
      </c>
      <c r="M123" s="51" t="s">
        <v>8</v>
      </c>
      <c r="N123" s="51" t="s">
        <v>8</v>
      </c>
      <c r="O123" s="51" t="s">
        <v>8</v>
      </c>
      <c r="P123" s="51" t="s">
        <v>8</v>
      </c>
      <c r="Q123" s="51" t="s">
        <v>8</v>
      </c>
      <c r="R123" s="53">
        <v>9722</v>
      </c>
      <c r="S123" s="53">
        <v>8848</v>
      </c>
      <c r="T123" s="53">
        <v>8149</v>
      </c>
      <c r="U123" s="53">
        <v>8379</v>
      </c>
      <c r="V123" s="53">
        <v>7767</v>
      </c>
      <c r="W123" s="53">
        <v>7696</v>
      </c>
      <c r="X123" s="53">
        <v>6246</v>
      </c>
      <c r="Y123" s="53">
        <v>6742</v>
      </c>
      <c r="Z123" s="53">
        <v>6573</v>
      </c>
      <c r="AA123" s="53">
        <v>6504</v>
      </c>
    </row>
    <row r="124" spans="1:27" x14ac:dyDescent="0.2">
      <c r="A124" s="139"/>
      <c r="B124" s="50" t="s">
        <v>121</v>
      </c>
      <c r="C124" s="51" t="s">
        <v>8</v>
      </c>
      <c r="D124" s="51" t="s">
        <v>8</v>
      </c>
      <c r="E124" s="51" t="s">
        <v>8</v>
      </c>
      <c r="F124" s="51" t="s">
        <v>8</v>
      </c>
      <c r="G124" s="51" t="s">
        <v>8</v>
      </c>
      <c r="H124" s="51" t="s">
        <v>8</v>
      </c>
      <c r="I124" s="51" t="s">
        <v>8</v>
      </c>
      <c r="J124" s="51" t="s">
        <v>8</v>
      </c>
      <c r="K124" s="51" t="s">
        <v>8</v>
      </c>
      <c r="L124" s="51" t="s">
        <v>8</v>
      </c>
      <c r="M124" s="51" t="s">
        <v>8</v>
      </c>
      <c r="N124" s="51" t="s">
        <v>8</v>
      </c>
      <c r="O124" s="51" t="s">
        <v>8</v>
      </c>
      <c r="P124" s="51" t="s">
        <v>8</v>
      </c>
      <c r="Q124" s="51" t="s">
        <v>8</v>
      </c>
      <c r="R124" s="46">
        <v>1373</v>
      </c>
      <c r="S124" s="46">
        <v>1272</v>
      </c>
      <c r="T124" s="46">
        <v>1099</v>
      </c>
      <c r="U124" s="46">
        <v>1108</v>
      </c>
      <c r="V124" s="46">
        <v>1166</v>
      </c>
      <c r="W124" s="46">
        <v>1243</v>
      </c>
      <c r="X124" s="46">
        <v>1342</v>
      </c>
      <c r="Y124" s="46">
        <v>1314</v>
      </c>
      <c r="Z124" s="46">
        <v>1272</v>
      </c>
      <c r="AA124" s="46">
        <v>1216</v>
      </c>
    </row>
    <row r="125" spans="1:27" x14ac:dyDescent="0.2">
      <c r="A125" s="139"/>
    </row>
    <row r="126" spans="1:27" x14ac:dyDescent="0.2">
      <c r="A126" s="139"/>
      <c r="B126" s="48" t="s">
        <v>130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 x14ac:dyDescent="0.2">
      <c r="A127" s="139"/>
      <c r="B127" s="46" t="s">
        <v>65</v>
      </c>
      <c r="C127" s="46">
        <v>120</v>
      </c>
      <c r="D127" s="46">
        <v>104</v>
      </c>
      <c r="E127" s="46">
        <v>101</v>
      </c>
      <c r="F127" s="46">
        <v>98</v>
      </c>
      <c r="G127" s="46">
        <v>98</v>
      </c>
      <c r="H127" s="46">
        <v>87</v>
      </c>
      <c r="I127" s="46">
        <v>95</v>
      </c>
      <c r="J127" s="46">
        <v>100</v>
      </c>
      <c r="K127" s="46">
        <v>80</v>
      </c>
      <c r="L127" s="46">
        <v>82</v>
      </c>
      <c r="M127" s="46">
        <v>88</v>
      </c>
      <c r="N127" s="46">
        <v>71</v>
      </c>
      <c r="O127" s="46">
        <v>72</v>
      </c>
      <c r="P127" s="46">
        <v>65</v>
      </c>
      <c r="Q127" s="46">
        <v>50</v>
      </c>
      <c r="R127" s="46">
        <v>57</v>
      </c>
      <c r="S127" s="46">
        <v>74</v>
      </c>
      <c r="T127" s="46">
        <v>67</v>
      </c>
      <c r="U127" s="46">
        <v>52</v>
      </c>
      <c r="V127" s="46">
        <v>43</v>
      </c>
      <c r="W127" s="46">
        <v>65</v>
      </c>
      <c r="X127" s="46">
        <v>37</v>
      </c>
      <c r="Y127" s="46">
        <v>44</v>
      </c>
      <c r="Z127" s="46">
        <v>34</v>
      </c>
      <c r="AA127" s="46">
        <v>47</v>
      </c>
    </row>
    <row r="128" spans="1:27" x14ac:dyDescent="0.2">
      <c r="A128" s="139"/>
      <c r="B128" s="50" t="s">
        <v>66</v>
      </c>
      <c r="C128" s="46">
        <v>68</v>
      </c>
      <c r="D128" s="46">
        <v>56</v>
      </c>
      <c r="E128" s="46">
        <v>52</v>
      </c>
      <c r="F128" s="46">
        <v>50</v>
      </c>
      <c r="G128" s="46">
        <v>52</v>
      </c>
      <c r="H128" s="46">
        <v>43</v>
      </c>
      <c r="I128" s="46">
        <v>39</v>
      </c>
      <c r="J128" s="46">
        <v>38</v>
      </c>
      <c r="K128" s="46">
        <v>28</v>
      </c>
      <c r="L128" s="46">
        <v>37</v>
      </c>
      <c r="M128" s="46">
        <v>34</v>
      </c>
      <c r="N128" s="46">
        <v>41</v>
      </c>
      <c r="O128" s="46">
        <v>33</v>
      </c>
      <c r="P128" s="46">
        <v>32</v>
      </c>
      <c r="Q128" s="46">
        <v>24</v>
      </c>
      <c r="R128" s="46">
        <v>23</v>
      </c>
      <c r="S128" s="46">
        <v>45</v>
      </c>
      <c r="T128" s="46">
        <v>35</v>
      </c>
      <c r="U128" s="46">
        <v>30</v>
      </c>
      <c r="V128" s="46">
        <v>20</v>
      </c>
      <c r="W128" s="46">
        <v>50</v>
      </c>
      <c r="X128" s="46">
        <v>16</v>
      </c>
      <c r="Y128" s="46">
        <v>24</v>
      </c>
      <c r="Z128" s="46">
        <v>18</v>
      </c>
      <c r="AA128" s="46">
        <v>18</v>
      </c>
    </row>
    <row r="129" spans="1:31" x14ac:dyDescent="0.2">
      <c r="A129" s="139"/>
      <c r="B129" s="50" t="s">
        <v>129</v>
      </c>
      <c r="C129" s="46">
        <v>52</v>
      </c>
      <c r="D129" s="46">
        <v>48</v>
      </c>
      <c r="E129" s="46">
        <v>49</v>
      </c>
      <c r="F129" s="46">
        <v>48</v>
      </c>
      <c r="G129" s="46">
        <v>46</v>
      </c>
      <c r="H129" s="46">
        <v>44</v>
      </c>
      <c r="I129" s="46">
        <v>56</v>
      </c>
      <c r="J129" s="46">
        <v>62</v>
      </c>
      <c r="K129" s="46">
        <v>52</v>
      </c>
      <c r="L129" s="46">
        <v>45</v>
      </c>
      <c r="M129" s="46">
        <v>54</v>
      </c>
      <c r="N129" s="46">
        <v>30</v>
      </c>
      <c r="O129" s="46">
        <v>39</v>
      </c>
      <c r="P129" s="46">
        <v>33</v>
      </c>
      <c r="Q129" s="46">
        <v>26</v>
      </c>
      <c r="R129" s="46">
        <v>34</v>
      </c>
      <c r="S129" s="46">
        <v>29</v>
      </c>
      <c r="T129" s="46">
        <v>32</v>
      </c>
      <c r="U129" s="46">
        <v>22</v>
      </c>
      <c r="V129" s="46">
        <v>23</v>
      </c>
      <c r="W129" s="46">
        <v>15</v>
      </c>
      <c r="X129" s="46">
        <v>20</v>
      </c>
      <c r="Y129" s="46">
        <v>20</v>
      </c>
      <c r="Z129" s="46">
        <v>16</v>
      </c>
      <c r="AA129" s="46">
        <v>29</v>
      </c>
    </row>
    <row r="130" spans="1:31" x14ac:dyDescent="0.2">
      <c r="A130" s="139"/>
    </row>
    <row r="131" spans="1:31" x14ac:dyDescent="0.2">
      <c r="A131" s="139"/>
      <c r="B131" s="48" t="s">
        <v>131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31" x14ac:dyDescent="0.2">
      <c r="A132" s="139"/>
      <c r="B132" s="46" t="s">
        <v>74</v>
      </c>
      <c r="C132" s="59" t="s">
        <v>8</v>
      </c>
      <c r="D132" s="59" t="s">
        <v>8</v>
      </c>
      <c r="E132" s="59" t="s">
        <v>8</v>
      </c>
      <c r="F132" s="59" t="s">
        <v>8</v>
      </c>
      <c r="G132" s="59" t="s">
        <v>8</v>
      </c>
      <c r="H132" s="59" t="s">
        <v>8</v>
      </c>
      <c r="I132" s="59" t="s">
        <v>8</v>
      </c>
      <c r="J132" s="59" t="s">
        <v>8</v>
      </c>
      <c r="K132" s="59" t="s">
        <v>8</v>
      </c>
      <c r="L132" s="59" t="s">
        <v>8</v>
      </c>
      <c r="M132" s="59" t="s">
        <v>8</v>
      </c>
      <c r="N132" s="59" t="s">
        <v>8</v>
      </c>
      <c r="O132" s="59" t="s">
        <v>8</v>
      </c>
      <c r="P132" s="59" t="s">
        <v>8</v>
      </c>
      <c r="Q132" s="38">
        <v>168174</v>
      </c>
      <c r="R132" s="38">
        <v>162965</v>
      </c>
      <c r="S132" s="38">
        <v>151690</v>
      </c>
      <c r="T132" s="38">
        <v>139874</v>
      </c>
      <c r="U132" s="38">
        <v>134360</v>
      </c>
      <c r="V132" s="38">
        <v>134013</v>
      </c>
      <c r="W132" s="38">
        <v>129690</v>
      </c>
      <c r="X132" s="38">
        <v>127526</v>
      </c>
      <c r="Y132" s="38">
        <v>121290</v>
      </c>
      <c r="Z132" s="38">
        <v>115697</v>
      </c>
      <c r="AA132" s="59" t="s">
        <v>8</v>
      </c>
    </row>
    <row r="133" spans="1:31" ht="15" customHeight="1" x14ac:dyDescent="0.2">
      <c r="A133" s="139"/>
      <c r="B133" s="50" t="s">
        <v>73</v>
      </c>
      <c r="C133" s="59" t="s">
        <v>8</v>
      </c>
      <c r="D133" s="59" t="s">
        <v>8</v>
      </c>
      <c r="E133" s="59" t="s">
        <v>8</v>
      </c>
      <c r="F133" s="59" t="s">
        <v>8</v>
      </c>
      <c r="G133" s="59" t="s">
        <v>8</v>
      </c>
      <c r="H133" s="59" t="s">
        <v>8</v>
      </c>
      <c r="I133" s="59" t="s">
        <v>8</v>
      </c>
      <c r="J133" s="59" t="s">
        <v>8</v>
      </c>
      <c r="K133" s="59" t="s">
        <v>8</v>
      </c>
      <c r="L133" s="59" t="s">
        <v>8</v>
      </c>
      <c r="M133" s="59" t="s">
        <v>8</v>
      </c>
      <c r="N133" s="59" t="s">
        <v>8</v>
      </c>
      <c r="O133" s="59" t="s">
        <v>8</v>
      </c>
      <c r="P133" s="59" t="s">
        <v>8</v>
      </c>
      <c r="Q133" s="38">
        <v>142325</v>
      </c>
      <c r="R133" s="38">
        <v>138521</v>
      </c>
      <c r="S133" s="38">
        <v>129427</v>
      </c>
      <c r="T133" s="38">
        <v>119082</v>
      </c>
      <c r="U133" s="38">
        <v>114592</v>
      </c>
      <c r="V133" s="38">
        <v>115715</v>
      </c>
      <c r="W133" s="38">
        <v>112640</v>
      </c>
      <c r="X133" s="38">
        <v>111121</v>
      </c>
      <c r="Y133" s="38">
        <v>105688</v>
      </c>
      <c r="Z133" s="38">
        <v>99832</v>
      </c>
      <c r="AA133" s="59" t="s">
        <v>8</v>
      </c>
    </row>
    <row r="134" spans="1:31" ht="15" customHeight="1" x14ac:dyDescent="0.2">
      <c r="A134" s="139"/>
      <c r="B134" s="55" t="s">
        <v>72</v>
      </c>
      <c r="C134" s="59" t="s">
        <v>8</v>
      </c>
      <c r="D134" s="59" t="s">
        <v>8</v>
      </c>
      <c r="E134" s="59" t="s">
        <v>8</v>
      </c>
      <c r="F134" s="59" t="s">
        <v>8</v>
      </c>
      <c r="G134" s="59" t="s">
        <v>8</v>
      </c>
      <c r="H134" s="59" t="s">
        <v>8</v>
      </c>
      <c r="I134" s="59" t="s">
        <v>8</v>
      </c>
      <c r="J134" s="59" t="s">
        <v>8</v>
      </c>
      <c r="K134" s="59" t="s">
        <v>8</v>
      </c>
      <c r="L134" s="59" t="s">
        <v>8</v>
      </c>
      <c r="M134" s="59" t="s">
        <v>8</v>
      </c>
      <c r="N134" s="59" t="s">
        <v>8</v>
      </c>
      <c r="O134" s="59" t="s">
        <v>8</v>
      </c>
      <c r="P134" s="59" t="s">
        <v>8</v>
      </c>
      <c r="Q134" s="38">
        <v>84368</v>
      </c>
      <c r="R134" s="38">
        <v>80018</v>
      </c>
      <c r="S134" s="38">
        <v>74071</v>
      </c>
      <c r="T134" s="38">
        <v>67127</v>
      </c>
      <c r="U134" s="38">
        <v>64896</v>
      </c>
      <c r="V134" s="38">
        <v>66812</v>
      </c>
      <c r="W134" s="38">
        <v>64130</v>
      </c>
      <c r="X134" s="38">
        <v>61067</v>
      </c>
      <c r="Y134" s="38">
        <v>56412</v>
      </c>
      <c r="Z134" s="38">
        <v>47700</v>
      </c>
      <c r="AA134" s="59" t="s">
        <v>8</v>
      </c>
    </row>
    <row r="135" spans="1:31" ht="15" customHeight="1" x14ac:dyDescent="0.2">
      <c r="A135" s="139"/>
      <c r="B135" s="55" t="s">
        <v>71</v>
      </c>
      <c r="C135" s="59" t="s">
        <v>8</v>
      </c>
      <c r="D135" s="59" t="s">
        <v>8</v>
      </c>
      <c r="E135" s="59" t="s">
        <v>8</v>
      </c>
      <c r="F135" s="59" t="s">
        <v>8</v>
      </c>
      <c r="G135" s="59" t="s">
        <v>8</v>
      </c>
      <c r="H135" s="59" t="s">
        <v>8</v>
      </c>
      <c r="I135" s="59" t="s">
        <v>8</v>
      </c>
      <c r="J135" s="59" t="s">
        <v>8</v>
      </c>
      <c r="K135" s="59" t="s">
        <v>8</v>
      </c>
      <c r="L135" s="59" t="s">
        <v>8</v>
      </c>
      <c r="M135" s="59" t="s">
        <v>8</v>
      </c>
      <c r="N135" s="59" t="s">
        <v>8</v>
      </c>
      <c r="O135" s="59" t="s">
        <v>8</v>
      </c>
      <c r="P135" s="59" t="s">
        <v>8</v>
      </c>
      <c r="Q135" s="38">
        <v>57957</v>
      </c>
      <c r="R135" s="38">
        <v>58503</v>
      </c>
      <c r="S135" s="38">
        <v>55356</v>
      </c>
      <c r="T135" s="38">
        <v>51955</v>
      </c>
      <c r="U135" s="38">
        <v>49696</v>
      </c>
      <c r="V135" s="38">
        <v>48903</v>
      </c>
      <c r="W135" s="38">
        <v>48510</v>
      </c>
      <c r="X135" s="38">
        <v>50054</v>
      </c>
      <c r="Y135" s="38">
        <v>49276</v>
      </c>
      <c r="Z135" s="38">
        <v>52132</v>
      </c>
      <c r="AA135" s="59" t="s">
        <v>8</v>
      </c>
    </row>
    <row r="136" spans="1:31" ht="15" customHeight="1" x14ac:dyDescent="0.2">
      <c r="A136" s="139"/>
      <c r="B136" s="50" t="s">
        <v>158</v>
      </c>
      <c r="C136" s="59" t="s">
        <v>8</v>
      </c>
      <c r="D136" s="59" t="s">
        <v>8</v>
      </c>
      <c r="E136" s="59" t="s">
        <v>8</v>
      </c>
      <c r="F136" s="59" t="s">
        <v>8</v>
      </c>
      <c r="G136" s="59" t="s">
        <v>8</v>
      </c>
      <c r="H136" s="59" t="s">
        <v>8</v>
      </c>
      <c r="I136" s="59" t="s">
        <v>8</v>
      </c>
      <c r="J136" s="59" t="s">
        <v>8</v>
      </c>
      <c r="K136" s="59" t="s">
        <v>8</v>
      </c>
      <c r="L136" s="59" t="s">
        <v>8</v>
      </c>
      <c r="M136" s="59" t="s">
        <v>8</v>
      </c>
      <c r="N136" s="59" t="s">
        <v>8</v>
      </c>
      <c r="O136" s="59" t="s">
        <v>8</v>
      </c>
      <c r="P136" s="59" t="s">
        <v>8</v>
      </c>
      <c r="Q136" s="38">
        <v>25747</v>
      </c>
      <c r="R136" s="38">
        <v>24320</v>
      </c>
      <c r="S136" s="38">
        <v>22114</v>
      </c>
      <c r="T136" s="38">
        <v>20592</v>
      </c>
      <c r="U136" s="38">
        <v>19633</v>
      </c>
      <c r="V136" s="38">
        <v>18190</v>
      </c>
      <c r="W136" s="38">
        <v>16951</v>
      </c>
      <c r="X136" s="38">
        <v>16300</v>
      </c>
      <c r="Y136" s="38">
        <v>15501</v>
      </c>
      <c r="Z136" s="38">
        <v>15757</v>
      </c>
      <c r="AA136" s="59" t="s">
        <v>8</v>
      </c>
    </row>
    <row r="137" spans="1:31" ht="15" customHeight="1" x14ac:dyDescent="0.2">
      <c r="A137" s="139"/>
      <c r="B137" s="50" t="s">
        <v>70</v>
      </c>
      <c r="C137" s="59" t="s">
        <v>8</v>
      </c>
      <c r="D137" s="59" t="s">
        <v>8</v>
      </c>
      <c r="E137" s="59" t="s">
        <v>8</v>
      </c>
      <c r="F137" s="59" t="s">
        <v>8</v>
      </c>
      <c r="G137" s="59" t="s">
        <v>8</v>
      </c>
      <c r="H137" s="59" t="s">
        <v>8</v>
      </c>
      <c r="I137" s="59" t="s">
        <v>8</v>
      </c>
      <c r="J137" s="59" t="s">
        <v>8</v>
      </c>
      <c r="K137" s="59" t="s">
        <v>8</v>
      </c>
      <c r="L137" s="59" t="s">
        <v>8</v>
      </c>
      <c r="M137" s="59" t="s">
        <v>8</v>
      </c>
      <c r="N137" s="59" t="s">
        <v>8</v>
      </c>
      <c r="O137" s="59" t="s">
        <v>8</v>
      </c>
      <c r="P137" s="59" t="s">
        <v>8</v>
      </c>
      <c r="Q137" s="38">
        <v>102</v>
      </c>
      <c r="R137" s="38">
        <v>124</v>
      </c>
      <c r="S137" s="38">
        <v>149</v>
      </c>
      <c r="T137" s="38">
        <v>200</v>
      </c>
      <c r="U137" s="38">
        <v>135</v>
      </c>
      <c r="V137" s="38">
        <v>108</v>
      </c>
      <c r="W137" s="38">
        <v>99</v>
      </c>
      <c r="X137" s="38">
        <v>105</v>
      </c>
      <c r="Y137" s="38">
        <v>101</v>
      </c>
      <c r="Z137" s="38">
        <v>108</v>
      </c>
      <c r="AA137" s="59" t="s">
        <v>8</v>
      </c>
    </row>
    <row r="138" spans="1:31" x14ac:dyDescent="0.2">
      <c r="A138" s="139"/>
      <c r="B138" s="60" t="s">
        <v>69</v>
      </c>
      <c r="C138" s="59" t="s">
        <v>8</v>
      </c>
      <c r="D138" s="59" t="s">
        <v>8</v>
      </c>
      <c r="E138" s="59" t="s">
        <v>8</v>
      </c>
      <c r="F138" s="59" t="s">
        <v>8</v>
      </c>
      <c r="G138" s="59" t="s">
        <v>8</v>
      </c>
      <c r="H138" s="59" t="s">
        <v>8</v>
      </c>
      <c r="I138" s="59" t="s">
        <v>8</v>
      </c>
      <c r="J138" s="59" t="s">
        <v>8</v>
      </c>
      <c r="K138" s="59" t="s">
        <v>8</v>
      </c>
      <c r="L138" s="59" t="s">
        <v>8</v>
      </c>
      <c r="M138" s="59" t="s">
        <v>8</v>
      </c>
      <c r="N138" s="59" t="s">
        <v>8</v>
      </c>
      <c r="O138" s="59" t="s">
        <v>8</v>
      </c>
      <c r="P138" s="59" t="s">
        <v>8</v>
      </c>
      <c r="Q138" s="38">
        <v>24245</v>
      </c>
      <c r="R138" s="38">
        <v>24189</v>
      </c>
      <c r="S138" s="38">
        <v>21455</v>
      </c>
      <c r="T138" s="38">
        <v>19819</v>
      </c>
      <c r="U138" s="38">
        <v>19104</v>
      </c>
      <c r="V138" s="38">
        <v>19187</v>
      </c>
      <c r="W138" s="38">
        <v>18808</v>
      </c>
      <c r="X138" s="38">
        <v>19861</v>
      </c>
      <c r="Y138" s="38">
        <v>20239</v>
      </c>
      <c r="Z138" s="38">
        <v>19806</v>
      </c>
      <c r="AA138" s="59" t="s">
        <v>8</v>
      </c>
    </row>
    <row r="139" spans="1:31" x14ac:dyDescent="0.2">
      <c r="A139" s="139"/>
      <c r="B139" s="60" t="s">
        <v>68</v>
      </c>
      <c r="C139" s="59" t="s">
        <v>8</v>
      </c>
      <c r="D139" s="59" t="s">
        <v>8</v>
      </c>
      <c r="E139" s="59" t="s">
        <v>8</v>
      </c>
      <c r="F139" s="59" t="s">
        <v>8</v>
      </c>
      <c r="G139" s="59" t="s">
        <v>8</v>
      </c>
      <c r="H139" s="59" t="s">
        <v>8</v>
      </c>
      <c r="I139" s="59" t="s">
        <v>8</v>
      </c>
      <c r="J139" s="59" t="s">
        <v>8</v>
      </c>
      <c r="K139" s="59" t="s">
        <v>8</v>
      </c>
      <c r="L139" s="59" t="s">
        <v>8</v>
      </c>
      <c r="M139" s="59" t="s">
        <v>8</v>
      </c>
      <c r="N139" s="59" t="s">
        <v>8</v>
      </c>
      <c r="O139" s="59" t="s">
        <v>8</v>
      </c>
      <c r="P139" s="59" t="s">
        <v>8</v>
      </c>
      <c r="Q139" s="38">
        <v>6751</v>
      </c>
      <c r="R139" s="38">
        <v>8132</v>
      </c>
      <c r="S139" s="38">
        <v>6757</v>
      </c>
      <c r="T139" s="38">
        <v>6241</v>
      </c>
      <c r="U139" s="38">
        <v>6556</v>
      </c>
      <c r="V139" s="38">
        <v>6584</v>
      </c>
      <c r="W139" s="38">
        <v>6438</v>
      </c>
      <c r="X139" s="38">
        <v>6501</v>
      </c>
      <c r="Y139" s="38">
        <v>6739</v>
      </c>
      <c r="Z139" s="38">
        <v>6412</v>
      </c>
      <c r="AA139" s="59" t="s">
        <v>8</v>
      </c>
    </row>
    <row r="140" spans="1:31" x14ac:dyDescent="0.2">
      <c r="A140" s="139"/>
      <c r="B140" s="60" t="s">
        <v>67</v>
      </c>
      <c r="C140" s="59" t="s">
        <v>8</v>
      </c>
      <c r="D140" s="59" t="s">
        <v>8</v>
      </c>
      <c r="E140" s="59" t="s">
        <v>8</v>
      </c>
      <c r="F140" s="59" t="s">
        <v>8</v>
      </c>
      <c r="G140" s="59" t="s">
        <v>8</v>
      </c>
      <c r="H140" s="59" t="s">
        <v>8</v>
      </c>
      <c r="I140" s="59" t="s">
        <v>8</v>
      </c>
      <c r="J140" s="59" t="s">
        <v>8</v>
      </c>
      <c r="K140" s="59" t="s">
        <v>8</v>
      </c>
      <c r="L140" s="59" t="s">
        <v>8</v>
      </c>
      <c r="M140" s="59" t="s">
        <v>8</v>
      </c>
      <c r="N140" s="59" t="s">
        <v>8</v>
      </c>
      <c r="O140" s="59" t="s">
        <v>8</v>
      </c>
      <c r="P140" s="59" t="s">
        <v>8</v>
      </c>
      <c r="Q140" s="38">
        <v>6743</v>
      </c>
      <c r="R140" s="38">
        <v>7682</v>
      </c>
      <c r="S140" s="38">
        <v>6961</v>
      </c>
      <c r="T140" s="38">
        <v>7424</v>
      </c>
      <c r="U140" s="38">
        <v>7581</v>
      </c>
      <c r="V140" s="38">
        <v>6789</v>
      </c>
      <c r="W140" s="38">
        <v>7085</v>
      </c>
      <c r="X140" s="38">
        <v>6758</v>
      </c>
      <c r="Y140" s="38">
        <v>6991</v>
      </c>
      <c r="Z140" s="38">
        <v>6961</v>
      </c>
      <c r="AA140" s="59" t="s">
        <v>8</v>
      </c>
    </row>
    <row r="141" spans="1:31" x14ac:dyDescent="0.2">
      <c r="A141" s="139"/>
    </row>
    <row r="142" spans="1:31" x14ac:dyDescent="0.2">
      <c r="A142" s="139"/>
      <c r="B142" s="48" t="s">
        <v>132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31" x14ac:dyDescent="0.2">
      <c r="A143" s="139"/>
      <c r="B143" s="41" t="s">
        <v>85</v>
      </c>
      <c r="C143" s="59" t="s">
        <v>8</v>
      </c>
      <c r="D143" s="59" t="s">
        <v>8</v>
      </c>
      <c r="E143" s="59" t="s">
        <v>8</v>
      </c>
      <c r="F143" s="59" t="s">
        <v>8</v>
      </c>
      <c r="G143" s="59" t="s">
        <v>8</v>
      </c>
      <c r="H143" s="59" t="s">
        <v>8</v>
      </c>
      <c r="I143" s="59" t="s">
        <v>8</v>
      </c>
      <c r="J143" s="43">
        <v>80680</v>
      </c>
      <c r="K143" s="43">
        <v>79591</v>
      </c>
      <c r="L143" s="43">
        <v>77444</v>
      </c>
      <c r="M143" s="43">
        <v>79896</v>
      </c>
      <c r="N143" s="43">
        <v>80840</v>
      </c>
      <c r="O143" s="43">
        <v>84442</v>
      </c>
      <c r="P143" s="43">
        <v>81293</v>
      </c>
      <c r="Q143" s="43">
        <v>79432</v>
      </c>
      <c r="R143" s="43">
        <v>75428</v>
      </c>
      <c r="S143" s="43">
        <v>75768</v>
      </c>
      <c r="T143" s="43">
        <v>82792</v>
      </c>
      <c r="U143" s="43">
        <v>95402</v>
      </c>
      <c r="V143" s="43">
        <v>93277</v>
      </c>
      <c r="W143" s="43">
        <v>99922</v>
      </c>
      <c r="X143" s="43">
        <v>99947</v>
      </c>
      <c r="Y143" s="43">
        <v>99412</v>
      </c>
      <c r="Z143" s="43">
        <v>93727</v>
      </c>
      <c r="AA143" s="43">
        <v>88778</v>
      </c>
      <c r="AB143" s="42"/>
      <c r="AC143" s="42"/>
      <c r="AD143" s="40"/>
      <c r="AE143" s="40"/>
    </row>
    <row r="144" spans="1:31" ht="15.75" customHeight="1" x14ac:dyDescent="0.2">
      <c r="A144" s="139"/>
      <c r="B144" s="130" t="s">
        <v>84</v>
      </c>
      <c r="C144" s="59" t="s">
        <v>8</v>
      </c>
      <c r="D144" s="59" t="s">
        <v>8</v>
      </c>
      <c r="E144" s="59" t="s">
        <v>8</v>
      </c>
      <c r="F144" s="59" t="s">
        <v>8</v>
      </c>
      <c r="G144" s="59" t="s">
        <v>8</v>
      </c>
      <c r="H144" s="59" t="s">
        <v>8</v>
      </c>
      <c r="I144" s="59" t="s">
        <v>8</v>
      </c>
      <c r="J144" s="43">
        <v>29199</v>
      </c>
      <c r="K144" s="43">
        <v>28820</v>
      </c>
      <c r="L144" s="43">
        <v>28819</v>
      </c>
      <c r="M144" s="43">
        <v>28945</v>
      </c>
      <c r="N144" s="43">
        <v>28912</v>
      </c>
      <c r="O144" s="43">
        <v>29910</v>
      </c>
      <c r="P144" s="43">
        <v>28526</v>
      </c>
      <c r="Q144" s="43">
        <v>27696</v>
      </c>
      <c r="R144" s="43">
        <v>26740</v>
      </c>
      <c r="S144" s="43">
        <v>27238</v>
      </c>
      <c r="T144" s="43">
        <v>30510</v>
      </c>
      <c r="U144" s="43">
        <v>33937</v>
      </c>
      <c r="V144" s="43">
        <v>33579</v>
      </c>
      <c r="W144" s="43">
        <v>35890</v>
      </c>
      <c r="X144" s="43">
        <v>35395</v>
      </c>
      <c r="Y144" s="43">
        <v>33512</v>
      </c>
      <c r="Z144" s="43">
        <v>33068</v>
      </c>
      <c r="AA144" s="43">
        <v>31073</v>
      </c>
      <c r="AB144" s="42"/>
      <c r="AC144" s="42"/>
      <c r="AD144" s="40"/>
      <c r="AE144" s="40"/>
    </row>
    <row r="145" spans="1:31" x14ac:dyDescent="0.2">
      <c r="A145" s="139"/>
      <c r="B145" s="130"/>
      <c r="C145" s="59" t="s">
        <v>8</v>
      </c>
      <c r="D145" s="59" t="s">
        <v>8</v>
      </c>
      <c r="E145" s="59" t="s">
        <v>8</v>
      </c>
      <c r="F145" s="59" t="s">
        <v>8</v>
      </c>
      <c r="G145" s="59" t="s">
        <v>8</v>
      </c>
      <c r="H145" s="59" t="s">
        <v>8</v>
      </c>
      <c r="I145" s="59" t="s">
        <v>8</v>
      </c>
      <c r="J145" s="44">
        <v>0.36199999999999999</v>
      </c>
      <c r="K145" s="44">
        <v>0.36199999999999999</v>
      </c>
      <c r="L145" s="44">
        <v>0.373</v>
      </c>
      <c r="M145" s="44">
        <v>0.36199999999999999</v>
      </c>
      <c r="N145" s="44">
        <v>0.35799999999999998</v>
      </c>
      <c r="O145" s="44">
        <v>0.35399999999999998</v>
      </c>
      <c r="P145" s="44">
        <v>0.35099999999999998</v>
      </c>
      <c r="Q145" s="44">
        <v>0.34899999999999998</v>
      </c>
      <c r="R145" s="44">
        <v>0.35499999999999998</v>
      </c>
      <c r="S145" s="44">
        <v>0.35899999999999999</v>
      </c>
      <c r="T145" s="44">
        <v>0.37</v>
      </c>
      <c r="U145" s="44">
        <v>0.35599999999999998</v>
      </c>
      <c r="V145" s="44">
        <v>0.36</v>
      </c>
      <c r="W145" s="44">
        <v>0.35899999999999999</v>
      </c>
      <c r="X145" s="44">
        <v>0.35399999999999998</v>
      </c>
      <c r="Y145" s="44">
        <v>0.33700000000000002</v>
      </c>
      <c r="Z145" s="44">
        <v>0.35299999999999998</v>
      </c>
      <c r="AA145" s="44">
        <v>0.35</v>
      </c>
      <c r="AB145" s="42"/>
      <c r="AC145" s="42"/>
      <c r="AD145" s="40"/>
      <c r="AE145" s="40"/>
    </row>
    <row r="146" spans="1:31" ht="15.75" customHeight="1" x14ac:dyDescent="0.2">
      <c r="A146" s="139"/>
      <c r="B146" s="130" t="s">
        <v>83</v>
      </c>
      <c r="C146" s="59" t="s">
        <v>8</v>
      </c>
      <c r="D146" s="59" t="s">
        <v>8</v>
      </c>
      <c r="E146" s="59" t="s">
        <v>8</v>
      </c>
      <c r="F146" s="59" t="s">
        <v>8</v>
      </c>
      <c r="G146" s="59" t="s">
        <v>8</v>
      </c>
      <c r="H146" s="59" t="s">
        <v>8</v>
      </c>
      <c r="I146" s="59" t="s">
        <v>8</v>
      </c>
      <c r="J146" s="44">
        <v>24728</v>
      </c>
      <c r="K146" s="44">
        <v>24454</v>
      </c>
      <c r="L146" s="44">
        <v>23907</v>
      </c>
      <c r="M146" s="44">
        <v>25194</v>
      </c>
      <c r="N146" s="44">
        <v>25140</v>
      </c>
      <c r="O146" s="44">
        <v>25536</v>
      </c>
      <c r="P146" s="44">
        <v>24362</v>
      </c>
      <c r="Q146" s="44">
        <v>24249</v>
      </c>
      <c r="R146" s="44">
        <v>23094</v>
      </c>
      <c r="S146" s="44">
        <v>23247</v>
      </c>
      <c r="T146" s="44">
        <v>24826</v>
      </c>
      <c r="U146" s="44">
        <v>28372</v>
      </c>
      <c r="V146" s="44">
        <v>28028</v>
      </c>
      <c r="W146" s="44">
        <v>29029</v>
      </c>
      <c r="X146" s="44">
        <v>28534</v>
      </c>
      <c r="Y146" s="44">
        <v>30356</v>
      </c>
      <c r="Z146" s="44">
        <v>27687</v>
      </c>
      <c r="AA146" s="44">
        <v>26027</v>
      </c>
      <c r="AB146" s="42"/>
      <c r="AC146" s="42"/>
      <c r="AD146" s="40"/>
      <c r="AE146" s="40"/>
    </row>
    <row r="147" spans="1:31" x14ac:dyDescent="0.2">
      <c r="A147" s="139"/>
      <c r="B147" s="130"/>
      <c r="C147" s="59" t="s">
        <v>8</v>
      </c>
      <c r="D147" s="59" t="s">
        <v>8</v>
      </c>
      <c r="E147" s="59" t="s">
        <v>8</v>
      </c>
      <c r="F147" s="59" t="s">
        <v>8</v>
      </c>
      <c r="G147" s="59" t="s">
        <v>8</v>
      </c>
      <c r="H147" s="59" t="s">
        <v>8</v>
      </c>
      <c r="I147" s="59" t="s">
        <v>8</v>
      </c>
      <c r="J147" s="44">
        <v>0.307</v>
      </c>
      <c r="K147" s="44">
        <v>0.307</v>
      </c>
      <c r="L147" s="44">
        <v>0.309</v>
      </c>
      <c r="M147" s="44">
        <v>0.315</v>
      </c>
      <c r="N147" s="44">
        <v>0.311</v>
      </c>
      <c r="O147" s="44">
        <v>0.30199999999999999</v>
      </c>
      <c r="P147" s="44">
        <v>0.3</v>
      </c>
      <c r="Q147" s="44">
        <v>0.30499999999999999</v>
      </c>
      <c r="R147" s="44">
        <v>0.30599999999999999</v>
      </c>
      <c r="S147" s="44">
        <v>0.307</v>
      </c>
      <c r="T147" s="44">
        <v>0.30099999999999999</v>
      </c>
      <c r="U147" s="44">
        <v>0.29699999999999999</v>
      </c>
      <c r="V147" s="44">
        <v>0.3</v>
      </c>
      <c r="W147" s="44">
        <v>0.29099999999999998</v>
      </c>
      <c r="X147" s="44">
        <v>0.28499999999999998</v>
      </c>
      <c r="Y147" s="44">
        <v>0.30499999999999999</v>
      </c>
      <c r="Z147" s="44">
        <v>0.29499999999999998</v>
      </c>
      <c r="AA147" s="44">
        <v>0.29299999999999998</v>
      </c>
      <c r="AB147" s="42"/>
      <c r="AC147" s="42"/>
      <c r="AD147" s="40"/>
      <c r="AE147" s="40"/>
    </row>
    <row r="148" spans="1:31" ht="15.75" customHeight="1" x14ac:dyDescent="0.2">
      <c r="A148" s="139"/>
      <c r="B148" s="130" t="s">
        <v>82</v>
      </c>
      <c r="C148" s="59" t="s">
        <v>8</v>
      </c>
      <c r="D148" s="59" t="s">
        <v>8</v>
      </c>
      <c r="E148" s="59" t="s">
        <v>8</v>
      </c>
      <c r="F148" s="59" t="s">
        <v>8</v>
      </c>
      <c r="G148" s="59" t="s">
        <v>8</v>
      </c>
      <c r="H148" s="59" t="s">
        <v>8</v>
      </c>
      <c r="I148" s="59" t="s">
        <v>8</v>
      </c>
      <c r="J148" s="44">
        <v>6712</v>
      </c>
      <c r="K148" s="44">
        <v>6778</v>
      </c>
      <c r="L148" s="44">
        <v>7108</v>
      </c>
      <c r="M148" s="44">
        <v>7792</v>
      </c>
      <c r="N148" s="44">
        <v>8025</v>
      </c>
      <c r="O148" s="44">
        <v>9046</v>
      </c>
      <c r="P148" s="44">
        <v>8450</v>
      </c>
      <c r="Q148" s="44">
        <v>8361</v>
      </c>
      <c r="R148" s="44">
        <v>8035</v>
      </c>
      <c r="S148" s="44">
        <v>8327</v>
      </c>
      <c r="T148" s="44">
        <v>9396</v>
      </c>
      <c r="U148" s="44">
        <v>10601</v>
      </c>
      <c r="V148" s="44">
        <v>11134</v>
      </c>
      <c r="W148" s="44">
        <v>11304</v>
      </c>
      <c r="X148" s="44">
        <v>11833</v>
      </c>
      <c r="Y148" s="44">
        <v>10883</v>
      </c>
      <c r="Z148" s="44">
        <v>10642</v>
      </c>
      <c r="AA148" s="44">
        <v>9579</v>
      </c>
      <c r="AB148" s="42"/>
      <c r="AC148" s="42"/>
      <c r="AD148" s="40"/>
      <c r="AE148" s="40"/>
    </row>
    <row r="149" spans="1:31" x14ac:dyDescent="0.2">
      <c r="A149" s="139"/>
      <c r="B149" s="130"/>
      <c r="C149" s="59" t="s">
        <v>8</v>
      </c>
      <c r="D149" s="59" t="s">
        <v>8</v>
      </c>
      <c r="E149" s="59" t="s">
        <v>8</v>
      </c>
      <c r="F149" s="59" t="s">
        <v>8</v>
      </c>
      <c r="G149" s="59" t="s">
        <v>8</v>
      </c>
      <c r="H149" s="59" t="s">
        <v>8</v>
      </c>
      <c r="I149" s="59" t="s">
        <v>8</v>
      </c>
      <c r="J149" s="44">
        <v>8.3000000000000004E-2</v>
      </c>
      <c r="K149" s="44">
        <v>8.5000000000000006E-2</v>
      </c>
      <c r="L149" s="44">
        <v>9.1999999999999998E-2</v>
      </c>
      <c r="M149" s="44">
        <v>9.8000000000000004E-2</v>
      </c>
      <c r="N149" s="44">
        <v>9.9000000000000005E-2</v>
      </c>
      <c r="O149" s="44">
        <v>0.107</v>
      </c>
      <c r="P149" s="44">
        <v>0.104</v>
      </c>
      <c r="Q149" s="44">
        <v>0.105</v>
      </c>
      <c r="R149" s="44">
        <v>0.107</v>
      </c>
      <c r="S149" s="44">
        <v>0.11</v>
      </c>
      <c r="T149" s="44">
        <v>0.114</v>
      </c>
      <c r="U149" s="44">
        <v>0.111</v>
      </c>
      <c r="V149" s="44">
        <v>0.11899999999999999</v>
      </c>
      <c r="W149" s="44">
        <v>0.113</v>
      </c>
      <c r="X149" s="44">
        <v>0.11799999999999999</v>
      </c>
      <c r="Y149" s="44">
        <v>0.109</v>
      </c>
      <c r="Z149" s="44">
        <v>0.114</v>
      </c>
      <c r="AA149" s="44">
        <v>0.108</v>
      </c>
      <c r="AB149" s="42"/>
      <c r="AC149" s="42"/>
      <c r="AD149" s="40"/>
      <c r="AE149" s="40"/>
    </row>
    <row r="150" spans="1:31" ht="15" customHeight="1" x14ac:dyDescent="0.2">
      <c r="A150" s="139"/>
      <c r="B150" s="130" t="s">
        <v>81</v>
      </c>
      <c r="C150" s="59" t="s">
        <v>8</v>
      </c>
      <c r="D150" s="59" t="s">
        <v>8</v>
      </c>
      <c r="E150" s="59" t="s">
        <v>8</v>
      </c>
      <c r="F150" s="59" t="s">
        <v>8</v>
      </c>
      <c r="G150" s="59" t="s">
        <v>8</v>
      </c>
      <c r="H150" s="59" t="s">
        <v>8</v>
      </c>
      <c r="I150" s="59" t="s">
        <v>8</v>
      </c>
      <c r="J150" s="44">
        <v>1709</v>
      </c>
      <c r="K150" s="44">
        <v>1786</v>
      </c>
      <c r="L150" s="44">
        <v>1811</v>
      </c>
      <c r="M150" s="44">
        <v>1939</v>
      </c>
      <c r="N150" s="44">
        <v>2127</v>
      </c>
      <c r="O150" s="44">
        <v>2572</v>
      </c>
      <c r="P150" s="44">
        <v>2532</v>
      </c>
      <c r="Q150" s="44">
        <v>2466</v>
      </c>
      <c r="R150" s="44">
        <v>2340</v>
      </c>
      <c r="S150" s="44">
        <v>2541</v>
      </c>
      <c r="T150" s="44">
        <v>2880</v>
      </c>
      <c r="U150" s="44">
        <v>3273</v>
      </c>
      <c r="V150" s="44">
        <v>3386</v>
      </c>
      <c r="W150" s="44">
        <v>3790</v>
      </c>
      <c r="X150" s="44">
        <v>4151</v>
      </c>
      <c r="Y150" s="44">
        <v>3811</v>
      </c>
      <c r="Z150" s="44">
        <v>3721</v>
      </c>
      <c r="AA150" s="44">
        <v>3549</v>
      </c>
      <c r="AB150" s="42"/>
      <c r="AC150" s="42"/>
      <c r="AD150" s="40"/>
      <c r="AE150" s="40"/>
    </row>
    <row r="151" spans="1:31" x14ac:dyDescent="0.2">
      <c r="A151" s="139"/>
      <c r="B151" s="130"/>
      <c r="C151" s="59" t="s">
        <v>8</v>
      </c>
      <c r="D151" s="59" t="s">
        <v>8</v>
      </c>
      <c r="E151" s="59" t="s">
        <v>8</v>
      </c>
      <c r="F151" s="59" t="s">
        <v>8</v>
      </c>
      <c r="G151" s="59" t="s">
        <v>8</v>
      </c>
      <c r="H151" s="59" t="s">
        <v>8</v>
      </c>
      <c r="I151" s="59" t="s">
        <v>8</v>
      </c>
      <c r="J151" s="44">
        <v>2.1000000000000001E-2</v>
      </c>
      <c r="K151" s="44">
        <v>2.1999999999999999E-2</v>
      </c>
      <c r="L151" s="44">
        <v>2.3E-2</v>
      </c>
      <c r="M151" s="44">
        <v>2.4E-2</v>
      </c>
      <c r="N151" s="44">
        <v>2.5999999999999999E-2</v>
      </c>
      <c r="O151" s="44">
        <v>0.03</v>
      </c>
      <c r="P151" s="44">
        <v>3.1E-2</v>
      </c>
      <c r="Q151" s="44">
        <v>3.1E-2</v>
      </c>
      <c r="R151" s="44">
        <v>3.1E-2</v>
      </c>
      <c r="S151" s="44">
        <v>3.4000000000000002E-2</v>
      </c>
      <c r="T151" s="44">
        <v>3.5000000000000003E-2</v>
      </c>
      <c r="U151" s="44">
        <v>3.4000000000000002E-2</v>
      </c>
      <c r="V151" s="44">
        <v>3.5999999999999997E-2</v>
      </c>
      <c r="W151" s="44">
        <v>3.7999999999999999E-2</v>
      </c>
      <c r="X151" s="44">
        <v>4.2000000000000003E-2</v>
      </c>
      <c r="Y151" s="44">
        <v>3.7999999999999999E-2</v>
      </c>
      <c r="Z151" s="44">
        <v>0.04</v>
      </c>
      <c r="AA151" s="44">
        <v>0.04</v>
      </c>
      <c r="AB151" s="42"/>
      <c r="AC151" s="42"/>
      <c r="AD151" s="40"/>
      <c r="AE151" s="40"/>
    </row>
    <row r="152" spans="1:31" ht="15.75" customHeight="1" x14ac:dyDescent="0.2">
      <c r="A152" s="139"/>
      <c r="B152" s="130" t="s">
        <v>80</v>
      </c>
      <c r="C152" s="59" t="s">
        <v>8</v>
      </c>
      <c r="D152" s="59" t="s">
        <v>8</v>
      </c>
      <c r="E152" s="59" t="s">
        <v>8</v>
      </c>
      <c r="F152" s="59" t="s">
        <v>8</v>
      </c>
      <c r="G152" s="59" t="s">
        <v>8</v>
      </c>
      <c r="H152" s="59" t="s">
        <v>8</v>
      </c>
      <c r="I152" s="59" t="s">
        <v>8</v>
      </c>
      <c r="J152" s="44">
        <v>762</v>
      </c>
      <c r="K152" s="44">
        <v>965</v>
      </c>
      <c r="L152" s="44">
        <v>1303</v>
      </c>
      <c r="M152" s="44">
        <v>1290</v>
      </c>
      <c r="N152" s="44">
        <v>1135</v>
      </c>
      <c r="O152" s="44">
        <v>1381</v>
      </c>
      <c r="P152" s="44">
        <v>1550</v>
      </c>
      <c r="Q152" s="44">
        <v>930</v>
      </c>
      <c r="R152" s="44">
        <v>1069</v>
      </c>
      <c r="S152" s="44">
        <v>1241</v>
      </c>
      <c r="T152" s="44">
        <v>1735</v>
      </c>
      <c r="U152" s="44">
        <v>2698</v>
      </c>
      <c r="V152" s="44">
        <v>2943</v>
      </c>
      <c r="W152" s="44">
        <v>2780</v>
      </c>
      <c r="X152" s="44">
        <v>2832</v>
      </c>
      <c r="Y152" s="44">
        <v>2662</v>
      </c>
      <c r="Z152" s="44">
        <v>3146</v>
      </c>
      <c r="AA152" s="44">
        <v>2756</v>
      </c>
      <c r="AB152" s="42"/>
      <c r="AC152" s="42"/>
      <c r="AD152" s="40"/>
      <c r="AE152" s="40"/>
    </row>
    <row r="153" spans="1:31" x14ac:dyDescent="0.2">
      <c r="A153" s="139"/>
      <c r="B153" s="130"/>
      <c r="C153" s="59" t="s">
        <v>8</v>
      </c>
      <c r="D153" s="59" t="s">
        <v>8</v>
      </c>
      <c r="E153" s="59" t="s">
        <v>8</v>
      </c>
      <c r="F153" s="59" t="s">
        <v>8</v>
      </c>
      <c r="G153" s="59" t="s">
        <v>8</v>
      </c>
      <c r="H153" s="59" t="s">
        <v>8</v>
      </c>
      <c r="I153" s="59" t="s">
        <v>8</v>
      </c>
      <c r="J153" s="44">
        <v>8.9999999999999993E-3</v>
      </c>
      <c r="K153" s="44">
        <v>1.2E-2</v>
      </c>
      <c r="L153" s="44">
        <v>1.7000000000000001E-2</v>
      </c>
      <c r="M153" s="44">
        <v>1.6E-2</v>
      </c>
      <c r="N153" s="44">
        <v>1.4E-2</v>
      </c>
      <c r="O153" s="44">
        <v>1.6E-2</v>
      </c>
      <c r="P153" s="44">
        <v>1.9E-2</v>
      </c>
      <c r="Q153" s="44">
        <v>1.2E-2</v>
      </c>
      <c r="R153" s="44">
        <v>1.4E-2</v>
      </c>
      <c r="S153" s="44">
        <v>1.6E-2</v>
      </c>
      <c r="T153" s="44">
        <v>2.1000000000000001E-2</v>
      </c>
      <c r="U153" s="44">
        <v>2.8000000000000001E-2</v>
      </c>
      <c r="V153" s="44">
        <v>3.2000000000000001E-2</v>
      </c>
      <c r="W153" s="44">
        <v>2.8000000000000001E-2</v>
      </c>
      <c r="X153" s="44">
        <v>2.8000000000000001E-2</v>
      </c>
      <c r="Y153" s="44">
        <v>2.7E-2</v>
      </c>
      <c r="Z153" s="44">
        <v>3.4000000000000002E-2</v>
      </c>
      <c r="AA153" s="44">
        <v>3.1E-2</v>
      </c>
      <c r="AB153" s="42"/>
      <c r="AC153" s="42"/>
      <c r="AD153" s="40"/>
      <c r="AE153" s="40"/>
    </row>
    <row r="154" spans="1:31" ht="15.75" customHeight="1" x14ac:dyDescent="0.2">
      <c r="A154" s="139"/>
      <c r="B154" s="130" t="s">
        <v>79</v>
      </c>
      <c r="C154" s="59" t="s">
        <v>8</v>
      </c>
      <c r="D154" s="59" t="s">
        <v>8</v>
      </c>
      <c r="E154" s="59" t="s">
        <v>8</v>
      </c>
      <c r="F154" s="59" t="s">
        <v>8</v>
      </c>
      <c r="G154" s="59" t="s">
        <v>8</v>
      </c>
      <c r="H154" s="59" t="s">
        <v>8</v>
      </c>
      <c r="I154" s="59" t="s">
        <v>8</v>
      </c>
      <c r="J154" s="44">
        <v>18198</v>
      </c>
      <c r="K154" s="44">
        <v>19114</v>
      </c>
      <c r="L154" s="44">
        <v>19694</v>
      </c>
      <c r="M154" s="44">
        <v>21613</v>
      </c>
      <c r="N154" s="44">
        <v>22257</v>
      </c>
      <c r="O154" s="44">
        <v>22768</v>
      </c>
      <c r="P154" s="44">
        <v>22690</v>
      </c>
      <c r="Q154" s="44">
        <v>22740</v>
      </c>
      <c r="R154" s="44">
        <v>22278</v>
      </c>
      <c r="S154" s="44">
        <v>22555</v>
      </c>
      <c r="T154" s="44">
        <v>26663</v>
      </c>
      <c r="U154" s="44">
        <v>32690</v>
      </c>
      <c r="V154" s="44">
        <v>33613</v>
      </c>
      <c r="W154" s="44">
        <v>36258</v>
      </c>
      <c r="X154" s="44">
        <v>37334</v>
      </c>
      <c r="Y154" s="44">
        <v>37836</v>
      </c>
      <c r="Z154" s="44">
        <v>38539</v>
      </c>
      <c r="AA154" s="44">
        <v>37955</v>
      </c>
      <c r="AB154" s="42"/>
      <c r="AC154" s="42"/>
      <c r="AD154" s="40"/>
      <c r="AE154" s="40"/>
    </row>
    <row r="155" spans="1:31" x14ac:dyDescent="0.2">
      <c r="A155" s="139"/>
      <c r="B155" s="130"/>
      <c r="C155" s="59" t="s">
        <v>8</v>
      </c>
      <c r="D155" s="59" t="s">
        <v>8</v>
      </c>
      <c r="E155" s="59" t="s">
        <v>8</v>
      </c>
      <c r="F155" s="59" t="s">
        <v>8</v>
      </c>
      <c r="G155" s="59" t="s">
        <v>8</v>
      </c>
      <c r="H155" s="59" t="s">
        <v>8</v>
      </c>
      <c r="I155" s="59" t="s">
        <v>8</v>
      </c>
      <c r="J155" s="44">
        <v>0.22600000000000001</v>
      </c>
      <c r="K155" s="44">
        <v>0.24</v>
      </c>
      <c r="L155" s="44">
        <v>0.254</v>
      </c>
      <c r="M155" s="44">
        <v>0.27100000000000002</v>
      </c>
      <c r="N155" s="44">
        <v>0.27500000000000002</v>
      </c>
      <c r="O155" s="44">
        <v>0.27</v>
      </c>
      <c r="P155" s="44">
        <v>0.27900000000000003</v>
      </c>
      <c r="Q155" s="44">
        <v>0.28599999999999998</v>
      </c>
      <c r="R155" s="44">
        <v>0.29499999999999998</v>
      </c>
      <c r="S155" s="44">
        <v>0.29799999999999999</v>
      </c>
      <c r="T155" s="44">
        <v>0.32300000000000001</v>
      </c>
      <c r="U155" s="44">
        <v>0.34300000000000003</v>
      </c>
      <c r="V155" s="44">
        <v>0.36</v>
      </c>
      <c r="W155" s="44">
        <v>0.36299999999999999</v>
      </c>
      <c r="X155" s="44">
        <v>0.374</v>
      </c>
      <c r="Y155" s="44">
        <v>0.38100000000000001</v>
      </c>
      <c r="Z155" s="44">
        <v>0.41099999999999998</v>
      </c>
      <c r="AA155" s="44">
        <v>0.42799999999999999</v>
      </c>
      <c r="AB155" s="42"/>
      <c r="AC155" s="42"/>
      <c r="AD155" s="40"/>
      <c r="AE155" s="40"/>
    </row>
    <row r="156" spans="1:31" ht="15.75" customHeight="1" x14ac:dyDescent="0.2">
      <c r="A156" s="139"/>
      <c r="B156" s="130" t="s">
        <v>78</v>
      </c>
      <c r="C156" s="59" t="s">
        <v>8</v>
      </c>
      <c r="D156" s="59" t="s">
        <v>8</v>
      </c>
      <c r="E156" s="59" t="s">
        <v>8</v>
      </c>
      <c r="F156" s="59" t="s">
        <v>8</v>
      </c>
      <c r="G156" s="59" t="s">
        <v>8</v>
      </c>
      <c r="H156" s="59" t="s">
        <v>8</v>
      </c>
      <c r="I156" s="59" t="s">
        <v>8</v>
      </c>
      <c r="J156" s="44">
        <v>16394</v>
      </c>
      <c r="K156" s="44">
        <v>17246</v>
      </c>
      <c r="L156" s="44">
        <v>17883</v>
      </c>
      <c r="M156" s="44">
        <v>19753</v>
      </c>
      <c r="N156" s="44">
        <v>20407</v>
      </c>
      <c r="O156" s="44">
        <v>20814</v>
      </c>
      <c r="P156" s="44">
        <v>20615</v>
      </c>
      <c r="Q156" s="44">
        <v>20240</v>
      </c>
      <c r="R156" s="44">
        <v>19429</v>
      </c>
      <c r="S156" s="44">
        <v>19560</v>
      </c>
      <c r="T156" s="44">
        <v>23371</v>
      </c>
      <c r="U156" s="44">
        <v>28698</v>
      </c>
      <c r="V156" s="44">
        <v>28948</v>
      </c>
      <c r="W156" s="44">
        <v>30948</v>
      </c>
      <c r="X156" s="44">
        <v>31429</v>
      </c>
      <c r="Y156" s="44">
        <v>31208</v>
      </c>
      <c r="Z156" s="44">
        <v>31478</v>
      </c>
      <c r="AA156" s="44">
        <v>30771</v>
      </c>
      <c r="AB156" s="42"/>
      <c r="AC156" s="42"/>
      <c r="AD156" s="40"/>
      <c r="AE156" s="40"/>
    </row>
    <row r="157" spans="1:31" x14ac:dyDescent="0.2">
      <c r="A157" s="139"/>
      <c r="B157" s="130"/>
      <c r="C157" s="59" t="s">
        <v>8</v>
      </c>
      <c r="D157" s="59" t="s">
        <v>8</v>
      </c>
      <c r="E157" s="59" t="s">
        <v>8</v>
      </c>
      <c r="F157" s="59" t="s">
        <v>8</v>
      </c>
      <c r="G157" s="59" t="s">
        <v>8</v>
      </c>
      <c r="H157" s="59" t="s">
        <v>8</v>
      </c>
      <c r="I157" s="59" t="s">
        <v>8</v>
      </c>
      <c r="J157" s="44">
        <v>0.20300000000000001</v>
      </c>
      <c r="K157" s="44">
        <v>0.217</v>
      </c>
      <c r="L157" s="44">
        <v>0.23100000000000001</v>
      </c>
      <c r="M157" s="44">
        <v>0.247</v>
      </c>
      <c r="N157" s="44">
        <v>0.252</v>
      </c>
      <c r="O157" s="44">
        <v>0.246</v>
      </c>
      <c r="P157" s="44">
        <v>0.254</v>
      </c>
      <c r="Q157" s="44">
        <v>0.255</v>
      </c>
      <c r="R157" s="44">
        <v>0.25800000000000001</v>
      </c>
      <c r="S157" s="44">
        <v>0.25800000000000001</v>
      </c>
      <c r="T157" s="44">
        <v>0.28299999999999997</v>
      </c>
      <c r="U157" s="44">
        <v>0.30099999999999999</v>
      </c>
      <c r="V157" s="44">
        <v>0.31</v>
      </c>
      <c r="W157" s="44">
        <v>0.31</v>
      </c>
      <c r="X157" s="44">
        <v>0.314</v>
      </c>
      <c r="Y157" s="44">
        <v>0.314</v>
      </c>
      <c r="Z157" s="44">
        <v>0.33600000000000002</v>
      </c>
      <c r="AA157" s="44">
        <v>0.34699999999999998</v>
      </c>
      <c r="AB157" s="42"/>
      <c r="AC157" s="42"/>
      <c r="AD157" s="40"/>
      <c r="AE157" s="40"/>
    </row>
    <row r="158" spans="1:31" ht="15.75" customHeight="1" x14ac:dyDescent="0.2">
      <c r="A158" s="139"/>
      <c r="B158" s="130" t="s">
        <v>77</v>
      </c>
      <c r="C158" s="59" t="s">
        <v>8</v>
      </c>
      <c r="D158" s="59" t="s">
        <v>8</v>
      </c>
      <c r="E158" s="59" t="s">
        <v>8</v>
      </c>
      <c r="F158" s="59" t="s">
        <v>8</v>
      </c>
      <c r="G158" s="59" t="s">
        <v>8</v>
      </c>
      <c r="H158" s="59" t="s">
        <v>8</v>
      </c>
      <c r="I158" s="59" t="s">
        <v>8</v>
      </c>
      <c r="J158" s="44">
        <v>15785</v>
      </c>
      <c r="K158" s="44">
        <v>15191</v>
      </c>
      <c r="L158" s="44">
        <v>14141</v>
      </c>
      <c r="M158" s="44">
        <v>16008</v>
      </c>
      <c r="N158" s="44">
        <v>17405</v>
      </c>
      <c r="O158" s="44">
        <v>19921</v>
      </c>
      <c r="P158" s="44">
        <v>19124</v>
      </c>
      <c r="Q158" s="44">
        <v>17837</v>
      </c>
      <c r="R158" s="44">
        <v>16585</v>
      </c>
      <c r="S158" s="44">
        <v>16548</v>
      </c>
      <c r="T158" s="44">
        <v>19103</v>
      </c>
      <c r="U158" s="44">
        <v>24582</v>
      </c>
      <c r="V158" s="44">
        <v>22778</v>
      </c>
      <c r="W158" s="44">
        <v>23264</v>
      </c>
      <c r="X158" s="44">
        <v>23465</v>
      </c>
      <c r="Y158" s="44">
        <v>22857</v>
      </c>
      <c r="Z158" s="44">
        <v>21396</v>
      </c>
      <c r="AA158" s="44">
        <v>20588</v>
      </c>
      <c r="AB158" s="42"/>
      <c r="AC158" s="42"/>
      <c r="AD158" s="40"/>
      <c r="AE158" s="40"/>
    </row>
    <row r="159" spans="1:31" x14ac:dyDescent="0.2">
      <c r="A159" s="139"/>
      <c r="B159" s="130"/>
      <c r="C159" s="59" t="s">
        <v>8</v>
      </c>
      <c r="D159" s="59" t="s">
        <v>8</v>
      </c>
      <c r="E159" s="59" t="s">
        <v>8</v>
      </c>
      <c r="F159" s="59" t="s">
        <v>8</v>
      </c>
      <c r="G159" s="59" t="s">
        <v>8</v>
      </c>
      <c r="H159" s="59" t="s">
        <v>8</v>
      </c>
      <c r="I159" s="59" t="s">
        <v>8</v>
      </c>
      <c r="J159" s="44">
        <v>0.19600000000000001</v>
      </c>
      <c r="K159" s="44">
        <v>0.191</v>
      </c>
      <c r="L159" s="44">
        <v>0.183</v>
      </c>
      <c r="M159" s="44">
        <v>0.2</v>
      </c>
      <c r="N159" s="44">
        <v>0.215</v>
      </c>
      <c r="O159" s="44">
        <v>0.23599999999999999</v>
      </c>
      <c r="P159" s="44">
        <v>0.23499999999999999</v>
      </c>
      <c r="Q159" s="44">
        <v>0.22500000000000001</v>
      </c>
      <c r="R159" s="44">
        <v>0.22</v>
      </c>
      <c r="S159" s="44">
        <v>0.218</v>
      </c>
      <c r="T159" s="44">
        <v>0.23200000000000001</v>
      </c>
      <c r="U159" s="44">
        <v>0.25800000000000001</v>
      </c>
      <c r="V159" s="44">
        <v>0.24399999999999999</v>
      </c>
      <c r="W159" s="44">
        <v>0.23300000000000001</v>
      </c>
      <c r="X159" s="44">
        <v>0.23499999999999999</v>
      </c>
      <c r="Y159" s="44">
        <v>0.23</v>
      </c>
      <c r="Z159" s="44">
        <v>0.22800000000000001</v>
      </c>
      <c r="AA159" s="44">
        <v>0.23200000000000001</v>
      </c>
      <c r="AB159" s="42"/>
      <c r="AC159" s="42"/>
      <c r="AD159" s="40"/>
      <c r="AE159" s="40"/>
    </row>
    <row r="160" spans="1:31" ht="15.75" customHeight="1" x14ac:dyDescent="0.2">
      <c r="A160" s="139"/>
      <c r="B160" s="130" t="s">
        <v>76</v>
      </c>
      <c r="C160" s="59" t="s">
        <v>8</v>
      </c>
      <c r="D160" s="59" t="s">
        <v>8</v>
      </c>
      <c r="E160" s="59" t="s">
        <v>8</v>
      </c>
      <c r="F160" s="59" t="s">
        <v>8</v>
      </c>
      <c r="G160" s="59" t="s">
        <v>8</v>
      </c>
      <c r="H160" s="59" t="s">
        <v>8</v>
      </c>
      <c r="I160" s="59" t="s">
        <v>8</v>
      </c>
      <c r="J160" s="44">
        <v>18108</v>
      </c>
      <c r="K160" s="44">
        <v>17806</v>
      </c>
      <c r="L160" s="44">
        <v>17007</v>
      </c>
      <c r="M160" s="44">
        <v>15864</v>
      </c>
      <c r="N160" s="44">
        <v>16470</v>
      </c>
      <c r="O160" s="44">
        <v>15964</v>
      </c>
      <c r="P160" s="44">
        <v>15377</v>
      </c>
      <c r="Q160" s="44">
        <v>15376</v>
      </c>
      <c r="R160" s="44">
        <v>14893</v>
      </c>
      <c r="S160" s="44">
        <v>15575</v>
      </c>
      <c r="T160" s="44">
        <v>17734</v>
      </c>
      <c r="U160" s="44">
        <v>19453</v>
      </c>
      <c r="V160" s="44">
        <v>21451</v>
      </c>
      <c r="W160" s="44">
        <v>25165</v>
      </c>
      <c r="X160" s="44">
        <v>25742</v>
      </c>
      <c r="Y160" s="44">
        <v>26379</v>
      </c>
      <c r="Z160" s="44">
        <v>25957</v>
      </c>
      <c r="AA160" s="44">
        <v>25369</v>
      </c>
      <c r="AB160" s="42"/>
      <c r="AC160" s="42"/>
      <c r="AD160" s="40"/>
      <c r="AE160" s="40"/>
    </row>
    <row r="161" spans="1:31" x14ac:dyDescent="0.2">
      <c r="A161" s="139"/>
      <c r="B161" s="130"/>
      <c r="C161" s="59" t="s">
        <v>8</v>
      </c>
      <c r="D161" s="59" t="s">
        <v>8</v>
      </c>
      <c r="E161" s="59" t="s">
        <v>8</v>
      </c>
      <c r="F161" s="59" t="s">
        <v>8</v>
      </c>
      <c r="G161" s="59" t="s">
        <v>8</v>
      </c>
      <c r="H161" s="59" t="s">
        <v>8</v>
      </c>
      <c r="I161" s="59" t="s">
        <v>8</v>
      </c>
      <c r="J161" s="44">
        <v>0.224</v>
      </c>
      <c r="K161" s="44">
        <v>0.224</v>
      </c>
      <c r="L161" s="44">
        <v>0.22</v>
      </c>
      <c r="M161" s="44">
        <v>0.19900000000000001</v>
      </c>
      <c r="N161" s="44">
        <v>0.20399999999999999</v>
      </c>
      <c r="O161" s="44">
        <v>0.189</v>
      </c>
      <c r="P161" s="44">
        <v>0.189</v>
      </c>
      <c r="Q161" s="44">
        <v>0.19400000000000001</v>
      </c>
      <c r="R161" s="44">
        <v>0.19700000000000001</v>
      </c>
      <c r="S161" s="44">
        <v>0.20599999999999999</v>
      </c>
      <c r="T161" s="44">
        <v>0.214</v>
      </c>
      <c r="U161" s="44">
        <v>0.20399999999999999</v>
      </c>
      <c r="V161" s="44">
        <v>0.23</v>
      </c>
      <c r="W161" s="44">
        <v>0.252</v>
      </c>
      <c r="X161" s="44">
        <v>0.25800000000000001</v>
      </c>
      <c r="Y161" s="44">
        <v>0.26500000000000001</v>
      </c>
      <c r="Z161" s="44">
        <v>0.27700000000000002</v>
      </c>
      <c r="AA161" s="44">
        <v>0.28599999999999998</v>
      </c>
      <c r="AB161" s="42"/>
      <c r="AC161" s="42"/>
      <c r="AD161" s="40"/>
      <c r="AE161" s="40"/>
    </row>
    <row r="162" spans="1:31" ht="15.75" customHeight="1" x14ac:dyDescent="0.2">
      <c r="A162" s="139"/>
      <c r="B162" s="130" t="s">
        <v>75</v>
      </c>
      <c r="C162" s="59" t="s">
        <v>8</v>
      </c>
      <c r="D162" s="59" t="s">
        <v>8</v>
      </c>
      <c r="E162" s="59" t="s">
        <v>8</v>
      </c>
      <c r="F162" s="59" t="s">
        <v>8</v>
      </c>
      <c r="G162" s="59" t="s">
        <v>8</v>
      </c>
      <c r="H162" s="59" t="s">
        <v>8</v>
      </c>
      <c r="I162" s="59" t="s">
        <v>8</v>
      </c>
      <c r="J162" s="44">
        <v>1134</v>
      </c>
      <c r="K162" s="44">
        <v>1071</v>
      </c>
      <c r="L162" s="44">
        <v>1044</v>
      </c>
      <c r="M162" s="44">
        <v>1270</v>
      </c>
      <c r="N162" s="44">
        <v>1251</v>
      </c>
      <c r="O162" s="44">
        <v>1256</v>
      </c>
      <c r="P162" s="44">
        <v>1167</v>
      </c>
      <c r="Q162" s="44">
        <v>1011</v>
      </c>
      <c r="R162" s="44">
        <v>970</v>
      </c>
      <c r="S162" s="44">
        <v>861</v>
      </c>
      <c r="T162" s="44">
        <v>818</v>
      </c>
      <c r="U162" s="44">
        <v>954</v>
      </c>
      <c r="V162" s="44">
        <v>942</v>
      </c>
      <c r="W162" s="44">
        <v>1044</v>
      </c>
      <c r="X162" s="44">
        <v>919</v>
      </c>
      <c r="Y162" s="44">
        <v>1082</v>
      </c>
      <c r="Z162" s="44">
        <v>1019</v>
      </c>
      <c r="AA162" s="44">
        <v>938</v>
      </c>
      <c r="AB162" s="42"/>
      <c r="AC162" s="42"/>
      <c r="AD162" s="40"/>
      <c r="AE162" s="40"/>
    </row>
    <row r="163" spans="1:31" x14ac:dyDescent="0.2">
      <c r="A163" s="139"/>
      <c r="B163" s="130"/>
      <c r="C163" s="59" t="s">
        <v>8</v>
      </c>
      <c r="D163" s="59" t="s">
        <v>8</v>
      </c>
      <c r="E163" s="59" t="s">
        <v>8</v>
      </c>
      <c r="F163" s="59" t="s">
        <v>8</v>
      </c>
      <c r="G163" s="59" t="s">
        <v>8</v>
      </c>
      <c r="H163" s="59" t="s">
        <v>8</v>
      </c>
      <c r="I163" s="59" t="s">
        <v>8</v>
      </c>
      <c r="J163" s="44">
        <v>1.4E-2</v>
      </c>
      <c r="K163" s="44">
        <v>1.2999999999999999E-2</v>
      </c>
      <c r="L163" s="44">
        <v>1.2999999999999999E-2</v>
      </c>
      <c r="M163" s="44">
        <v>1.6E-2</v>
      </c>
      <c r="N163" s="44">
        <v>1.4999999999999999E-2</v>
      </c>
      <c r="O163" s="44">
        <v>1.4999999999999999E-2</v>
      </c>
      <c r="P163" s="44">
        <v>1.4E-2</v>
      </c>
      <c r="Q163" s="44">
        <v>1.2999999999999999E-2</v>
      </c>
      <c r="R163" s="44">
        <v>1.2999999999999999E-2</v>
      </c>
      <c r="S163" s="44">
        <v>1.0999999999999999E-2</v>
      </c>
      <c r="T163" s="44">
        <v>0.01</v>
      </c>
      <c r="U163" s="44">
        <v>0.01</v>
      </c>
      <c r="V163" s="44">
        <v>0.01</v>
      </c>
      <c r="W163" s="44">
        <v>0.01</v>
      </c>
      <c r="X163" s="44">
        <v>8.9999999999999993E-3</v>
      </c>
      <c r="Y163" s="44">
        <v>1.0999999999999999E-2</v>
      </c>
      <c r="Z163" s="44">
        <v>1.0999999999999999E-2</v>
      </c>
      <c r="AA163" s="44">
        <v>1.0999999999999999E-2</v>
      </c>
      <c r="AB163" s="42"/>
      <c r="AC163" s="42"/>
      <c r="AD163" s="40"/>
      <c r="AE163" s="40"/>
    </row>
    <row r="164" spans="1:31" ht="15.75" customHeight="1" thickBot="1" x14ac:dyDescent="0.25">
      <c r="A164" s="139"/>
      <c r="B164" s="134" t="s">
        <v>159</v>
      </c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>
        <v>201</v>
      </c>
      <c r="X164" s="61">
        <v>245</v>
      </c>
      <c r="Y164" s="61">
        <v>280</v>
      </c>
      <c r="Z164" s="61">
        <v>333</v>
      </c>
      <c r="AA164" s="61">
        <v>333</v>
      </c>
    </row>
    <row r="165" spans="1:31" ht="15.75" customHeight="1" thickBot="1" x14ac:dyDescent="0.25">
      <c r="A165" s="139"/>
      <c r="B165" s="134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3">
        <v>2E-3</v>
      </c>
      <c r="X165" s="63">
        <v>2E-3</v>
      </c>
      <c r="Y165" s="63">
        <v>3.0000000000000001E-3</v>
      </c>
      <c r="Z165" s="63">
        <v>4.0000000000000001E-3</v>
      </c>
      <c r="AA165" s="63">
        <v>4.0000000000000001E-3</v>
      </c>
    </row>
    <row r="166" spans="1:31" x14ac:dyDescent="0.2">
      <c r="A166" s="139"/>
      <c r="B166" s="68" t="s">
        <v>183</v>
      </c>
      <c r="C166" s="59" t="s">
        <v>8</v>
      </c>
      <c r="D166" s="59" t="s">
        <v>8</v>
      </c>
      <c r="E166" s="59" t="s">
        <v>8</v>
      </c>
      <c r="F166" s="59" t="s">
        <v>8</v>
      </c>
      <c r="G166" s="59" t="s">
        <v>8</v>
      </c>
      <c r="H166" s="59" t="s">
        <v>8</v>
      </c>
      <c r="I166" s="59" t="s">
        <v>8</v>
      </c>
      <c r="J166" s="53" t="e">
        <f>#REF!</f>
        <v>#REF!</v>
      </c>
      <c r="K166" s="53" t="e">
        <f>#REF!</f>
        <v>#REF!</v>
      </c>
      <c r="L166" s="53" t="e">
        <f>#REF!</f>
        <v>#REF!</v>
      </c>
      <c r="M166" s="53" t="e">
        <f>#REF!</f>
        <v>#REF!</v>
      </c>
      <c r="N166" s="53" t="e">
        <f>#REF!</f>
        <v>#REF!</v>
      </c>
      <c r="O166" s="53" t="e">
        <f>#REF!</f>
        <v>#REF!</v>
      </c>
      <c r="P166" s="53" t="e">
        <f>#REF!</f>
        <v>#REF!</v>
      </c>
      <c r="Q166" s="53" t="e">
        <f>#REF!</f>
        <v>#REF!</v>
      </c>
      <c r="R166" s="53" t="e">
        <f>#REF!</f>
        <v>#REF!</v>
      </c>
      <c r="S166" s="53" t="e">
        <f>#REF!</f>
        <v>#REF!</v>
      </c>
      <c r="T166" s="53" t="e">
        <f>#REF!</f>
        <v>#REF!</v>
      </c>
      <c r="U166" s="53" t="e">
        <f>#REF!</f>
        <v>#REF!</v>
      </c>
      <c r="V166" s="53" t="e">
        <f>#REF!</f>
        <v>#REF!</v>
      </c>
      <c r="W166" s="53" t="e">
        <f>#REF!</f>
        <v>#REF!</v>
      </c>
      <c r="X166" s="53" t="e">
        <f>#REF!</f>
        <v>#REF!</v>
      </c>
      <c r="Y166" s="53" t="e">
        <f>#REF!</f>
        <v>#REF!</v>
      </c>
      <c r="Z166" s="53" t="e">
        <f>#REF!</f>
        <v>#REF!</v>
      </c>
      <c r="AA166" s="53" t="e">
        <f>#REF!</f>
        <v>#REF!</v>
      </c>
      <c r="AB166" s="53"/>
    </row>
    <row r="167" spans="1:31" x14ac:dyDescent="0.2">
      <c r="A167" s="139"/>
      <c r="B167" s="68" t="s">
        <v>184</v>
      </c>
      <c r="C167" s="59" t="s">
        <v>8</v>
      </c>
      <c r="D167" s="59" t="s">
        <v>8</v>
      </c>
      <c r="E167" s="59" t="s">
        <v>8</v>
      </c>
      <c r="F167" s="59" t="s">
        <v>8</v>
      </c>
      <c r="G167" s="59" t="s">
        <v>8</v>
      </c>
      <c r="H167" s="59" t="s">
        <v>8</v>
      </c>
      <c r="I167" s="59" t="s">
        <v>8</v>
      </c>
      <c r="J167" s="53" t="e">
        <f>#REF!</f>
        <v>#REF!</v>
      </c>
      <c r="K167" s="53" t="e">
        <f>#REF!</f>
        <v>#REF!</v>
      </c>
      <c r="L167" s="53" t="e">
        <f>#REF!</f>
        <v>#REF!</v>
      </c>
      <c r="M167" s="53" t="e">
        <f>#REF!</f>
        <v>#REF!</v>
      </c>
      <c r="N167" s="53" t="e">
        <f>#REF!</f>
        <v>#REF!</v>
      </c>
      <c r="O167" s="53" t="e">
        <f>#REF!</f>
        <v>#REF!</v>
      </c>
      <c r="P167" s="53" t="e">
        <f>#REF!</f>
        <v>#REF!</v>
      </c>
      <c r="Q167" s="53" t="e">
        <f>#REF!</f>
        <v>#REF!</v>
      </c>
      <c r="R167" s="53" t="e">
        <f>#REF!</f>
        <v>#REF!</v>
      </c>
      <c r="S167" s="53" t="e">
        <f>#REF!</f>
        <v>#REF!</v>
      </c>
      <c r="T167" s="53" t="e">
        <f>#REF!</f>
        <v>#REF!</v>
      </c>
      <c r="U167" s="53" t="e">
        <f>#REF!</f>
        <v>#REF!</v>
      </c>
      <c r="V167" s="53" t="e">
        <f>#REF!</f>
        <v>#REF!</v>
      </c>
      <c r="W167" s="53" t="e">
        <f>#REF!</f>
        <v>#REF!</v>
      </c>
      <c r="X167" s="53" t="e">
        <f>#REF!</f>
        <v>#REF!</v>
      </c>
      <c r="Y167" s="53" t="e">
        <f>#REF!</f>
        <v>#REF!</v>
      </c>
      <c r="Z167" s="53" t="e">
        <f>#REF!</f>
        <v>#REF!</v>
      </c>
      <c r="AA167" s="53" t="e">
        <f>#REF!</f>
        <v>#REF!</v>
      </c>
    </row>
    <row r="168" spans="1:31" x14ac:dyDescent="0.2">
      <c r="A168" s="139"/>
      <c r="B168" s="69" t="s">
        <v>122</v>
      </c>
      <c r="C168" s="59" t="s">
        <v>8</v>
      </c>
      <c r="D168" s="59" t="s">
        <v>8</v>
      </c>
      <c r="E168" s="59" t="s">
        <v>8</v>
      </c>
      <c r="F168" s="59" t="s">
        <v>8</v>
      </c>
      <c r="G168" s="59" t="s">
        <v>8</v>
      </c>
      <c r="H168" s="59" t="s">
        <v>8</v>
      </c>
      <c r="I168" s="59" t="s">
        <v>8</v>
      </c>
      <c r="J168" s="70" t="e">
        <f>#REF!</f>
        <v>#REF!</v>
      </c>
      <c r="K168" s="70" t="e">
        <f>#REF!</f>
        <v>#REF!</v>
      </c>
      <c r="L168" s="70" t="e">
        <f>#REF!</f>
        <v>#REF!</v>
      </c>
      <c r="M168" s="70" t="e">
        <f>#REF!</f>
        <v>#REF!</v>
      </c>
      <c r="N168" s="70" t="e">
        <f>#REF!</f>
        <v>#REF!</v>
      </c>
      <c r="O168" s="70" t="e">
        <f>#REF!</f>
        <v>#REF!</v>
      </c>
      <c r="P168" s="70" t="e">
        <f>#REF!</f>
        <v>#REF!</v>
      </c>
      <c r="Q168" s="70" t="e">
        <f>#REF!</f>
        <v>#REF!</v>
      </c>
      <c r="R168" s="70" t="e">
        <f>#REF!</f>
        <v>#REF!</v>
      </c>
      <c r="S168" s="70" t="e">
        <f>#REF!</f>
        <v>#REF!</v>
      </c>
      <c r="T168" s="70" t="e">
        <f>#REF!</f>
        <v>#REF!</v>
      </c>
      <c r="U168" s="70" t="e">
        <f>#REF!</f>
        <v>#REF!</v>
      </c>
      <c r="V168" s="70" t="e">
        <f>#REF!</f>
        <v>#REF!</v>
      </c>
      <c r="W168" s="70" t="e">
        <f>#REF!</f>
        <v>#REF!</v>
      </c>
      <c r="X168" s="70" t="e">
        <f>#REF!</f>
        <v>#REF!</v>
      </c>
      <c r="Y168" s="70" t="e">
        <f>#REF!</f>
        <v>#REF!</v>
      </c>
      <c r="Z168" s="70" t="e">
        <f>#REF!</f>
        <v>#REF!</v>
      </c>
      <c r="AA168" s="70" t="e">
        <f>#REF!</f>
        <v>#REF!</v>
      </c>
      <c r="AB168" s="70"/>
    </row>
    <row r="169" spans="1:31" x14ac:dyDescent="0.2">
      <c r="A169" s="139"/>
      <c r="B169" s="69" t="s">
        <v>185</v>
      </c>
      <c r="C169" s="59" t="s">
        <v>8</v>
      </c>
      <c r="D169" s="59" t="s">
        <v>8</v>
      </c>
      <c r="E169" s="59" t="s">
        <v>8</v>
      </c>
      <c r="F169" s="59" t="s">
        <v>8</v>
      </c>
      <c r="G169" s="59" t="s">
        <v>8</v>
      </c>
      <c r="H169" s="59" t="s">
        <v>8</v>
      </c>
      <c r="I169" s="59" t="s">
        <v>8</v>
      </c>
      <c r="J169" s="70" t="e">
        <f>#REF!</f>
        <v>#REF!</v>
      </c>
      <c r="K169" s="70" t="e">
        <f>#REF!</f>
        <v>#REF!</v>
      </c>
      <c r="L169" s="70" t="e">
        <f>#REF!</f>
        <v>#REF!</v>
      </c>
      <c r="M169" s="70" t="e">
        <f>#REF!</f>
        <v>#REF!</v>
      </c>
      <c r="N169" s="70" t="e">
        <f>#REF!</f>
        <v>#REF!</v>
      </c>
      <c r="O169" s="70" t="e">
        <f>#REF!</f>
        <v>#REF!</v>
      </c>
      <c r="P169" s="70" t="e">
        <f>#REF!</f>
        <v>#REF!</v>
      </c>
      <c r="Q169" s="70" t="e">
        <f>#REF!</f>
        <v>#REF!</v>
      </c>
      <c r="R169" s="70" t="e">
        <f>#REF!</f>
        <v>#REF!</v>
      </c>
      <c r="S169" s="70" t="e">
        <f>#REF!</f>
        <v>#REF!</v>
      </c>
      <c r="T169" s="70" t="e">
        <f>#REF!</f>
        <v>#REF!</v>
      </c>
      <c r="U169" s="70" t="e">
        <f>#REF!</f>
        <v>#REF!</v>
      </c>
      <c r="V169" s="70" t="e">
        <f>#REF!</f>
        <v>#REF!</v>
      </c>
      <c r="W169" s="70" t="e">
        <f>#REF!</f>
        <v>#REF!</v>
      </c>
      <c r="X169" s="70" t="e">
        <f>#REF!</f>
        <v>#REF!</v>
      </c>
      <c r="Y169" s="70" t="e">
        <f>#REF!</f>
        <v>#REF!</v>
      </c>
      <c r="Z169" s="70" t="e">
        <f>#REF!</f>
        <v>#REF!</v>
      </c>
      <c r="AA169" s="70" t="e">
        <f>#REF!</f>
        <v>#REF!</v>
      </c>
      <c r="AB169" s="70"/>
    </row>
    <row r="170" spans="1:31" x14ac:dyDescent="0.2">
      <c r="A170" s="139"/>
      <c r="B170" s="69" t="s">
        <v>186</v>
      </c>
      <c r="C170" s="59" t="s">
        <v>8</v>
      </c>
      <c r="D170" s="59" t="s">
        <v>8</v>
      </c>
      <c r="E170" s="59" t="s">
        <v>8</v>
      </c>
      <c r="F170" s="59" t="s">
        <v>8</v>
      </c>
      <c r="G170" s="59" t="s">
        <v>8</v>
      </c>
      <c r="H170" s="59" t="s">
        <v>8</v>
      </c>
      <c r="I170" s="59" t="s">
        <v>8</v>
      </c>
      <c r="J170" s="70" t="e">
        <f>#REF!</f>
        <v>#REF!</v>
      </c>
      <c r="K170" s="70" t="e">
        <f>#REF!</f>
        <v>#REF!</v>
      </c>
      <c r="L170" s="70" t="e">
        <f>#REF!</f>
        <v>#REF!</v>
      </c>
      <c r="M170" s="70" t="e">
        <f>#REF!</f>
        <v>#REF!</v>
      </c>
      <c r="N170" s="70" t="e">
        <f>#REF!</f>
        <v>#REF!</v>
      </c>
      <c r="O170" s="70" t="e">
        <f>#REF!</f>
        <v>#REF!</v>
      </c>
      <c r="P170" s="70" t="e">
        <f>#REF!</f>
        <v>#REF!</v>
      </c>
      <c r="Q170" s="70" t="e">
        <f>#REF!</f>
        <v>#REF!</v>
      </c>
      <c r="R170" s="70" t="e">
        <f>#REF!</f>
        <v>#REF!</v>
      </c>
      <c r="S170" s="70" t="e">
        <f>#REF!</f>
        <v>#REF!</v>
      </c>
      <c r="T170" s="70" t="e">
        <f>#REF!</f>
        <v>#REF!</v>
      </c>
      <c r="U170" s="70" t="e">
        <f>#REF!</f>
        <v>#REF!</v>
      </c>
      <c r="V170" s="70" t="e">
        <f>#REF!</f>
        <v>#REF!</v>
      </c>
      <c r="W170" s="70" t="e">
        <f>#REF!</f>
        <v>#REF!</v>
      </c>
      <c r="X170" s="70" t="e">
        <f>#REF!</f>
        <v>#REF!</v>
      </c>
      <c r="Y170" s="70" t="e">
        <f>#REF!</f>
        <v>#REF!</v>
      </c>
      <c r="Z170" s="70" t="e">
        <f>#REF!</f>
        <v>#REF!</v>
      </c>
      <c r="AA170" s="70" t="e">
        <f>#REF!</f>
        <v>#REF!</v>
      </c>
      <c r="AB170" s="70"/>
    </row>
    <row r="171" spans="1:31" x14ac:dyDescent="0.2">
      <c r="A171" s="139"/>
      <c r="B171" s="69" t="s">
        <v>187</v>
      </c>
      <c r="C171" s="59" t="s">
        <v>8</v>
      </c>
      <c r="D171" s="59" t="s">
        <v>8</v>
      </c>
      <c r="E171" s="59" t="s">
        <v>8</v>
      </c>
      <c r="F171" s="59" t="s">
        <v>8</v>
      </c>
      <c r="G171" s="59" t="s">
        <v>8</v>
      </c>
      <c r="H171" s="59" t="s">
        <v>8</v>
      </c>
      <c r="I171" s="59" t="s">
        <v>8</v>
      </c>
      <c r="J171" s="70" t="e">
        <f>#REF!</f>
        <v>#REF!</v>
      </c>
      <c r="K171" s="70" t="e">
        <f>#REF!</f>
        <v>#REF!</v>
      </c>
      <c r="L171" s="70" t="e">
        <f>#REF!</f>
        <v>#REF!</v>
      </c>
      <c r="M171" s="70" t="e">
        <f>#REF!</f>
        <v>#REF!</v>
      </c>
      <c r="N171" s="70" t="e">
        <f>#REF!</f>
        <v>#REF!</v>
      </c>
      <c r="O171" s="70" t="e">
        <f>#REF!</f>
        <v>#REF!</v>
      </c>
      <c r="P171" s="70" t="e">
        <f>#REF!</f>
        <v>#REF!</v>
      </c>
      <c r="Q171" s="70" t="e">
        <f>#REF!</f>
        <v>#REF!</v>
      </c>
      <c r="R171" s="70" t="e">
        <f>#REF!</f>
        <v>#REF!</v>
      </c>
      <c r="S171" s="70" t="e">
        <f>#REF!</f>
        <v>#REF!</v>
      </c>
      <c r="T171" s="70" t="e">
        <f>#REF!</f>
        <v>#REF!</v>
      </c>
      <c r="U171" s="70" t="e">
        <f>#REF!</f>
        <v>#REF!</v>
      </c>
      <c r="V171" s="70" t="e">
        <f>#REF!</f>
        <v>#REF!</v>
      </c>
      <c r="W171" s="70" t="e">
        <f>#REF!</f>
        <v>#REF!</v>
      </c>
      <c r="X171" s="70" t="e">
        <f>#REF!</f>
        <v>#REF!</v>
      </c>
      <c r="Y171" s="70" t="e">
        <f>#REF!</f>
        <v>#REF!</v>
      </c>
      <c r="Z171" s="70" t="e">
        <f>#REF!</f>
        <v>#REF!</v>
      </c>
      <c r="AA171" s="70" t="e">
        <f>#REF!</f>
        <v>#REF!</v>
      </c>
    </row>
    <row r="172" spans="1:31" x14ac:dyDescent="0.2">
      <c r="A172" s="139"/>
      <c r="B172" s="69" t="s">
        <v>188</v>
      </c>
      <c r="C172" s="59" t="s">
        <v>8</v>
      </c>
      <c r="D172" s="59" t="s">
        <v>8</v>
      </c>
      <c r="E172" s="59" t="s">
        <v>8</v>
      </c>
      <c r="F172" s="59" t="s">
        <v>8</v>
      </c>
      <c r="G172" s="59" t="s">
        <v>8</v>
      </c>
      <c r="H172" s="59" t="s">
        <v>8</v>
      </c>
      <c r="I172" s="59" t="s">
        <v>8</v>
      </c>
      <c r="J172" s="70" t="e">
        <f>#REF!</f>
        <v>#REF!</v>
      </c>
      <c r="K172" s="70" t="e">
        <f>#REF!</f>
        <v>#REF!</v>
      </c>
      <c r="L172" s="70" t="e">
        <f>#REF!</f>
        <v>#REF!</v>
      </c>
      <c r="M172" s="70" t="e">
        <f>#REF!</f>
        <v>#REF!</v>
      </c>
      <c r="N172" s="70" t="e">
        <f>#REF!</f>
        <v>#REF!</v>
      </c>
      <c r="O172" s="70" t="e">
        <f>#REF!</f>
        <v>#REF!</v>
      </c>
      <c r="P172" s="70" t="e">
        <f>#REF!</f>
        <v>#REF!</v>
      </c>
      <c r="Q172" s="70" t="e">
        <f>#REF!</f>
        <v>#REF!</v>
      </c>
      <c r="R172" s="70" t="e">
        <f>#REF!</f>
        <v>#REF!</v>
      </c>
      <c r="S172" s="70" t="e">
        <f>#REF!</f>
        <v>#REF!</v>
      </c>
      <c r="T172" s="70" t="e">
        <f>#REF!</f>
        <v>#REF!</v>
      </c>
      <c r="U172" s="70" t="e">
        <f>#REF!</f>
        <v>#REF!</v>
      </c>
      <c r="V172" s="70" t="e">
        <f>#REF!</f>
        <v>#REF!</v>
      </c>
      <c r="W172" s="70" t="e">
        <f>#REF!</f>
        <v>#REF!</v>
      </c>
      <c r="X172" s="70" t="e">
        <f>#REF!</f>
        <v>#REF!</v>
      </c>
      <c r="Y172" s="70" t="e">
        <f>#REF!</f>
        <v>#REF!</v>
      </c>
      <c r="Z172" s="70" t="e">
        <f>#REF!</f>
        <v>#REF!</v>
      </c>
      <c r="AA172" s="70" t="e">
        <f>#REF!</f>
        <v>#REF!</v>
      </c>
    </row>
    <row r="173" spans="1:31" ht="15" customHeight="1" x14ac:dyDescent="0.2">
      <c r="A173" s="139"/>
      <c r="B173" s="69" t="s">
        <v>189</v>
      </c>
      <c r="C173" s="59" t="s">
        <v>8</v>
      </c>
      <c r="D173" s="59" t="s">
        <v>8</v>
      </c>
      <c r="E173" s="59" t="s">
        <v>8</v>
      </c>
      <c r="F173" s="59" t="s">
        <v>8</v>
      </c>
      <c r="G173" s="59" t="s">
        <v>8</v>
      </c>
      <c r="H173" s="59" t="s">
        <v>8</v>
      </c>
      <c r="I173" s="59" t="s">
        <v>8</v>
      </c>
      <c r="J173" s="70" t="e">
        <f>#REF!</f>
        <v>#REF!</v>
      </c>
      <c r="K173" s="70" t="e">
        <f>#REF!</f>
        <v>#REF!</v>
      </c>
      <c r="L173" s="70" t="e">
        <f>#REF!</f>
        <v>#REF!</v>
      </c>
      <c r="M173" s="70" t="e">
        <f>#REF!</f>
        <v>#REF!</v>
      </c>
      <c r="N173" s="70" t="e">
        <f>#REF!</f>
        <v>#REF!</v>
      </c>
      <c r="O173" s="70" t="e">
        <f>#REF!</f>
        <v>#REF!</v>
      </c>
      <c r="P173" s="70" t="e">
        <f>#REF!</f>
        <v>#REF!</v>
      </c>
      <c r="Q173" s="70" t="e">
        <f>#REF!</f>
        <v>#REF!</v>
      </c>
      <c r="R173" s="70" t="e">
        <f>#REF!</f>
        <v>#REF!</v>
      </c>
      <c r="S173" s="70" t="e">
        <f>#REF!</f>
        <v>#REF!</v>
      </c>
      <c r="T173" s="70" t="e">
        <f>#REF!</f>
        <v>#REF!</v>
      </c>
      <c r="U173" s="70" t="e">
        <f>#REF!</f>
        <v>#REF!</v>
      </c>
      <c r="V173" s="70" t="e">
        <f>#REF!</f>
        <v>#REF!</v>
      </c>
      <c r="W173" s="70" t="e">
        <f>#REF!</f>
        <v>#REF!</v>
      </c>
      <c r="X173" s="70" t="e">
        <f>#REF!</f>
        <v>#REF!</v>
      </c>
      <c r="Y173" s="70" t="e">
        <f>#REF!</f>
        <v>#REF!</v>
      </c>
      <c r="Z173" s="70" t="e">
        <f>#REF!</f>
        <v>#REF!</v>
      </c>
      <c r="AA173" s="70" t="e">
        <f>#REF!</f>
        <v>#REF!</v>
      </c>
    </row>
    <row r="174" spans="1:31" ht="15" customHeight="1" x14ac:dyDescent="0.2">
      <c r="A174" s="139"/>
      <c r="B174" s="69" t="s">
        <v>190</v>
      </c>
      <c r="C174" s="59" t="s">
        <v>8</v>
      </c>
      <c r="D174" s="59" t="s">
        <v>8</v>
      </c>
      <c r="E174" s="59" t="s">
        <v>8</v>
      </c>
      <c r="F174" s="59" t="s">
        <v>8</v>
      </c>
      <c r="G174" s="59" t="s">
        <v>8</v>
      </c>
      <c r="H174" s="59" t="s">
        <v>8</v>
      </c>
      <c r="I174" s="59" t="s">
        <v>8</v>
      </c>
      <c r="J174" s="70" t="e">
        <f>#REF!</f>
        <v>#REF!</v>
      </c>
      <c r="K174" s="70" t="e">
        <f>#REF!</f>
        <v>#REF!</v>
      </c>
      <c r="L174" s="70" t="e">
        <f>#REF!</f>
        <v>#REF!</v>
      </c>
      <c r="M174" s="70" t="e">
        <f>#REF!</f>
        <v>#REF!</v>
      </c>
      <c r="N174" s="70" t="e">
        <f>#REF!</f>
        <v>#REF!</v>
      </c>
      <c r="O174" s="70" t="e">
        <f>#REF!</f>
        <v>#REF!</v>
      </c>
      <c r="P174" s="70" t="e">
        <f>#REF!</f>
        <v>#REF!</v>
      </c>
      <c r="Q174" s="70" t="e">
        <f>#REF!</f>
        <v>#REF!</v>
      </c>
      <c r="R174" s="70" t="e">
        <f>#REF!</f>
        <v>#REF!</v>
      </c>
      <c r="S174" s="70" t="e">
        <f>#REF!</f>
        <v>#REF!</v>
      </c>
      <c r="T174" s="70" t="e">
        <f>#REF!</f>
        <v>#REF!</v>
      </c>
      <c r="U174" s="70" t="e">
        <f>#REF!</f>
        <v>#REF!</v>
      </c>
      <c r="V174" s="70" t="e">
        <f>#REF!</f>
        <v>#REF!</v>
      </c>
      <c r="W174" s="70" t="e">
        <f>#REF!</f>
        <v>#REF!</v>
      </c>
      <c r="X174" s="70" t="e">
        <f>#REF!</f>
        <v>#REF!</v>
      </c>
      <c r="Y174" s="70" t="e">
        <f>#REF!</f>
        <v>#REF!</v>
      </c>
      <c r="Z174" s="70" t="e">
        <f>#REF!</f>
        <v>#REF!</v>
      </c>
      <c r="AA174" s="70" t="e">
        <f>#REF!</f>
        <v>#REF!</v>
      </c>
    </row>
    <row r="175" spans="1:31" ht="15" customHeight="1" x14ac:dyDescent="0.2">
      <c r="A175" s="139"/>
      <c r="B175" s="69" t="s">
        <v>191</v>
      </c>
      <c r="C175" s="59" t="s">
        <v>8</v>
      </c>
      <c r="D175" s="59" t="s">
        <v>8</v>
      </c>
      <c r="E175" s="59" t="s">
        <v>8</v>
      </c>
      <c r="F175" s="59" t="s">
        <v>8</v>
      </c>
      <c r="G175" s="59" t="s">
        <v>8</v>
      </c>
      <c r="H175" s="59" t="s">
        <v>8</v>
      </c>
      <c r="I175" s="59" t="s">
        <v>8</v>
      </c>
      <c r="J175" s="70" t="e">
        <f>#REF!</f>
        <v>#REF!</v>
      </c>
      <c r="K175" s="70" t="e">
        <f>#REF!</f>
        <v>#REF!</v>
      </c>
      <c r="L175" s="70" t="e">
        <f>#REF!</f>
        <v>#REF!</v>
      </c>
      <c r="M175" s="70" t="e">
        <f>#REF!</f>
        <v>#REF!</v>
      </c>
      <c r="N175" s="70" t="e">
        <f>#REF!</f>
        <v>#REF!</v>
      </c>
      <c r="O175" s="70" t="e">
        <f>#REF!</f>
        <v>#REF!</v>
      </c>
      <c r="P175" s="70" t="e">
        <f>#REF!</f>
        <v>#REF!</v>
      </c>
      <c r="Q175" s="70" t="e">
        <f>#REF!</f>
        <v>#REF!</v>
      </c>
      <c r="R175" s="70" t="e">
        <f>#REF!</f>
        <v>#REF!</v>
      </c>
      <c r="S175" s="70" t="e">
        <f>#REF!</f>
        <v>#REF!</v>
      </c>
      <c r="T175" s="70" t="e">
        <f>#REF!</f>
        <v>#REF!</v>
      </c>
      <c r="U175" s="70" t="e">
        <f>#REF!</f>
        <v>#REF!</v>
      </c>
      <c r="V175" s="70" t="e">
        <f>#REF!</f>
        <v>#REF!</v>
      </c>
      <c r="W175" s="70" t="e">
        <f>#REF!</f>
        <v>#REF!</v>
      </c>
      <c r="X175" s="70" t="e">
        <f>#REF!</f>
        <v>#REF!</v>
      </c>
      <c r="Y175" s="70" t="e">
        <f>#REF!</f>
        <v>#REF!</v>
      </c>
      <c r="Z175" s="70" t="e">
        <f>#REF!</f>
        <v>#REF!</v>
      </c>
      <c r="AA175" s="70" t="e">
        <f>#REF!</f>
        <v>#REF!</v>
      </c>
    </row>
    <row r="176" spans="1:31" x14ac:dyDescent="0.2">
      <c r="A176" s="139"/>
      <c r="B176" s="68" t="s">
        <v>192</v>
      </c>
      <c r="C176" s="59" t="s">
        <v>8</v>
      </c>
      <c r="D176" s="59" t="s">
        <v>8</v>
      </c>
      <c r="E176" s="59" t="s">
        <v>8</v>
      </c>
      <c r="F176" s="59" t="s">
        <v>8</v>
      </c>
      <c r="G176" s="59" t="s">
        <v>8</v>
      </c>
      <c r="H176" s="59" t="s">
        <v>8</v>
      </c>
      <c r="I176" s="59" t="s">
        <v>8</v>
      </c>
      <c r="J176" s="71" t="e">
        <f>#REF!</f>
        <v>#REF!</v>
      </c>
      <c r="K176" s="71" t="e">
        <f>#REF!</f>
        <v>#REF!</v>
      </c>
      <c r="L176" s="71" t="e">
        <f>#REF!</f>
        <v>#REF!</v>
      </c>
      <c r="M176" s="71" t="e">
        <f>#REF!</f>
        <v>#REF!</v>
      </c>
      <c r="N176" s="71" t="e">
        <f>#REF!</f>
        <v>#REF!</v>
      </c>
      <c r="O176" s="71" t="e">
        <f>#REF!</f>
        <v>#REF!</v>
      </c>
      <c r="P176" s="71" t="e">
        <f>#REF!</f>
        <v>#REF!</v>
      </c>
      <c r="Q176" s="71" t="e">
        <f>#REF!</f>
        <v>#REF!</v>
      </c>
      <c r="R176" s="71" t="e">
        <f>#REF!</f>
        <v>#REF!</v>
      </c>
      <c r="S176" s="71" t="e">
        <f>#REF!</f>
        <v>#REF!</v>
      </c>
      <c r="T176" s="71" t="e">
        <f>#REF!</f>
        <v>#REF!</v>
      </c>
      <c r="U176" s="71" t="e">
        <f>#REF!</f>
        <v>#REF!</v>
      </c>
      <c r="V176" s="71" t="e">
        <f>#REF!</f>
        <v>#REF!</v>
      </c>
      <c r="W176" s="71" t="e">
        <f>#REF!</f>
        <v>#REF!</v>
      </c>
      <c r="X176" s="71" t="e">
        <f>#REF!</f>
        <v>#REF!</v>
      </c>
      <c r="Y176" s="71" t="e">
        <f>#REF!</f>
        <v>#REF!</v>
      </c>
      <c r="Z176" s="71" t="e">
        <f>#REF!</f>
        <v>#REF!</v>
      </c>
      <c r="AA176" s="71" t="e">
        <f>#REF!</f>
        <v>#REF!</v>
      </c>
    </row>
    <row r="178" spans="1:28" x14ac:dyDescent="0.2">
      <c r="A178" s="135" t="s">
        <v>193</v>
      </c>
      <c r="B178" s="47"/>
      <c r="C178" s="47">
        <v>1990</v>
      </c>
      <c r="D178" s="47">
        <v>1991</v>
      </c>
      <c r="E178" s="47">
        <v>1992</v>
      </c>
      <c r="F178" s="47">
        <v>1993</v>
      </c>
      <c r="G178" s="47">
        <v>1994</v>
      </c>
      <c r="H178" s="47">
        <v>1995</v>
      </c>
      <c r="I178" s="47">
        <v>1996</v>
      </c>
      <c r="J178" s="47">
        <v>1997</v>
      </c>
      <c r="K178" s="47">
        <v>1998</v>
      </c>
      <c r="L178" s="47">
        <v>1999</v>
      </c>
      <c r="M178" s="47">
        <v>2000</v>
      </c>
      <c r="N178" s="47">
        <v>2001</v>
      </c>
      <c r="O178" s="47">
        <v>2002</v>
      </c>
      <c r="P178" s="47">
        <v>2003</v>
      </c>
      <c r="Q178" s="47">
        <v>2004</v>
      </c>
      <c r="R178" s="47">
        <v>2005</v>
      </c>
      <c r="S178" s="47">
        <v>2006</v>
      </c>
      <c r="T178" s="47">
        <v>2007</v>
      </c>
      <c r="U178" s="47">
        <v>2008</v>
      </c>
      <c r="V178" s="47">
        <v>2009</v>
      </c>
      <c r="W178" s="47">
        <v>2010</v>
      </c>
      <c r="X178" s="47">
        <v>2011</v>
      </c>
      <c r="Y178" s="47">
        <v>2012</v>
      </c>
      <c r="Z178" s="47">
        <v>2013</v>
      </c>
      <c r="AA178" s="47">
        <v>2014</v>
      </c>
    </row>
    <row r="179" spans="1:28" x14ac:dyDescent="0.2">
      <c r="A179" s="135"/>
      <c r="B179" s="48" t="s">
        <v>194</v>
      </c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8" x14ac:dyDescent="0.2">
      <c r="A180" s="135"/>
      <c r="B180" s="46" t="str">
        <f>'[2]Disaster Declarations'!$A$3</f>
        <v>Total Disaster Declarations</v>
      </c>
      <c r="C180" s="46">
        <v>43</v>
      </c>
      <c r="H180" s="46">
        <v>38</v>
      </c>
      <c r="M180" s="46">
        <v>114</v>
      </c>
      <c r="N180" s="46">
        <v>100</v>
      </c>
      <c r="O180" s="46">
        <v>119</v>
      </c>
      <c r="P180" s="46">
        <v>123</v>
      </c>
      <c r="Q180" s="46">
        <v>118</v>
      </c>
      <c r="R180" s="46">
        <v>155</v>
      </c>
      <c r="S180" s="46">
        <v>143</v>
      </c>
      <c r="T180" s="46">
        <v>136</v>
      </c>
      <c r="U180" s="46">
        <v>143</v>
      </c>
      <c r="V180" s="46">
        <v>115</v>
      </c>
      <c r="W180" s="46">
        <v>108</v>
      </c>
      <c r="X180" s="46">
        <v>242</v>
      </c>
      <c r="Y180" s="46">
        <v>112</v>
      </c>
      <c r="Z180" s="46">
        <v>95</v>
      </c>
      <c r="AA180" s="46">
        <v>84</v>
      </c>
      <c r="AB180" s="52"/>
    </row>
    <row r="181" spans="1:28" x14ac:dyDescent="0.2">
      <c r="A181" s="135"/>
      <c r="B181" s="90" t="s">
        <v>228</v>
      </c>
      <c r="C181" s="46">
        <v>38</v>
      </c>
      <c r="H181" s="46">
        <v>32</v>
      </c>
      <c r="M181" s="46">
        <v>45</v>
      </c>
      <c r="N181" s="46">
        <v>45</v>
      </c>
      <c r="O181" s="46">
        <v>49</v>
      </c>
      <c r="P181" s="46">
        <v>56</v>
      </c>
      <c r="Q181" s="46">
        <v>68</v>
      </c>
      <c r="R181" s="46">
        <v>48</v>
      </c>
      <c r="S181" s="46">
        <v>52</v>
      </c>
      <c r="T181" s="46">
        <v>63</v>
      </c>
      <c r="U181" s="46">
        <v>75</v>
      </c>
      <c r="V181" s="46">
        <v>59</v>
      </c>
      <c r="W181" s="46">
        <v>81</v>
      </c>
      <c r="X181" s="46">
        <v>99</v>
      </c>
      <c r="Y181" s="46">
        <v>47</v>
      </c>
      <c r="Z181" s="46">
        <v>62</v>
      </c>
      <c r="AA181" s="46">
        <v>45</v>
      </c>
      <c r="AB181" s="52"/>
    </row>
    <row r="182" spans="1:28" x14ac:dyDescent="0.2">
      <c r="A182" s="135"/>
      <c r="B182" s="90" t="s">
        <v>229</v>
      </c>
      <c r="C182" s="46">
        <v>0</v>
      </c>
      <c r="H182" s="46">
        <v>2</v>
      </c>
      <c r="M182" s="46">
        <v>6</v>
      </c>
      <c r="N182" s="46">
        <v>11</v>
      </c>
      <c r="O182" s="46">
        <v>0</v>
      </c>
      <c r="P182" s="46">
        <v>19</v>
      </c>
      <c r="Q182" s="46">
        <v>7</v>
      </c>
      <c r="R182" s="46">
        <v>68</v>
      </c>
      <c r="S182" s="46">
        <v>5</v>
      </c>
      <c r="T182" s="46">
        <v>13</v>
      </c>
      <c r="U182" s="46">
        <v>17</v>
      </c>
      <c r="V182" s="46">
        <v>7</v>
      </c>
      <c r="W182" s="46">
        <v>9</v>
      </c>
      <c r="X182" s="46">
        <v>29</v>
      </c>
      <c r="Y182" s="46">
        <v>16</v>
      </c>
      <c r="Z182" s="46">
        <v>5</v>
      </c>
      <c r="AA182" s="46">
        <v>6</v>
      </c>
      <c r="AB182" s="52"/>
    </row>
    <row r="183" spans="1:28" x14ac:dyDescent="0.2">
      <c r="A183" s="135"/>
      <c r="B183" s="90" t="s">
        <v>230</v>
      </c>
      <c r="C183" s="46">
        <v>5</v>
      </c>
      <c r="H183" s="46">
        <v>4</v>
      </c>
      <c r="M183" s="46">
        <v>63</v>
      </c>
      <c r="N183" s="46">
        <v>44</v>
      </c>
      <c r="O183" s="46">
        <v>70</v>
      </c>
      <c r="P183" s="46">
        <v>48</v>
      </c>
      <c r="Q183" s="46">
        <v>43</v>
      </c>
      <c r="R183" s="46">
        <v>39</v>
      </c>
      <c r="S183" s="46">
        <v>86</v>
      </c>
      <c r="T183" s="46">
        <v>60</v>
      </c>
      <c r="U183" s="46">
        <v>51</v>
      </c>
      <c r="V183" s="46">
        <v>49</v>
      </c>
      <c r="W183" s="46">
        <v>18</v>
      </c>
      <c r="X183" s="46">
        <v>114</v>
      </c>
      <c r="Y183" s="46">
        <v>49</v>
      </c>
      <c r="Z183" s="46">
        <v>28</v>
      </c>
      <c r="AA183" s="46">
        <v>33</v>
      </c>
      <c r="AB183" s="52"/>
    </row>
    <row r="184" spans="1:28" x14ac:dyDescent="0.2">
      <c r="A184" s="135"/>
      <c r="AB184" s="52"/>
    </row>
    <row r="185" spans="1:28" x14ac:dyDescent="0.2">
      <c r="A185" s="135"/>
      <c r="B185" s="48" t="s">
        <v>208</v>
      </c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8" x14ac:dyDescent="0.2">
      <c r="A186" s="135"/>
      <c r="B186" s="46" t="s">
        <v>210</v>
      </c>
      <c r="C186" s="59" t="s">
        <v>8</v>
      </c>
      <c r="D186" s="59"/>
      <c r="E186" s="59"/>
      <c r="F186" s="59"/>
      <c r="G186" s="59"/>
      <c r="H186" s="59" t="s">
        <v>8</v>
      </c>
      <c r="I186" s="59"/>
      <c r="J186" s="59"/>
      <c r="K186" s="59"/>
      <c r="L186" s="59"/>
      <c r="M186" s="59" t="s">
        <v>8</v>
      </c>
      <c r="R186" s="46">
        <v>660</v>
      </c>
      <c r="S186" s="46">
        <v>821</v>
      </c>
      <c r="T186" s="46">
        <v>803</v>
      </c>
      <c r="U186" s="46">
        <v>926</v>
      </c>
      <c r="V186" s="46">
        <v>976</v>
      </c>
      <c r="W186" s="46">
        <v>1123</v>
      </c>
      <c r="X186" s="46">
        <v>1320</v>
      </c>
      <c r="Y186" s="46">
        <v>1556</v>
      </c>
      <c r="Z186" s="46">
        <v>1813</v>
      </c>
      <c r="AA186" s="46">
        <v>2122</v>
      </c>
    </row>
    <row r="187" spans="1:28" x14ac:dyDescent="0.2">
      <c r="A187" s="135"/>
    </row>
    <row r="188" spans="1:28" x14ac:dyDescent="0.2">
      <c r="A188" s="135"/>
      <c r="B188" s="48" t="s">
        <v>209</v>
      </c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8" x14ac:dyDescent="0.2">
      <c r="A189" s="135"/>
      <c r="B189" s="79" t="s">
        <v>176</v>
      </c>
      <c r="C189" s="53" t="e">
        <f>#REF!</f>
        <v>#REF!</v>
      </c>
      <c r="D189" s="53" t="e">
        <f>#REF!</f>
        <v>#REF!</v>
      </c>
      <c r="E189" s="53" t="e">
        <f>#REF!</f>
        <v>#REF!</v>
      </c>
      <c r="F189" s="53" t="e">
        <f>#REF!</f>
        <v>#REF!</v>
      </c>
      <c r="G189" s="53" t="e">
        <f>#REF!</f>
        <v>#REF!</v>
      </c>
      <c r="H189" s="53" t="e">
        <f>#REF!</f>
        <v>#REF!</v>
      </c>
      <c r="I189" s="53" t="e">
        <f>#REF!</f>
        <v>#REF!</v>
      </c>
      <c r="J189" s="53" t="e">
        <f>#REF!</f>
        <v>#REF!</v>
      </c>
      <c r="K189" s="53" t="e">
        <f>#REF!</f>
        <v>#REF!</v>
      </c>
      <c r="L189" s="53" t="e">
        <f>#REF!</f>
        <v>#REF!</v>
      </c>
      <c r="M189" s="53" t="e">
        <f>#REF!</f>
        <v>#REF!</v>
      </c>
      <c r="N189" s="53" t="e">
        <f>#REF!</f>
        <v>#REF!</v>
      </c>
      <c r="O189" s="53" t="e">
        <f>#REF!</f>
        <v>#REF!</v>
      </c>
      <c r="P189" s="53" t="e">
        <f>#REF!</f>
        <v>#REF!</v>
      </c>
      <c r="Q189" s="53" t="e">
        <f>#REF!</f>
        <v>#REF!</v>
      </c>
      <c r="R189" s="53" t="e">
        <f>#REF!</f>
        <v>#REF!</v>
      </c>
      <c r="S189" s="53" t="e">
        <f>#REF!</f>
        <v>#REF!</v>
      </c>
      <c r="T189" s="53" t="e">
        <f>#REF!</f>
        <v>#REF!</v>
      </c>
      <c r="U189" s="53" t="e">
        <f>#REF!</f>
        <v>#REF!</v>
      </c>
      <c r="V189" s="53" t="e">
        <f>#REF!</f>
        <v>#REF!</v>
      </c>
      <c r="W189" s="53" t="e">
        <f>#REF!</f>
        <v>#REF!</v>
      </c>
      <c r="X189" s="53" t="e">
        <f>#REF!</f>
        <v>#REF!</v>
      </c>
      <c r="Y189" s="53" t="e">
        <f>#REF!</f>
        <v>#REF!</v>
      </c>
      <c r="Z189" s="53" t="e">
        <f>#REF!</f>
        <v>#REF!</v>
      </c>
      <c r="AA189" s="53" t="e">
        <f>#REF!</f>
        <v>#REF!</v>
      </c>
    </row>
    <row r="190" spans="1:28" x14ac:dyDescent="0.2">
      <c r="A190" s="135"/>
      <c r="B190" s="80" t="s">
        <v>177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 spans="1:28" x14ac:dyDescent="0.2">
      <c r="A191" s="135"/>
      <c r="B191" s="81" t="s">
        <v>178</v>
      </c>
      <c r="C191" s="53" t="e">
        <f>#REF!</f>
        <v>#REF!</v>
      </c>
      <c r="D191" s="53" t="e">
        <f>#REF!</f>
        <v>#REF!</v>
      </c>
      <c r="E191" s="53" t="e">
        <f>#REF!</f>
        <v>#REF!</v>
      </c>
      <c r="F191" s="53" t="e">
        <f>#REF!</f>
        <v>#REF!</v>
      </c>
      <c r="G191" s="53" t="e">
        <f>#REF!</f>
        <v>#REF!</v>
      </c>
      <c r="H191" s="53" t="e">
        <f>#REF!</f>
        <v>#REF!</v>
      </c>
      <c r="I191" s="53" t="e">
        <f>#REF!</f>
        <v>#REF!</v>
      </c>
      <c r="J191" s="53" t="e">
        <f>#REF!</f>
        <v>#REF!</v>
      </c>
      <c r="K191" s="53" t="e">
        <f>#REF!</f>
        <v>#REF!</v>
      </c>
      <c r="L191" s="53" t="e">
        <f>#REF!</f>
        <v>#REF!</v>
      </c>
      <c r="M191" s="53" t="e">
        <f>#REF!</f>
        <v>#REF!</v>
      </c>
      <c r="N191" s="53" t="e">
        <f>#REF!</f>
        <v>#REF!</v>
      </c>
      <c r="O191" s="53" t="e">
        <f>#REF!</f>
        <v>#REF!</v>
      </c>
      <c r="P191" s="53" t="e">
        <f>#REF!</f>
        <v>#REF!</v>
      </c>
      <c r="Q191" s="53" t="e">
        <f>#REF!</f>
        <v>#REF!</v>
      </c>
      <c r="R191" s="53" t="e">
        <f>#REF!</f>
        <v>#REF!</v>
      </c>
      <c r="S191" s="53" t="e">
        <f>#REF!</f>
        <v>#REF!</v>
      </c>
      <c r="T191" s="53" t="e">
        <f>#REF!</f>
        <v>#REF!</v>
      </c>
      <c r="U191" s="53" t="e">
        <f>#REF!</f>
        <v>#REF!</v>
      </c>
      <c r="V191" s="53" t="e">
        <f>#REF!</f>
        <v>#REF!</v>
      </c>
      <c r="W191" s="53" t="e">
        <f>#REF!</f>
        <v>#REF!</v>
      </c>
      <c r="X191" s="53" t="e">
        <f>#REF!</f>
        <v>#REF!</v>
      </c>
      <c r="Y191" s="53" t="e">
        <f>#REF!</f>
        <v>#REF!</v>
      </c>
      <c r="Z191" s="53" t="e">
        <f>#REF!</f>
        <v>#REF!</v>
      </c>
      <c r="AA191" s="53" t="e">
        <f>#REF!</f>
        <v>#REF!</v>
      </c>
    </row>
    <row r="192" spans="1:28" x14ac:dyDescent="0.2">
      <c r="A192" s="135"/>
      <c r="B192" s="81" t="s">
        <v>179</v>
      </c>
      <c r="C192" s="53" t="e">
        <f>#REF!</f>
        <v>#REF!</v>
      </c>
      <c r="D192" s="53" t="e">
        <f>#REF!</f>
        <v>#REF!</v>
      </c>
      <c r="E192" s="53" t="e">
        <f>#REF!</f>
        <v>#REF!</v>
      </c>
      <c r="F192" s="53" t="e">
        <f>#REF!</f>
        <v>#REF!</v>
      </c>
      <c r="G192" s="53" t="e">
        <f>#REF!</f>
        <v>#REF!</v>
      </c>
      <c r="H192" s="53" t="e">
        <f>#REF!</f>
        <v>#REF!</v>
      </c>
      <c r="I192" s="53" t="e">
        <f>#REF!</f>
        <v>#REF!</v>
      </c>
      <c r="J192" s="53" t="e">
        <f>#REF!</f>
        <v>#REF!</v>
      </c>
      <c r="K192" s="53" t="e">
        <f>#REF!</f>
        <v>#REF!</v>
      </c>
      <c r="L192" s="53" t="e">
        <f>#REF!</f>
        <v>#REF!</v>
      </c>
      <c r="M192" s="53" t="e">
        <f>#REF!</f>
        <v>#REF!</v>
      </c>
      <c r="N192" s="53" t="e">
        <f>#REF!</f>
        <v>#REF!</v>
      </c>
      <c r="O192" s="53" t="e">
        <f>#REF!</f>
        <v>#REF!</v>
      </c>
      <c r="P192" s="53" t="e">
        <f>#REF!</f>
        <v>#REF!</v>
      </c>
      <c r="Q192" s="53" t="e">
        <f>#REF!</f>
        <v>#REF!</v>
      </c>
      <c r="R192" s="53" t="e">
        <f>#REF!</f>
        <v>#REF!</v>
      </c>
      <c r="S192" s="53" t="e">
        <f>#REF!</f>
        <v>#REF!</v>
      </c>
      <c r="T192" s="53" t="e">
        <f>#REF!</f>
        <v>#REF!</v>
      </c>
      <c r="U192" s="53" t="e">
        <f>#REF!</f>
        <v>#REF!</v>
      </c>
      <c r="V192" s="53" t="e">
        <f>#REF!</f>
        <v>#REF!</v>
      </c>
      <c r="W192" s="53" t="e">
        <f>#REF!</f>
        <v>#REF!</v>
      </c>
      <c r="X192" s="53" t="e">
        <f>#REF!</f>
        <v>#REF!</v>
      </c>
      <c r="Y192" s="53" t="e">
        <f>#REF!</f>
        <v>#REF!</v>
      </c>
      <c r="Z192" s="53" t="e">
        <f>#REF!</f>
        <v>#REF!</v>
      </c>
      <c r="AA192" s="53" t="e">
        <f>#REF!</f>
        <v>#REF!</v>
      </c>
    </row>
    <row r="193" spans="1:27" x14ac:dyDescent="0.2">
      <c r="A193" s="135"/>
      <c r="B193" s="81" t="s">
        <v>180</v>
      </c>
      <c r="C193" s="53" t="e">
        <f>#REF!</f>
        <v>#REF!</v>
      </c>
      <c r="D193" s="53" t="e">
        <f>#REF!</f>
        <v>#REF!</v>
      </c>
      <c r="E193" s="53" t="e">
        <f>#REF!</f>
        <v>#REF!</v>
      </c>
      <c r="F193" s="53" t="e">
        <f>#REF!</f>
        <v>#REF!</v>
      </c>
      <c r="G193" s="53" t="e">
        <f>#REF!</f>
        <v>#REF!</v>
      </c>
      <c r="H193" s="53" t="e">
        <f>#REF!</f>
        <v>#REF!</v>
      </c>
      <c r="I193" s="53" t="e">
        <f>#REF!</f>
        <v>#REF!</v>
      </c>
      <c r="J193" s="53" t="e">
        <f>#REF!</f>
        <v>#REF!</v>
      </c>
      <c r="K193" s="53" t="e">
        <f>#REF!</f>
        <v>#REF!</v>
      </c>
      <c r="L193" s="53" t="e">
        <f>#REF!</f>
        <v>#REF!</v>
      </c>
      <c r="M193" s="53" t="e">
        <f>#REF!</f>
        <v>#REF!</v>
      </c>
      <c r="N193" s="53" t="e">
        <f>#REF!</f>
        <v>#REF!</v>
      </c>
      <c r="O193" s="53" t="e">
        <f>#REF!</f>
        <v>#REF!</v>
      </c>
      <c r="P193" s="53" t="e">
        <f>#REF!</f>
        <v>#REF!</v>
      </c>
      <c r="Q193" s="53" t="e">
        <f>#REF!</f>
        <v>#REF!</v>
      </c>
      <c r="R193" s="53" t="e">
        <f>#REF!</f>
        <v>#REF!</v>
      </c>
      <c r="S193" s="53" t="e">
        <f>#REF!</f>
        <v>#REF!</v>
      </c>
      <c r="T193" s="53" t="e">
        <f>#REF!</f>
        <v>#REF!</v>
      </c>
      <c r="U193" s="53" t="e">
        <f>#REF!</f>
        <v>#REF!</v>
      </c>
      <c r="V193" s="53" t="e">
        <f>#REF!</f>
        <v>#REF!</v>
      </c>
      <c r="W193" s="53" t="e">
        <f>#REF!</f>
        <v>#REF!</v>
      </c>
      <c r="X193" s="53" t="e">
        <f>#REF!</f>
        <v>#REF!</v>
      </c>
      <c r="Y193" s="53" t="e">
        <f>#REF!</f>
        <v>#REF!</v>
      </c>
      <c r="Z193" s="53" t="e">
        <f>#REF!</f>
        <v>#REF!</v>
      </c>
      <c r="AA193" s="53" t="e">
        <f>#REF!</f>
        <v>#REF!</v>
      </c>
    </row>
    <row r="194" spans="1:27" x14ac:dyDescent="0.2">
      <c r="A194" s="135"/>
      <c r="B194" s="81" t="s">
        <v>181</v>
      </c>
      <c r="C194" s="53" t="e">
        <f>#REF!</f>
        <v>#REF!</v>
      </c>
      <c r="D194" s="53" t="e">
        <f>#REF!</f>
        <v>#REF!</v>
      </c>
      <c r="E194" s="53" t="e">
        <f>#REF!</f>
        <v>#REF!</v>
      </c>
      <c r="F194" s="53" t="e">
        <f>#REF!</f>
        <v>#REF!</v>
      </c>
      <c r="G194" s="53" t="e">
        <f>#REF!</f>
        <v>#REF!</v>
      </c>
      <c r="H194" s="53" t="e">
        <f>#REF!</f>
        <v>#REF!</v>
      </c>
      <c r="I194" s="53" t="e">
        <f>#REF!</f>
        <v>#REF!</v>
      </c>
      <c r="J194" s="53" t="e">
        <f>#REF!</f>
        <v>#REF!</v>
      </c>
      <c r="K194" s="53" t="e">
        <f>#REF!</f>
        <v>#REF!</v>
      </c>
      <c r="L194" s="53" t="e">
        <f>#REF!</f>
        <v>#REF!</v>
      </c>
      <c r="M194" s="53" t="e">
        <f>#REF!</f>
        <v>#REF!</v>
      </c>
      <c r="N194" s="53" t="e">
        <f>#REF!</f>
        <v>#REF!</v>
      </c>
      <c r="O194" s="53" t="e">
        <f>#REF!</f>
        <v>#REF!</v>
      </c>
      <c r="P194" s="53" t="e">
        <f>#REF!</f>
        <v>#REF!</v>
      </c>
      <c r="Q194" s="53" t="e">
        <f>#REF!</f>
        <v>#REF!</v>
      </c>
      <c r="R194" s="53" t="e">
        <f>#REF!</f>
        <v>#REF!</v>
      </c>
      <c r="S194" s="53" t="e">
        <f>#REF!</f>
        <v>#REF!</v>
      </c>
      <c r="T194" s="53" t="e">
        <f>#REF!</f>
        <v>#REF!</v>
      </c>
      <c r="U194" s="53" t="e">
        <f>#REF!</f>
        <v>#REF!</v>
      </c>
      <c r="V194" s="53" t="e">
        <f>#REF!</f>
        <v>#REF!</v>
      </c>
      <c r="W194" s="53" t="e">
        <f>#REF!</f>
        <v>#REF!</v>
      </c>
      <c r="X194" s="53" t="e">
        <f>#REF!</f>
        <v>#REF!</v>
      </c>
      <c r="Y194" s="53" t="e">
        <f>#REF!</f>
        <v>#REF!</v>
      </c>
      <c r="Z194" s="53" t="e">
        <f>#REF!</f>
        <v>#REF!</v>
      </c>
      <c r="AA194" s="53" t="e">
        <f>#REF!</f>
        <v>#REF!</v>
      </c>
    </row>
    <row r="195" spans="1:27" x14ac:dyDescent="0.2">
      <c r="A195" s="135"/>
      <c r="B195" s="81" t="s">
        <v>182</v>
      </c>
      <c r="C195" s="53" t="e">
        <f>#REF!</f>
        <v>#REF!</v>
      </c>
      <c r="D195" s="53" t="e">
        <f>#REF!</f>
        <v>#REF!</v>
      </c>
      <c r="E195" s="53" t="e">
        <f>#REF!</f>
        <v>#REF!</v>
      </c>
      <c r="F195" s="53" t="e">
        <f>#REF!</f>
        <v>#REF!</v>
      </c>
      <c r="G195" s="53" t="e">
        <f>#REF!</f>
        <v>#REF!</v>
      </c>
      <c r="H195" s="53" t="e">
        <f>#REF!</f>
        <v>#REF!</v>
      </c>
      <c r="I195" s="53" t="e">
        <f>#REF!</f>
        <v>#REF!</v>
      </c>
      <c r="J195" s="53" t="e">
        <f>#REF!</f>
        <v>#REF!</v>
      </c>
      <c r="K195" s="53" t="e">
        <f>#REF!</f>
        <v>#REF!</v>
      </c>
      <c r="L195" s="53" t="e">
        <f>#REF!</f>
        <v>#REF!</v>
      </c>
      <c r="M195" s="53" t="e">
        <f>#REF!</f>
        <v>#REF!</v>
      </c>
      <c r="N195" s="53" t="e">
        <f>#REF!</f>
        <v>#REF!</v>
      </c>
      <c r="O195" s="53" t="e">
        <f>#REF!</f>
        <v>#REF!</v>
      </c>
      <c r="P195" s="53" t="e">
        <f>#REF!</f>
        <v>#REF!</v>
      </c>
      <c r="Q195" s="53" t="e">
        <f>#REF!</f>
        <v>#REF!</v>
      </c>
      <c r="R195" s="53" t="e">
        <f>#REF!</f>
        <v>#REF!</v>
      </c>
      <c r="S195" s="53" t="e">
        <f>#REF!</f>
        <v>#REF!</v>
      </c>
      <c r="T195" s="53" t="e">
        <f>#REF!</f>
        <v>#REF!</v>
      </c>
      <c r="U195" s="53" t="e">
        <f>#REF!</f>
        <v>#REF!</v>
      </c>
      <c r="V195" s="53" t="e">
        <f>#REF!</f>
        <v>#REF!</v>
      </c>
      <c r="W195" s="53" t="e">
        <f>#REF!</f>
        <v>#REF!</v>
      </c>
      <c r="X195" s="53" t="e">
        <f>#REF!</f>
        <v>#REF!</v>
      </c>
      <c r="Y195" s="53" t="e">
        <f>#REF!</f>
        <v>#REF!</v>
      </c>
      <c r="Z195" s="53" t="e">
        <f>#REF!</f>
        <v>#REF!</v>
      </c>
      <c r="AA195" s="53" t="e">
        <f>#REF!</f>
        <v>#REF!</v>
      </c>
    </row>
    <row r="196" spans="1:27" x14ac:dyDescent="0.2">
      <c r="A196" s="135"/>
    </row>
    <row r="197" spans="1:27" x14ac:dyDescent="0.2">
      <c r="A197" s="135"/>
      <c r="B197" s="48" t="s">
        <v>219</v>
      </c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x14ac:dyDescent="0.2">
      <c r="A198" s="135"/>
      <c r="B198" s="46" t="s">
        <v>220</v>
      </c>
      <c r="C198" s="59" t="s">
        <v>8</v>
      </c>
      <c r="D198" s="59"/>
      <c r="E198" s="59"/>
      <c r="F198" s="59"/>
      <c r="G198" s="59"/>
      <c r="H198" s="59" t="s">
        <v>8</v>
      </c>
      <c r="I198" s="59" t="s">
        <v>8</v>
      </c>
      <c r="J198" s="59" t="s">
        <v>8</v>
      </c>
      <c r="K198" s="59" t="s">
        <v>8</v>
      </c>
      <c r="L198" s="59" t="s">
        <v>8</v>
      </c>
      <c r="M198" s="53" t="e">
        <f>#REF!</f>
        <v>#REF!</v>
      </c>
      <c r="N198" s="53" t="e">
        <f>#REF!</f>
        <v>#REF!</v>
      </c>
      <c r="O198" s="53" t="e">
        <f>#REF!</f>
        <v>#REF!</v>
      </c>
      <c r="P198" s="53" t="e">
        <f>#REF!</f>
        <v>#REF!</v>
      </c>
      <c r="Q198" s="53" t="e">
        <f>#REF!</f>
        <v>#REF!</v>
      </c>
      <c r="R198" s="53" t="e">
        <f>#REF!</f>
        <v>#REF!</v>
      </c>
      <c r="S198" s="53" t="e">
        <f>#REF!</f>
        <v>#REF!</v>
      </c>
      <c r="T198" s="53" t="e">
        <f>#REF!</f>
        <v>#REF!</v>
      </c>
      <c r="U198" s="53" t="e">
        <f>#REF!</f>
        <v>#REF!</v>
      </c>
      <c r="V198" s="53" t="e">
        <f>#REF!</f>
        <v>#REF!</v>
      </c>
      <c r="W198" s="53" t="e">
        <f>#REF!</f>
        <v>#REF!</v>
      </c>
      <c r="X198" s="53" t="e">
        <f>#REF!</f>
        <v>#REF!</v>
      </c>
      <c r="Y198" s="53" t="e">
        <f>#REF!</f>
        <v>#REF!</v>
      </c>
      <c r="Z198" s="53" t="e">
        <f>#REF!</f>
        <v>#REF!</v>
      </c>
      <c r="AA198" s="53" t="e">
        <f>#REF!</f>
        <v>#REF!</v>
      </c>
    </row>
    <row r="199" spans="1:27" x14ac:dyDescent="0.2">
      <c r="A199" s="135"/>
      <c r="B199" s="50" t="s">
        <v>211</v>
      </c>
      <c r="C199" s="59" t="s">
        <v>8</v>
      </c>
      <c r="D199" s="59"/>
      <c r="E199" s="59"/>
      <c r="F199" s="59"/>
      <c r="G199" s="59"/>
      <c r="H199" s="59" t="s">
        <v>8</v>
      </c>
      <c r="I199" s="59" t="s">
        <v>8</v>
      </c>
      <c r="J199" s="59" t="s">
        <v>8</v>
      </c>
      <c r="K199" s="59" t="s">
        <v>8</v>
      </c>
      <c r="L199" s="59" t="s">
        <v>8</v>
      </c>
      <c r="M199" s="53" t="e">
        <f>#REF!</f>
        <v>#REF!</v>
      </c>
      <c r="N199" s="53" t="e">
        <f>#REF!</f>
        <v>#REF!</v>
      </c>
      <c r="O199" s="53" t="e">
        <f>#REF!</f>
        <v>#REF!</v>
      </c>
      <c r="P199" s="53" t="e">
        <f>#REF!</f>
        <v>#REF!</v>
      </c>
      <c r="Q199" s="53" t="e">
        <f>#REF!</f>
        <v>#REF!</v>
      </c>
      <c r="R199" s="53" t="e">
        <f>#REF!</f>
        <v>#REF!</v>
      </c>
      <c r="S199" s="53" t="e">
        <f>#REF!</f>
        <v>#REF!</v>
      </c>
      <c r="T199" s="53" t="e">
        <f>#REF!</f>
        <v>#REF!</v>
      </c>
      <c r="U199" s="53" t="e">
        <f>#REF!</f>
        <v>#REF!</v>
      </c>
      <c r="V199" s="53" t="e">
        <f>#REF!</f>
        <v>#REF!</v>
      </c>
      <c r="W199" s="53" t="e">
        <f>#REF!</f>
        <v>#REF!</v>
      </c>
      <c r="X199" s="53" t="e">
        <f>#REF!</f>
        <v>#REF!</v>
      </c>
      <c r="Y199" s="53" t="e">
        <f>#REF!</f>
        <v>#REF!</v>
      </c>
      <c r="Z199" s="53" t="e">
        <f>#REF!</f>
        <v>#REF!</v>
      </c>
      <c r="AA199" s="53" t="e">
        <f>#REF!</f>
        <v>#REF!</v>
      </c>
    </row>
    <row r="200" spans="1:27" x14ac:dyDescent="0.2">
      <c r="A200" s="135"/>
      <c r="B200" s="50" t="s">
        <v>212</v>
      </c>
      <c r="C200" s="59" t="s">
        <v>8</v>
      </c>
      <c r="D200" s="59"/>
      <c r="E200" s="59"/>
      <c r="F200" s="59"/>
      <c r="G200" s="59"/>
      <c r="H200" s="59" t="s">
        <v>8</v>
      </c>
      <c r="I200" s="59" t="s">
        <v>8</v>
      </c>
      <c r="J200" s="59" t="s">
        <v>8</v>
      </c>
      <c r="K200" s="59" t="s">
        <v>8</v>
      </c>
      <c r="L200" s="59" t="s">
        <v>8</v>
      </c>
      <c r="M200" s="53" t="e">
        <f>#REF!</f>
        <v>#REF!</v>
      </c>
      <c r="N200" s="53" t="e">
        <f>#REF!</f>
        <v>#REF!</v>
      </c>
      <c r="O200" s="53" t="e">
        <f>#REF!</f>
        <v>#REF!</v>
      </c>
      <c r="P200" s="53" t="e">
        <f>#REF!</f>
        <v>#REF!</v>
      </c>
      <c r="Q200" s="53" t="e">
        <f>#REF!</f>
        <v>#REF!</v>
      </c>
      <c r="R200" s="53" t="e">
        <f>#REF!</f>
        <v>#REF!</v>
      </c>
      <c r="S200" s="53" t="e">
        <f>#REF!</f>
        <v>#REF!</v>
      </c>
      <c r="T200" s="53" t="e">
        <f>#REF!</f>
        <v>#REF!</v>
      </c>
      <c r="U200" s="53" t="e">
        <f>#REF!</f>
        <v>#REF!</v>
      </c>
      <c r="V200" s="53" t="e">
        <f>#REF!</f>
        <v>#REF!</v>
      </c>
      <c r="W200" s="53" t="e">
        <f>#REF!</f>
        <v>#REF!</v>
      </c>
      <c r="X200" s="53" t="e">
        <f>#REF!</f>
        <v>#REF!</v>
      </c>
      <c r="Y200" s="53" t="e">
        <f>#REF!</f>
        <v>#REF!</v>
      </c>
      <c r="Z200" s="53" t="e">
        <f>#REF!</f>
        <v>#REF!</v>
      </c>
      <c r="AA200" s="53" t="e">
        <f>#REF!</f>
        <v>#REF!</v>
      </c>
    </row>
    <row r="201" spans="1:27" x14ac:dyDescent="0.2">
      <c r="A201" s="135"/>
      <c r="B201" s="75" t="s">
        <v>213</v>
      </c>
      <c r="C201" s="77" t="s">
        <v>8</v>
      </c>
      <c r="D201" s="77"/>
      <c r="E201" s="77"/>
      <c r="F201" s="77"/>
      <c r="G201" s="77"/>
      <c r="H201" s="77" t="s">
        <v>8</v>
      </c>
      <c r="I201" s="77" t="s">
        <v>8</v>
      </c>
      <c r="J201" s="77" t="s">
        <v>8</v>
      </c>
      <c r="K201" s="77" t="s">
        <v>8</v>
      </c>
      <c r="L201" s="77" t="s">
        <v>8</v>
      </c>
      <c r="M201" s="85" t="e">
        <f>#REF!</f>
        <v>#REF!</v>
      </c>
      <c r="N201" s="85" t="e">
        <f>#REF!</f>
        <v>#REF!</v>
      </c>
      <c r="O201" s="85" t="e">
        <f>#REF!</f>
        <v>#REF!</v>
      </c>
      <c r="P201" s="85" t="e">
        <f>#REF!</f>
        <v>#REF!</v>
      </c>
      <c r="Q201" s="85" t="e">
        <f>#REF!</f>
        <v>#REF!</v>
      </c>
      <c r="R201" s="85" t="e">
        <f>#REF!</f>
        <v>#REF!</v>
      </c>
      <c r="S201" s="85" t="e">
        <f>#REF!</f>
        <v>#REF!</v>
      </c>
      <c r="T201" s="85" t="e">
        <f>#REF!</f>
        <v>#REF!</v>
      </c>
      <c r="U201" s="85" t="e">
        <f>#REF!</f>
        <v>#REF!</v>
      </c>
      <c r="V201" s="85" t="e">
        <f>#REF!</f>
        <v>#REF!</v>
      </c>
      <c r="W201" s="85" t="e">
        <f>#REF!</f>
        <v>#REF!</v>
      </c>
      <c r="X201" s="85" t="e">
        <f>#REF!</f>
        <v>#REF!</v>
      </c>
      <c r="Y201" s="85" t="e">
        <f>#REF!</f>
        <v>#REF!</v>
      </c>
      <c r="Z201" s="85" t="e">
        <f>#REF!</f>
        <v>#REF!</v>
      </c>
      <c r="AA201" s="85" t="e">
        <f>#REF!</f>
        <v>#REF!</v>
      </c>
    </row>
    <row r="202" spans="1:27" x14ac:dyDescent="0.2">
      <c r="A202" s="135"/>
      <c r="B202" s="50" t="s">
        <v>221</v>
      </c>
      <c r="C202" s="59" t="s">
        <v>8</v>
      </c>
      <c r="D202" s="59"/>
      <c r="E202" s="59"/>
      <c r="F202" s="59"/>
      <c r="G202" s="59"/>
      <c r="H202" s="59" t="s">
        <v>8</v>
      </c>
      <c r="I202" s="59" t="s">
        <v>8</v>
      </c>
      <c r="J202" s="59" t="s">
        <v>8</v>
      </c>
      <c r="K202" s="59" t="s">
        <v>8</v>
      </c>
      <c r="L202" s="59" t="s">
        <v>8</v>
      </c>
      <c r="M202" s="53" t="e">
        <f>#REF!</f>
        <v>#REF!</v>
      </c>
      <c r="N202" s="53" t="e">
        <f>#REF!</f>
        <v>#REF!</v>
      </c>
      <c r="O202" s="53" t="e">
        <f>#REF!</f>
        <v>#REF!</v>
      </c>
      <c r="P202" s="53" t="e">
        <f>#REF!</f>
        <v>#REF!</v>
      </c>
      <c r="Q202" s="53" t="e">
        <f>#REF!</f>
        <v>#REF!</v>
      </c>
      <c r="R202" s="53" t="e">
        <f>#REF!</f>
        <v>#REF!</v>
      </c>
      <c r="S202" s="53" t="e">
        <f>#REF!</f>
        <v>#REF!</v>
      </c>
      <c r="T202" s="53" t="e">
        <f>#REF!</f>
        <v>#REF!</v>
      </c>
      <c r="U202" s="53" t="e">
        <f>#REF!</f>
        <v>#REF!</v>
      </c>
      <c r="V202" s="53" t="e">
        <f>#REF!</f>
        <v>#REF!</v>
      </c>
      <c r="W202" s="53" t="e">
        <f>#REF!</f>
        <v>#REF!</v>
      </c>
      <c r="X202" s="53" t="e">
        <f>#REF!</f>
        <v>#REF!</v>
      </c>
      <c r="Y202" s="53" t="e">
        <f>#REF!</f>
        <v>#REF!</v>
      </c>
      <c r="Z202" s="53" t="e">
        <f>#REF!</f>
        <v>#REF!</v>
      </c>
      <c r="AA202" s="53" t="e">
        <f>#REF!</f>
        <v>#REF!</v>
      </c>
    </row>
    <row r="203" spans="1:27" x14ac:dyDescent="0.2">
      <c r="A203" s="135"/>
      <c r="B203" s="50" t="s">
        <v>222</v>
      </c>
      <c r="C203" s="59" t="s">
        <v>8</v>
      </c>
      <c r="D203" s="59"/>
      <c r="E203" s="59"/>
      <c r="F203" s="59"/>
      <c r="G203" s="59"/>
      <c r="H203" s="59" t="s">
        <v>8</v>
      </c>
      <c r="I203" s="59" t="s">
        <v>8</v>
      </c>
      <c r="J203" s="59" t="s">
        <v>8</v>
      </c>
      <c r="K203" s="59" t="s">
        <v>8</v>
      </c>
      <c r="L203" s="59" t="s">
        <v>8</v>
      </c>
      <c r="M203" s="53" t="e">
        <f>#REF!</f>
        <v>#REF!</v>
      </c>
      <c r="N203" s="53" t="e">
        <f>#REF!</f>
        <v>#REF!</v>
      </c>
      <c r="O203" s="53" t="e">
        <f>#REF!</f>
        <v>#REF!</v>
      </c>
      <c r="P203" s="53" t="e">
        <f>#REF!</f>
        <v>#REF!</v>
      </c>
      <c r="Q203" s="53" t="e">
        <f>#REF!</f>
        <v>#REF!</v>
      </c>
      <c r="R203" s="53" t="e">
        <f>#REF!</f>
        <v>#REF!</v>
      </c>
      <c r="S203" s="53" t="e">
        <f>#REF!</f>
        <v>#REF!</v>
      </c>
      <c r="T203" s="53" t="e">
        <f>#REF!</f>
        <v>#REF!</v>
      </c>
      <c r="U203" s="53" t="e">
        <f>#REF!</f>
        <v>#REF!</v>
      </c>
      <c r="V203" s="53" t="e">
        <f>#REF!</f>
        <v>#REF!</v>
      </c>
      <c r="W203" s="53" t="e">
        <f>#REF!</f>
        <v>#REF!</v>
      </c>
      <c r="X203" s="53" t="e">
        <f>#REF!</f>
        <v>#REF!</v>
      </c>
      <c r="Y203" s="53" t="e">
        <f>#REF!</f>
        <v>#REF!</v>
      </c>
      <c r="Z203" s="53" t="e">
        <f>#REF!</f>
        <v>#REF!</v>
      </c>
      <c r="AA203" s="53" t="e">
        <f>#REF!</f>
        <v>#REF!</v>
      </c>
    </row>
    <row r="204" spans="1:27" x14ac:dyDescent="0.2">
      <c r="A204" s="135"/>
    </row>
    <row r="205" spans="1:27" x14ac:dyDescent="0.2">
      <c r="A205" s="135"/>
      <c r="B205" s="48" t="s">
        <v>223</v>
      </c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x14ac:dyDescent="0.2">
      <c r="A206" s="135"/>
      <c r="B206" s="46" t="str">
        <f>'CBP - IPR'!A30</f>
        <v>Total Seizures</v>
      </c>
      <c r="C206" s="59" t="s">
        <v>8</v>
      </c>
      <c r="D206" s="59"/>
      <c r="E206" s="59"/>
      <c r="F206" s="59"/>
      <c r="G206" s="59"/>
      <c r="H206" s="59" t="s">
        <v>8</v>
      </c>
      <c r="I206" s="59" t="s">
        <v>8</v>
      </c>
      <c r="J206" s="59" t="s">
        <v>8</v>
      </c>
      <c r="K206" s="59" t="s">
        <v>8</v>
      </c>
      <c r="M206" s="53">
        <f>'CBP - IPR'!B30</f>
        <v>3691</v>
      </c>
      <c r="N206" s="53">
        <f>'CBP - IPR'!C30</f>
        <v>3244</v>
      </c>
      <c r="O206" s="53">
        <f>'CBP - IPR'!D30</f>
        <v>3586</v>
      </c>
      <c r="P206" s="53" t="e">
        <f>'CBP - IPR'!#REF!</f>
        <v>#REF!</v>
      </c>
      <c r="Q206" s="53" t="e">
        <f>'CBP - IPR'!#REF!</f>
        <v>#REF!</v>
      </c>
      <c r="R206" s="53" t="e">
        <f>'CBP - IPR'!#REF!</f>
        <v>#REF!</v>
      </c>
      <c r="S206" s="53">
        <f>'CBP - IPR'!H30</f>
        <v>0</v>
      </c>
      <c r="T206" s="53">
        <f>'CBP - IPR'!I30</f>
        <v>0</v>
      </c>
      <c r="U206" s="53">
        <f>'CBP - IPR'!J30</f>
        <v>0</v>
      </c>
      <c r="V206" s="53">
        <f>'CBP - IPR'!K30</f>
        <v>0</v>
      </c>
      <c r="W206" s="53">
        <f>'CBP - IPR'!L30</f>
        <v>0</v>
      </c>
      <c r="X206" s="53">
        <f>'CBP - IPR'!M30</f>
        <v>0</v>
      </c>
      <c r="Y206" s="53">
        <f>'CBP - IPR'!N30</f>
        <v>0</v>
      </c>
      <c r="Z206" s="53">
        <f>'CBP - IPR'!E30</f>
        <v>22848</v>
      </c>
      <c r="AA206" s="53">
        <f>'CBP - IPR'!F30</f>
        <v>24361</v>
      </c>
    </row>
    <row r="207" spans="1:27" x14ac:dyDescent="0.2">
      <c r="A207" s="135"/>
      <c r="B207" s="46" t="str">
        <f>'CBP - IPR'!A32</f>
        <v>Domestic Value ($ millions)</v>
      </c>
      <c r="C207" s="59" t="s">
        <v>8</v>
      </c>
      <c r="D207" s="59"/>
      <c r="E207" s="59"/>
      <c r="F207" s="59"/>
      <c r="G207" s="59"/>
      <c r="H207" s="59" t="s">
        <v>8</v>
      </c>
      <c r="I207" s="59" t="s">
        <v>8</v>
      </c>
      <c r="J207" s="59" t="s">
        <v>8</v>
      </c>
      <c r="K207" s="59" t="s">
        <v>8</v>
      </c>
      <c r="M207" s="86">
        <f>'CBP - IPR'!B32</f>
        <v>985.01594</v>
      </c>
      <c r="N207" s="86">
        <f>'CBP - IPR'!C32</f>
        <v>453.27526</v>
      </c>
      <c r="O207" s="86">
        <f>'CBP - IPR'!D32</f>
        <v>574.38679999999999</v>
      </c>
      <c r="P207" s="86" t="e">
        <f>'CBP - IPR'!#REF!</f>
        <v>#REF!</v>
      </c>
      <c r="Q207" s="86" t="e">
        <f>'CBP - IPR'!#REF!</f>
        <v>#REF!</v>
      </c>
      <c r="R207" s="86" t="e">
        <f>'CBP - IPR'!#REF!</f>
        <v>#REF!</v>
      </c>
      <c r="S207" s="86">
        <f>'CBP - IPR'!H32</f>
        <v>0</v>
      </c>
      <c r="T207" s="86">
        <f>'CBP - IPR'!I32</f>
        <v>0</v>
      </c>
      <c r="U207" s="86">
        <f>'CBP - IPR'!J32</f>
        <v>0</v>
      </c>
      <c r="V207" s="86">
        <f>'CBP - IPR'!K32</f>
        <v>0</v>
      </c>
      <c r="W207" s="86">
        <f>'CBP - IPR'!L32</f>
        <v>0</v>
      </c>
      <c r="X207" s="86">
        <f>'CBP - IPR'!M32</f>
        <v>0</v>
      </c>
      <c r="Y207" s="86">
        <f>'CBP - IPR'!N32</f>
        <v>0</v>
      </c>
      <c r="Z207" s="86" t="str">
        <f>'CBP - IPR'!E32</f>
        <v>-</v>
      </c>
      <c r="AA207" s="86" t="str">
        <f>'CBP - IPR'!F32</f>
        <v>-</v>
      </c>
    </row>
    <row r="208" spans="1:27" x14ac:dyDescent="0.2">
      <c r="A208" s="135"/>
      <c r="B208" s="46" t="str">
        <f>'CBP - IPR'!A33</f>
        <v>MSRP ($ billions)</v>
      </c>
      <c r="C208" s="59" t="s">
        <v>8</v>
      </c>
      <c r="D208" s="59"/>
      <c r="E208" s="59"/>
      <c r="F208" s="59"/>
      <c r="G208" s="59"/>
      <c r="H208" s="59" t="s">
        <v>8</v>
      </c>
      <c r="I208" s="59" t="s">
        <v>8</v>
      </c>
      <c r="J208" s="59" t="s">
        <v>8</v>
      </c>
      <c r="K208" s="59" t="s">
        <v>8</v>
      </c>
      <c r="M208" s="86" t="str">
        <f>'CBP - IPR'!B33</f>
        <v>-</v>
      </c>
      <c r="N208" s="86" t="str">
        <f>'CBP - IPR'!C33</f>
        <v>-</v>
      </c>
      <c r="O208" s="86" t="str">
        <f>'CBP - IPR'!D33</f>
        <v>-</v>
      </c>
      <c r="P208" s="86" t="e">
        <f>'CBP - IPR'!#REF!</f>
        <v>#REF!</v>
      </c>
      <c r="Q208" s="86" t="e">
        <f>'CBP - IPR'!#REF!</f>
        <v>#REF!</v>
      </c>
      <c r="R208" s="86" t="e">
        <f>'CBP - IPR'!#REF!</f>
        <v>#REF!</v>
      </c>
      <c r="S208" s="86">
        <f>'CBP - IPR'!H33</f>
        <v>0</v>
      </c>
      <c r="T208" s="86">
        <f>'CBP - IPR'!I33</f>
        <v>0</v>
      </c>
      <c r="U208" s="86">
        <f>'CBP - IPR'!J33</f>
        <v>0</v>
      </c>
      <c r="V208" s="86">
        <f>'CBP - IPR'!K33</f>
        <v>0</v>
      </c>
      <c r="W208" s="86">
        <f>'CBP - IPR'!L33</f>
        <v>0</v>
      </c>
      <c r="X208" s="86">
        <f>'CBP - IPR'!M33</f>
        <v>0</v>
      </c>
      <c r="Y208" s="86">
        <f>'CBP - IPR'!N33</f>
        <v>0</v>
      </c>
      <c r="Z208" s="86">
        <f>'CBP - IPR'!E33</f>
        <v>1262</v>
      </c>
      <c r="AA208" s="86">
        <f>'CBP - IPR'!F33</f>
        <v>1744</v>
      </c>
    </row>
    <row r="209" spans="3:11" x14ac:dyDescent="0.2">
      <c r="C209" s="59"/>
      <c r="D209" s="59"/>
      <c r="E209" s="59"/>
      <c r="F209" s="59"/>
      <c r="G209" s="59"/>
      <c r="H209" s="59"/>
      <c r="I209" s="59"/>
      <c r="J209" s="59"/>
      <c r="K209" s="59"/>
    </row>
  </sheetData>
  <mergeCells count="15">
    <mergeCell ref="A178:A208"/>
    <mergeCell ref="A118:A176"/>
    <mergeCell ref="A2:A29"/>
    <mergeCell ref="A82:A115"/>
    <mergeCell ref="B156:B157"/>
    <mergeCell ref="B158:B159"/>
    <mergeCell ref="B160:B161"/>
    <mergeCell ref="B162:B163"/>
    <mergeCell ref="B164:B165"/>
    <mergeCell ref="B154:B155"/>
    <mergeCell ref="B144:B145"/>
    <mergeCell ref="B146:B147"/>
    <mergeCell ref="B148:B149"/>
    <mergeCell ref="B150:B151"/>
    <mergeCell ref="B152:B153"/>
  </mergeCells>
  <hyperlinks>
    <hyperlink ref="B109" r:id="rId1" location="BF1TT" display="https://www5.fdic.gov/hsob/help.asp - BF1TT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52.5" bestFit="1" customWidth="1"/>
    <col min="2" max="6" width="13.1640625" style="8" customWidth="1"/>
  </cols>
  <sheetData>
    <row r="1" spans="1:6" x14ac:dyDescent="0.2">
      <c r="A1" s="4" t="s">
        <v>0</v>
      </c>
      <c r="B1" s="6">
        <v>2010</v>
      </c>
      <c r="C1" s="6">
        <v>2011</v>
      </c>
      <c r="D1" s="6">
        <v>2012</v>
      </c>
      <c r="E1" s="6">
        <v>2013</v>
      </c>
      <c r="F1" s="6">
        <v>2014</v>
      </c>
    </row>
    <row r="2" spans="1:6" x14ac:dyDescent="0.2">
      <c r="A2" s="10" t="s">
        <v>5</v>
      </c>
      <c r="B2" s="7">
        <f>SUM(B3,B6)</f>
        <v>4973</v>
      </c>
      <c r="C2" s="7">
        <f t="shared" ref="C2:F2" si="0">SUM(C3,C6)</f>
        <v>4201</v>
      </c>
      <c r="D2" s="7">
        <f t="shared" si="0"/>
        <v>3945</v>
      </c>
      <c r="E2" s="7">
        <f t="shared" si="0"/>
        <v>3983</v>
      </c>
      <c r="F2" s="7">
        <f t="shared" si="0"/>
        <v>3757</v>
      </c>
    </row>
    <row r="3" spans="1:6" hidden="1" x14ac:dyDescent="0.2">
      <c r="A3" s="2" t="s">
        <v>1</v>
      </c>
      <c r="B3" s="7">
        <f>SUM(B4:B5)</f>
        <v>4713</v>
      </c>
      <c r="C3" s="7">
        <f t="shared" ref="C3:F3" si="1">SUM(C4:C5)</f>
        <v>3898</v>
      </c>
      <c r="D3" s="7">
        <f t="shared" si="1"/>
        <v>3685</v>
      </c>
      <c r="E3" s="7">
        <f t="shared" si="1"/>
        <v>3718</v>
      </c>
      <c r="F3" s="7">
        <f t="shared" si="1"/>
        <v>3514</v>
      </c>
    </row>
    <row r="4" spans="1:6" hidden="1" x14ac:dyDescent="0.2">
      <c r="A4" s="11" t="s">
        <v>2</v>
      </c>
      <c r="B4" s="7">
        <v>2183</v>
      </c>
      <c r="C4" s="7">
        <v>1747</v>
      </c>
      <c r="D4" s="7">
        <v>1701</v>
      </c>
      <c r="E4" s="7">
        <v>1782</v>
      </c>
      <c r="F4" s="7">
        <v>1686</v>
      </c>
    </row>
    <row r="5" spans="1:6" hidden="1" x14ac:dyDescent="0.2">
      <c r="A5" s="11" t="s">
        <v>3</v>
      </c>
      <c r="B5" s="7">
        <v>2530</v>
      </c>
      <c r="C5" s="7">
        <v>2151</v>
      </c>
      <c r="D5" s="7">
        <v>1984</v>
      </c>
      <c r="E5" s="7">
        <v>1936</v>
      </c>
      <c r="F5" s="7">
        <v>1828</v>
      </c>
    </row>
    <row r="6" spans="1:6" hidden="1" x14ac:dyDescent="0.2">
      <c r="A6" s="2" t="s">
        <v>0</v>
      </c>
      <c r="B6" s="7">
        <f>SUM(B7:B8)</f>
        <v>260</v>
      </c>
      <c r="C6" s="7">
        <f t="shared" ref="C6:F6" si="2">SUM(C7:C8)</f>
        <v>303</v>
      </c>
      <c r="D6" s="7">
        <f t="shared" si="2"/>
        <v>260</v>
      </c>
      <c r="E6" s="7">
        <f t="shared" si="2"/>
        <v>265</v>
      </c>
      <c r="F6" s="7">
        <f t="shared" si="2"/>
        <v>243</v>
      </c>
    </row>
    <row r="7" spans="1:6" hidden="1" x14ac:dyDescent="0.2">
      <c r="A7" s="11" t="s">
        <v>2</v>
      </c>
      <c r="B7" s="7">
        <v>171</v>
      </c>
      <c r="C7" s="7">
        <v>206</v>
      </c>
      <c r="D7" s="7">
        <v>173</v>
      </c>
      <c r="E7" s="7">
        <v>198</v>
      </c>
      <c r="F7" s="7">
        <v>179</v>
      </c>
    </row>
    <row r="8" spans="1:6" hidden="1" x14ac:dyDescent="0.2">
      <c r="A8" s="11" t="s">
        <v>3</v>
      </c>
      <c r="B8" s="7">
        <v>89</v>
      </c>
      <c r="C8" s="7">
        <v>97</v>
      </c>
      <c r="D8" s="7">
        <v>87</v>
      </c>
      <c r="E8" s="7">
        <v>67</v>
      </c>
      <c r="F8" s="7">
        <v>64</v>
      </c>
    </row>
    <row r="9" spans="1:6" s="3" customFormat="1" x14ac:dyDescent="0.2">
      <c r="A9" s="10" t="s">
        <v>4</v>
      </c>
      <c r="B9" s="5" t="s">
        <v>8</v>
      </c>
      <c r="C9" s="7">
        <f>SUM(C10:C11)</f>
        <v>34378</v>
      </c>
      <c r="D9" s="7">
        <f t="shared" ref="D9:F9" si="3">SUM(D10:D11)</f>
        <v>33439</v>
      </c>
      <c r="E9" s="7">
        <f t="shared" si="3"/>
        <v>32796</v>
      </c>
      <c r="F9" s="7">
        <f t="shared" si="3"/>
        <v>31968</v>
      </c>
    </row>
    <row r="10" spans="1:6" hidden="1" x14ac:dyDescent="0.2">
      <c r="A10" s="2" t="s">
        <v>2</v>
      </c>
      <c r="B10" s="7"/>
      <c r="C10" s="7">
        <v>4502</v>
      </c>
      <c r="D10" s="7">
        <v>3851</v>
      </c>
      <c r="E10" s="7">
        <v>3854</v>
      </c>
      <c r="F10" s="7">
        <v>3574</v>
      </c>
    </row>
    <row r="11" spans="1:6" hidden="1" x14ac:dyDescent="0.2">
      <c r="A11" s="2" t="s">
        <v>3</v>
      </c>
      <c r="B11" s="7"/>
      <c r="C11" s="7">
        <v>29876</v>
      </c>
      <c r="D11" s="7">
        <v>29588</v>
      </c>
      <c r="E11" s="7">
        <v>28942</v>
      </c>
      <c r="F11" s="7">
        <v>28394</v>
      </c>
    </row>
    <row r="12" spans="1:6" x14ac:dyDescent="0.2">
      <c r="A12" s="10" t="s">
        <v>9</v>
      </c>
      <c r="B12" s="7">
        <f>SUM(B13,B14)</f>
        <v>8243</v>
      </c>
      <c r="C12" s="7">
        <f>SUM(C13,C14)</f>
        <v>7100</v>
      </c>
      <c r="D12" s="7">
        <f>SUM(D13,D14)</f>
        <v>6743</v>
      </c>
      <c r="E12" s="7">
        <f>SUM(E13,E14)</f>
        <v>5800</v>
      </c>
      <c r="F12" s="7">
        <f>SUM(F13,F14)</f>
        <v>6037</v>
      </c>
    </row>
    <row r="13" spans="1:6" hidden="1" x14ac:dyDescent="0.2">
      <c r="A13" s="2" t="s">
        <v>1</v>
      </c>
      <c r="B13" s="7">
        <v>7650</v>
      </c>
      <c r="C13" s="7">
        <v>6615</v>
      </c>
      <c r="D13" s="7">
        <v>6248</v>
      </c>
      <c r="E13" s="7">
        <v>5399</v>
      </c>
      <c r="F13" s="7">
        <v>5686</v>
      </c>
    </row>
    <row r="14" spans="1:6" hidden="1" x14ac:dyDescent="0.2">
      <c r="A14" s="2" t="s">
        <v>0</v>
      </c>
      <c r="B14" s="7">
        <v>593</v>
      </c>
      <c r="C14" s="7">
        <v>485</v>
      </c>
      <c r="D14" s="7">
        <v>495</v>
      </c>
      <c r="E14" s="7">
        <v>401</v>
      </c>
      <c r="F14" s="7">
        <v>351</v>
      </c>
    </row>
    <row r="15" spans="1:6" s="3" customFormat="1" x14ac:dyDescent="0.2">
      <c r="A15" s="10" t="s">
        <v>7</v>
      </c>
      <c r="B15" s="5" t="s">
        <v>8</v>
      </c>
      <c r="C15" s="7">
        <f>C16</f>
        <v>299</v>
      </c>
      <c r="D15" s="7">
        <f t="shared" ref="D15:E15" si="4">D16</f>
        <v>353</v>
      </c>
      <c r="E15" s="7">
        <f t="shared" si="4"/>
        <v>254</v>
      </c>
      <c r="F15" s="5" t="s">
        <v>8</v>
      </c>
    </row>
    <row r="16" spans="1:6" hidden="1" x14ac:dyDescent="0.2">
      <c r="A16" s="2" t="s">
        <v>6</v>
      </c>
      <c r="C16" s="8">
        <v>299</v>
      </c>
      <c r="D16" s="8">
        <v>353</v>
      </c>
      <c r="E16" s="8">
        <v>254</v>
      </c>
    </row>
    <row r="17" spans="1:6" x14ac:dyDescent="0.2">
      <c r="A17" s="10" t="s">
        <v>10</v>
      </c>
      <c r="B17" s="7">
        <f>SUM(B18:B19)</f>
        <v>27610</v>
      </c>
      <c r="C17" s="7">
        <f t="shared" ref="C17:F17" si="5">SUM(C18:C19)</f>
        <v>29866</v>
      </c>
      <c r="D17" s="7">
        <f t="shared" si="5"/>
        <v>27314</v>
      </c>
      <c r="E17" s="7">
        <f t="shared" si="5"/>
        <v>27657</v>
      </c>
      <c r="F17" s="7">
        <f t="shared" si="5"/>
        <v>28508</v>
      </c>
    </row>
    <row r="18" spans="1:6" hidden="1" x14ac:dyDescent="0.2">
      <c r="A18" s="1" t="s">
        <v>11</v>
      </c>
      <c r="B18" s="7">
        <v>4884</v>
      </c>
      <c r="C18" s="7">
        <v>4831</v>
      </c>
      <c r="D18" s="7">
        <v>4126</v>
      </c>
      <c r="E18" s="7">
        <v>4306</v>
      </c>
      <c r="F18" s="7">
        <v>5377</v>
      </c>
    </row>
    <row r="19" spans="1:6" hidden="1" x14ac:dyDescent="0.2">
      <c r="A19" s="1" t="s">
        <v>12</v>
      </c>
      <c r="B19" s="7">
        <v>22726</v>
      </c>
      <c r="C19" s="7">
        <v>25035</v>
      </c>
      <c r="D19" s="7">
        <v>23188</v>
      </c>
      <c r="E19" s="7">
        <v>23351</v>
      </c>
      <c r="F19" s="7">
        <v>23131</v>
      </c>
    </row>
    <row r="20" spans="1:6" x14ac:dyDescent="0.2">
      <c r="A20" s="1" t="s">
        <v>13</v>
      </c>
      <c r="B20" s="9">
        <f>SUM(B17,B15,B12,B9,B2)</f>
        <v>40826</v>
      </c>
      <c r="C20" s="9">
        <f t="shared" ref="C20:F20" si="6">SUM(C17,C15,C12,C9,C2)</f>
        <v>75844</v>
      </c>
      <c r="D20" s="9">
        <f t="shared" si="6"/>
        <v>71794</v>
      </c>
      <c r="E20" s="9">
        <f t="shared" si="6"/>
        <v>70490</v>
      </c>
      <c r="F20" s="9">
        <f t="shared" si="6"/>
        <v>70270</v>
      </c>
    </row>
    <row r="23" spans="1:6" x14ac:dyDescent="0.2">
      <c r="A23" s="14" t="s">
        <v>14</v>
      </c>
    </row>
  </sheetData>
  <hyperlinks>
    <hyperlink ref="A2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F3" sqref="F3:Q8"/>
    </sheetView>
  </sheetViews>
  <sheetFormatPr baseColWidth="10" defaultColWidth="8.83203125" defaultRowHeight="15" x14ac:dyDescent="0.2"/>
  <cols>
    <col min="2" max="2" width="26.33203125" customWidth="1"/>
    <col min="3" max="3" width="21.5" customWidth="1"/>
    <col min="4" max="4" width="17.33203125" customWidth="1"/>
    <col min="6" max="6" width="33.5" customWidth="1"/>
  </cols>
  <sheetData>
    <row r="1" spans="2:17" x14ac:dyDescent="0.2">
      <c r="B1" t="s">
        <v>47</v>
      </c>
    </row>
    <row r="2" spans="2:17" x14ac:dyDescent="0.2">
      <c r="B2" t="s">
        <v>46</v>
      </c>
    </row>
    <row r="3" spans="2:17" x14ac:dyDescent="0.2">
      <c r="B3" s="21" t="s">
        <v>45</v>
      </c>
      <c r="C3" s="20" t="s">
        <v>44</v>
      </c>
      <c r="D3" s="20" t="s">
        <v>43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</row>
    <row r="4" spans="2:17" x14ac:dyDescent="0.2">
      <c r="B4" s="17" t="s">
        <v>42</v>
      </c>
      <c r="C4" s="18">
        <v>2743</v>
      </c>
      <c r="D4" s="18">
        <v>1922</v>
      </c>
      <c r="F4" t="s">
        <v>108</v>
      </c>
      <c r="G4" s="29" t="s">
        <v>113</v>
      </c>
      <c r="H4" s="29" t="s">
        <v>113</v>
      </c>
      <c r="I4" s="29" t="s">
        <v>113</v>
      </c>
      <c r="J4" s="29" t="s">
        <v>113</v>
      </c>
      <c r="K4" s="29" t="s">
        <v>113</v>
      </c>
      <c r="L4" s="29" t="s">
        <v>113</v>
      </c>
      <c r="M4" s="29" t="s">
        <v>113</v>
      </c>
      <c r="N4" s="29" t="s">
        <v>113</v>
      </c>
      <c r="O4" s="29" t="s">
        <v>113</v>
      </c>
      <c r="P4">
        <v>2743</v>
      </c>
      <c r="Q4">
        <v>1922</v>
      </c>
    </row>
    <row r="5" spans="2:17" x14ac:dyDescent="0.2">
      <c r="B5" s="17" t="s">
        <v>41</v>
      </c>
      <c r="C5" s="18">
        <v>792</v>
      </c>
      <c r="D5" s="18">
        <v>801</v>
      </c>
      <c r="F5" t="s">
        <v>109</v>
      </c>
      <c r="G5" s="29" t="s">
        <v>113</v>
      </c>
      <c r="H5" s="29" t="s">
        <v>113</v>
      </c>
      <c r="I5" s="29" t="s">
        <v>113</v>
      </c>
      <c r="J5" s="12">
        <v>8603238</v>
      </c>
      <c r="K5" s="12">
        <v>8543325</v>
      </c>
      <c r="L5" s="12">
        <v>8048068</v>
      </c>
      <c r="M5" s="12">
        <v>7343655</v>
      </c>
      <c r="N5" s="12">
        <v>6094108</v>
      </c>
      <c r="O5" s="12">
        <v>6872566</v>
      </c>
      <c r="P5" s="12">
        <v>6795731</v>
      </c>
      <c r="Q5" s="29" t="s">
        <v>113</v>
      </c>
    </row>
    <row r="6" spans="2:17" x14ac:dyDescent="0.2">
      <c r="B6" s="17" t="s">
        <v>40</v>
      </c>
      <c r="C6" s="18">
        <v>1702</v>
      </c>
      <c r="D6" s="18">
        <v>431</v>
      </c>
      <c r="F6" s="1" t="s">
        <v>110</v>
      </c>
      <c r="G6" s="29" t="s">
        <v>113</v>
      </c>
      <c r="H6" s="29" t="s">
        <v>113</v>
      </c>
      <c r="I6" s="29" t="s">
        <v>113</v>
      </c>
      <c r="J6" s="12">
        <v>117428</v>
      </c>
      <c r="K6" s="12">
        <v>110351</v>
      </c>
      <c r="L6" s="12">
        <v>117182</v>
      </c>
      <c r="M6" s="12">
        <v>107716</v>
      </c>
      <c r="N6" s="12">
        <v>101534</v>
      </c>
      <c r="O6" s="12">
        <v>105308</v>
      </c>
      <c r="P6" s="12">
        <v>101166</v>
      </c>
      <c r="Q6" s="29" t="s">
        <v>113</v>
      </c>
    </row>
    <row r="7" spans="2:17" x14ac:dyDescent="0.2">
      <c r="B7" s="17" t="s">
        <v>39</v>
      </c>
      <c r="C7" s="16">
        <v>1194688</v>
      </c>
      <c r="D7" s="16">
        <v>619117</v>
      </c>
      <c r="F7" s="1" t="s">
        <v>111</v>
      </c>
      <c r="G7" s="29" t="s">
        <v>113</v>
      </c>
      <c r="H7" s="29" t="s">
        <v>113</v>
      </c>
      <c r="I7" s="29" t="s">
        <v>113</v>
      </c>
      <c r="J7" s="15">
        <v>0.98699999999999999</v>
      </c>
      <c r="K7" s="15">
        <v>0.98699999999999999</v>
      </c>
      <c r="L7" s="15">
        <v>0.98599999999999999</v>
      </c>
      <c r="M7" s="15">
        <v>0.98499999999999999</v>
      </c>
      <c r="N7" s="15">
        <v>0.98399999999999999</v>
      </c>
      <c r="O7" s="15">
        <v>0.98499999999999999</v>
      </c>
      <c r="P7" s="15">
        <v>0.98499999999999999</v>
      </c>
      <c r="Q7" s="29" t="s">
        <v>113</v>
      </c>
    </row>
    <row r="8" spans="2:17" x14ac:dyDescent="0.2">
      <c r="B8" s="17" t="s">
        <v>38</v>
      </c>
      <c r="C8" s="18">
        <v>9</v>
      </c>
      <c r="D8" s="18">
        <v>7</v>
      </c>
      <c r="F8" t="s">
        <v>112</v>
      </c>
      <c r="G8" s="29" t="s">
        <v>113</v>
      </c>
      <c r="H8" s="12">
        <v>53</v>
      </c>
      <c r="I8" s="12">
        <v>34</v>
      </c>
      <c r="J8" s="12">
        <v>58</v>
      </c>
      <c r="K8" s="12">
        <v>54</v>
      </c>
      <c r="L8" s="12">
        <v>69</v>
      </c>
      <c r="M8" s="12">
        <v>70</v>
      </c>
      <c r="N8" s="12">
        <v>103</v>
      </c>
      <c r="O8" s="12">
        <v>82</v>
      </c>
      <c r="P8" s="12">
        <v>75</v>
      </c>
      <c r="Q8" s="12">
        <v>94</v>
      </c>
    </row>
    <row r="9" spans="2:17" ht="30" x14ac:dyDescent="0.2">
      <c r="B9" s="141" t="s">
        <v>37</v>
      </c>
      <c r="C9" s="19" t="s">
        <v>36</v>
      </c>
      <c r="D9" s="18" t="s">
        <v>35</v>
      </c>
    </row>
    <row r="10" spans="2:17" x14ac:dyDescent="0.2">
      <c r="B10" s="141"/>
      <c r="C10" s="19"/>
      <c r="D10" s="18"/>
    </row>
    <row r="11" spans="2:17" x14ac:dyDescent="0.2">
      <c r="B11" s="141"/>
      <c r="C11" s="19" t="s">
        <v>34</v>
      </c>
      <c r="D11" s="18" t="s">
        <v>33</v>
      </c>
    </row>
    <row r="12" spans="2:17" x14ac:dyDescent="0.2">
      <c r="B12" s="17" t="s">
        <v>32</v>
      </c>
      <c r="C12" s="18">
        <v>81</v>
      </c>
      <c r="D12" s="18">
        <v>64</v>
      </c>
    </row>
    <row r="13" spans="2:17" x14ac:dyDescent="0.2">
      <c r="B13" s="17" t="s">
        <v>31</v>
      </c>
      <c r="C13" s="18">
        <v>173</v>
      </c>
      <c r="D13" s="18">
        <v>49</v>
      </c>
    </row>
    <row r="14" spans="2:17" x14ac:dyDescent="0.2">
      <c r="B14" s="17" t="s">
        <v>30</v>
      </c>
      <c r="C14" s="16">
        <v>1014111</v>
      </c>
      <c r="D14" s="16">
        <v>78550</v>
      </c>
    </row>
    <row r="16" spans="2:17" x14ac:dyDescent="0.2">
      <c r="B16" t="s">
        <v>29</v>
      </c>
    </row>
    <row r="17" spans="1:4" x14ac:dyDescent="0.2">
      <c r="B17" t="s">
        <v>28</v>
      </c>
    </row>
    <row r="18" spans="1:4" x14ac:dyDescent="0.2">
      <c r="A18" t="s">
        <v>27</v>
      </c>
      <c r="B18" t="s">
        <v>26</v>
      </c>
      <c r="C18" t="s">
        <v>25</v>
      </c>
      <c r="D18" t="s">
        <v>24</v>
      </c>
    </row>
    <row r="19" spans="1:4" x14ac:dyDescent="0.2">
      <c r="A19">
        <v>2014</v>
      </c>
      <c r="B19" s="12">
        <v>6795731</v>
      </c>
      <c r="C19" s="12">
        <v>101166</v>
      </c>
      <c r="D19" s="15">
        <v>0.98499999999999999</v>
      </c>
    </row>
    <row r="20" spans="1:4" x14ac:dyDescent="0.2">
      <c r="A20">
        <v>2013</v>
      </c>
      <c r="B20" s="12">
        <v>6872566</v>
      </c>
      <c r="C20" s="12">
        <v>105308</v>
      </c>
      <c r="D20" s="15">
        <v>0.98499999999999999</v>
      </c>
    </row>
    <row r="21" spans="1:4" x14ac:dyDescent="0.2">
      <c r="A21">
        <v>2012</v>
      </c>
      <c r="B21" s="12">
        <v>6094108</v>
      </c>
      <c r="C21" s="12">
        <v>101534</v>
      </c>
      <c r="D21" s="15">
        <v>0.98399999999999999</v>
      </c>
    </row>
    <row r="22" spans="1:4" x14ac:dyDescent="0.2">
      <c r="A22">
        <v>2011</v>
      </c>
      <c r="B22" s="12">
        <v>7343655</v>
      </c>
      <c r="C22" s="12">
        <v>107716</v>
      </c>
      <c r="D22" s="15">
        <v>0.98499999999999999</v>
      </c>
    </row>
    <row r="23" spans="1:4" x14ac:dyDescent="0.2">
      <c r="A23">
        <v>2010</v>
      </c>
      <c r="B23" s="12">
        <v>8048068</v>
      </c>
      <c r="C23" s="12">
        <v>117182</v>
      </c>
      <c r="D23" s="15">
        <v>0.98599999999999999</v>
      </c>
    </row>
    <row r="24" spans="1:4" x14ac:dyDescent="0.2">
      <c r="A24">
        <v>2009</v>
      </c>
      <c r="B24" s="12">
        <v>8543325</v>
      </c>
      <c r="C24" s="12">
        <v>110351</v>
      </c>
      <c r="D24" s="15">
        <v>0.98699999999999999</v>
      </c>
    </row>
    <row r="25" spans="1:4" x14ac:dyDescent="0.2">
      <c r="A25">
        <v>2008</v>
      </c>
      <c r="B25" s="12">
        <v>8603238</v>
      </c>
      <c r="C25" s="12">
        <v>117428</v>
      </c>
      <c r="D25" s="15">
        <v>0.98699999999999999</v>
      </c>
    </row>
    <row r="26" spans="1:4" x14ac:dyDescent="0.2">
      <c r="B26" s="12"/>
      <c r="C26" s="12"/>
      <c r="D26" s="15"/>
    </row>
    <row r="27" spans="1:4" x14ac:dyDescent="0.2">
      <c r="B27" t="s">
        <v>23</v>
      </c>
    </row>
    <row r="28" spans="1:4" x14ac:dyDescent="0.2">
      <c r="B28" t="s">
        <v>22</v>
      </c>
      <c r="C28" t="s">
        <v>21</v>
      </c>
    </row>
    <row r="29" spans="1:4" x14ac:dyDescent="0.2">
      <c r="A29">
        <v>2014</v>
      </c>
      <c r="B29" s="12">
        <v>94</v>
      </c>
      <c r="C29" s="12">
        <v>18675102</v>
      </c>
    </row>
    <row r="30" spans="1:4" x14ac:dyDescent="0.2">
      <c r="A30">
        <v>2013</v>
      </c>
      <c r="B30" s="12">
        <v>75</v>
      </c>
      <c r="C30" s="12">
        <v>13096784</v>
      </c>
    </row>
    <row r="31" spans="1:4" x14ac:dyDescent="0.2">
      <c r="A31">
        <v>2012</v>
      </c>
      <c r="B31" s="12">
        <v>82</v>
      </c>
      <c r="C31" s="12">
        <v>3475115</v>
      </c>
    </row>
    <row r="32" spans="1:4" x14ac:dyDescent="0.2">
      <c r="A32">
        <v>2011</v>
      </c>
      <c r="B32" s="12">
        <v>103</v>
      </c>
      <c r="C32" s="12">
        <v>39702319</v>
      </c>
    </row>
    <row r="33" spans="1:3" x14ac:dyDescent="0.2">
      <c r="A33">
        <v>2010</v>
      </c>
      <c r="B33" s="12">
        <v>70</v>
      </c>
      <c r="C33" s="12">
        <v>34121902</v>
      </c>
    </row>
    <row r="34" spans="1:3" x14ac:dyDescent="0.2">
      <c r="A34">
        <v>2009</v>
      </c>
      <c r="B34" s="12">
        <v>69</v>
      </c>
      <c r="C34" s="12">
        <v>9488664</v>
      </c>
    </row>
    <row r="35" spans="1:3" x14ac:dyDescent="0.2">
      <c r="A35">
        <v>2008</v>
      </c>
      <c r="B35" s="12">
        <v>54</v>
      </c>
      <c r="C35" s="12">
        <v>154726663</v>
      </c>
    </row>
    <row r="36" spans="1:3" x14ac:dyDescent="0.2">
      <c r="A36">
        <v>2007</v>
      </c>
      <c r="B36" s="12">
        <v>58</v>
      </c>
      <c r="C36" s="12">
        <v>143063822</v>
      </c>
    </row>
    <row r="37" spans="1:3" x14ac:dyDescent="0.2">
      <c r="A37">
        <v>2006</v>
      </c>
      <c r="B37" s="12">
        <v>34</v>
      </c>
      <c r="C37" s="12">
        <v>5947933</v>
      </c>
    </row>
    <row r="38" spans="1:3" x14ac:dyDescent="0.2">
      <c r="A38">
        <v>2005</v>
      </c>
      <c r="B38" s="12">
        <v>53</v>
      </c>
      <c r="C38" s="12">
        <v>6446231</v>
      </c>
    </row>
  </sheetData>
  <sortState columnSort="1" ref="G9:P10">
    <sortCondition ref="G9:P9"/>
  </sortState>
  <mergeCells count="1">
    <mergeCell ref="B9:B11"/>
  </mergeCells>
  <hyperlinks>
    <hyperlink ref="B4" r:id="rId1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5" r:id="rId2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6" r:id="rId3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7" r:id="rId4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8" r:id="rId5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9" r:id="rId6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12" r:id="rId7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13" r:id="rId8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  <hyperlink ref="B14" r:id="rId9" display="https://www.aphis.usda.gov/wps/portal/aphis/ourfocus/business-services/sa_investigative_enforcement/sa_ies_performance_metrics/ct_ies_aphis_overall_summary/!ut/p/a1/lVLLUsIwFP0WFy47uU1bGpYFRh6CjCKvbjJpDJCxTTtJ6OjfGwoLnZGi2d17zrmvE5SiDUoVq-WeWVkqlp_itEPDMcE4ADyGcIohgd4qgP7S91_BEbaO0B8mozCeAkBIMIwHvdEg7s4Axp2f-vmiHzj9ctWZ-F0f5tFFD1deArf0a5SilCtb2QPasuogDeWlskJZmstMM_15D4bR8qjpruRH00TZ0UgljKFG6Fpycc5KVQtjm91rQYXalZqLwlU6o8LQSmiXLJjighbCasmdktsGO_cua6FZnlNzLArX-zRcxeUb2goOOCNk50HMu14Ys8wjJMIeyTCOol03wxG5HKNl2xtmNMf4Thn6ycBRFtOn59EDwKN_IbT51RBaDNm6IePrUwRo8c-tJ3_4Y1jP-rO9K8vswZPOGrRpc-yM_u4Y2rQ6tu6h9CNkUZigqlguCxJ8eu8vBIIo35P93Rfswl3Q/?1dmy&amp;urile=wcm%3apath%3a%2Faphis_content_library%2Fsa_our_focus%2Fsa_business_services%2Fsa_investigative_enforcement%2Fsa_ies_performance_metrics%2Fct_ies_enforcement_glossa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workbookViewId="0">
      <selection activeCell="K17" sqref="K17"/>
    </sheetView>
  </sheetViews>
  <sheetFormatPr baseColWidth="10" defaultColWidth="8.83203125" defaultRowHeight="15" x14ac:dyDescent="0.2"/>
  <cols>
    <col min="2" max="8" width="14.33203125" customWidth="1"/>
    <col min="11" max="11" width="15.5" customWidth="1"/>
    <col min="12" max="12" width="18.83203125" customWidth="1"/>
    <col min="13" max="20" width="9.33203125" bestFit="1" customWidth="1"/>
    <col min="21" max="22" width="9.83203125" bestFit="1" customWidth="1"/>
  </cols>
  <sheetData>
    <row r="2" spans="2:22" x14ac:dyDescent="0.2">
      <c r="B2" t="s">
        <v>64</v>
      </c>
    </row>
    <row r="3" spans="2:22" x14ac:dyDescent="0.2">
      <c r="B3" s="142" t="s">
        <v>63</v>
      </c>
      <c r="C3" s="142" t="s">
        <v>62</v>
      </c>
      <c r="D3" s="142" t="s">
        <v>61</v>
      </c>
      <c r="E3" s="28" t="s">
        <v>59</v>
      </c>
      <c r="F3" s="142" t="s">
        <v>60</v>
      </c>
      <c r="G3" s="28" t="s">
        <v>59</v>
      </c>
      <c r="H3" s="142" t="s">
        <v>58</v>
      </c>
      <c r="K3" s="30" t="s">
        <v>63</v>
      </c>
      <c r="L3" s="30" t="s">
        <v>114</v>
      </c>
      <c r="M3" s="26" t="s">
        <v>52</v>
      </c>
      <c r="N3" s="26" t="s">
        <v>51</v>
      </c>
    </row>
    <row r="4" spans="2:22" x14ac:dyDescent="0.2">
      <c r="B4" s="143"/>
      <c r="C4" s="143"/>
      <c r="D4" s="143"/>
      <c r="E4" s="27" t="s">
        <v>57</v>
      </c>
      <c r="F4" s="143"/>
      <c r="G4" s="27" t="s">
        <v>56</v>
      </c>
      <c r="H4" s="143"/>
      <c r="K4" s="25">
        <v>2004</v>
      </c>
      <c r="L4" s="24">
        <v>422307</v>
      </c>
      <c r="M4" s="24">
        <v>34739</v>
      </c>
      <c r="N4" s="24">
        <v>198828</v>
      </c>
    </row>
    <row r="5" spans="2:22" x14ac:dyDescent="0.2">
      <c r="B5" s="25">
        <v>2004</v>
      </c>
      <c r="C5" s="24">
        <v>161382</v>
      </c>
      <c r="D5" s="24">
        <v>21654</v>
      </c>
      <c r="E5" s="24">
        <v>89841</v>
      </c>
      <c r="F5" s="24">
        <v>272877</v>
      </c>
      <c r="G5" s="24">
        <v>239271</v>
      </c>
      <c r="H5" s="24">
        <v>422307</v>
      </c>
      <c r="K5" s="25">
        <v>2005</v>
      </c>
      <c r="L5" s="24">
        <v>462634</v>
      </c>
      <c r="M5" s="24">
        <v>40031</v>
      </c>
      <c r="N5" s="24">
        <v>256208</v>
      </c>
    </row>
    <row r="6" spans="2:22" x14ac:dyDescent="0.2">
      <c r="B6" s="25">
        <v>2005</v>
      </c>
      <c r="C6" s="24">
        <v>212140</v>
      </c>
      <c r="D6" s="24">
        <v>25311</v>
      </c>
      <c r="E6" s="24">
        <v>84486</v>
      </c>
      <c r="F6" s="24">
        <v>321937</v>
      </c>
      <c r="G6" s="24">
        <v>225183</v>
      </c>
      <c r="H6" s="24">
        <v>462634</v>
      </c>
      <c r="K6" s="25">
        <v>2006</v>
      </c>
      <c r="L6" s="24">
        <v>470275</v>
      </c>
      <c r="M6" s="24">
        <v>37313</v>
      </c>
      <c r="N6" s="24">
        <v>264240</v>
      </c>
    </row>
    <row r="7" spans="2:22" x14ac:dyDescent="0.2">
      <c r="B7" s="25">
        <v>2006</v>
      </c>
      <c r="C7" s="24">
        <v>219231</v>
      </c>
      <c r="D7" s="24">
        <v>20979</v>
      </c>
      <c r="E7" s="24">
        <v>95556</v>
      </c>
      <c r="F7" s="24">
        <v>335766</v>
      </c>
      <c r="G7" s="24">
        <v>230065</v>
      </c>
      <c r="H7" s="24">
        <v>470275</v>
      </c>
      <c r="K7" s="25">
        <v>2007</v>
      </c>
      <c r="L7" s="24">
        <v>481241</v>
      </c>
      <c r="M7" s="24">
        <v>36689</v>
      </c>
      <c r="N7" s="24">
        <v>272345</v>
      </c>
    </row>
    <row r="8" spans="2:22" x14ac:dyDescent="0.2">
      <c r="B8" s="25">
        <v>2007</v>
      </c>
      <c r="C8" s="24">
        <v>230000</v>
      </c>
      <c r="D8" s="24">
        <v>23035</v>
      </c>
      <c r="E8" s="24">
        <v>110407</v>
      </c>
      <c r="F8" s="24">
        <v>363442</v>
      </c>
      <c r="G8" s="24">
        <v>228206</v>
      </c>
      <c r="H8" s="24">
        <v>481241</v>
      </c>
      <c r="K8" s="25">
        <v>2008</v>
      </c>
      <c r="L8" s="24">
        <v>525420</v>
      </c>
      <c r="M8" s="24">
        <v>49711</v>
      </c>
      <c r="N8" s="24">
        <v>318565</v>
      </c>
    </row>
    <row r="9" spans="2:22" x14ac:dyDescent="0.2">
      <c r="B9" s="25">
        <v>2008</v>
      </c>
      <c r="C9" s="24">
        <v>274315</v>
      </c>
      <c r="D9" s="24">
        <v>32900</v>
      </c>
      <c r="E9" s="24">
        <v>132686</v>
      </c>
      <c r="F9" s="24">
        <v>439901</v>
      </c>
      <c r="G9" s="24">
        <v>218205</v>
      </c>
      <c r="H9" s="24">
        <v>525420</v>
      </c>
      <c r="K9" s="25">
        <v>2009</v>
      </c>
      <c r="L9" s="24">
        <v>580877</v>
      </c>
      <c r="M9" s="24">
        <v>63842</v>
      </c>
      <c r="N9" s="24">
        <v>373512</v>
      </c>
    </row>
    <row r="10" spans="2:22" x14ac:dyDescent="0.2">
      <c r="B10" s="25">
        <v>2009</v>
      </c>
      <c r="C10" s="24">
        <v>330441</v>
      </c>
      <c r="D10" s="24">
        <v>34172</v>
      </c>
      <c r="E10" s="24">
        <v>126192</v>
      </c>
      <c r="F10" s="24">
        <v>490805</v>
      </c>
      <c r="G10" s="24">
        <v>216264</v>
      </c>
      <c r="H10" s="24">
        <v>580877</v>
      </c>
      <c r="K10" s="25">
        <v>2010</v>
      </c>
      <c r="L10" s="24">
        <v>758929</v>
      </c>
      <c r="M10" s="24">
        <v>82729</v>
      </c>
      <c r="N10" s="24">
        <v>471327</v>
      </c>
    </row>
    <row r="11" spans="2:22" x14ac:dyDescent="0.2">
      <c r="B11" s="25">
        <v>2010</v>
      </c>
      <c r="C11" s="24">
        <v>409637</v>
      </c>
      <c r="D11" s="24">
        <v>28951</v>
      </c>
      <c r="E11" s="24">
        <v>234699</v>
      </c>
      <c r="F11" s="24">
        <v>673287</v>
      </c>
      <c r="G11" s="24">
        <v>320341</v>
      </c>
      <c r="H11" s="24">
        <v>758929</v>
      </c>
      <c r="K11" s="25">
        <v>2011</v>
      </c>
      <c r="L11" s="24">
        <v>874385</v>
      </c>
      <c r="M11" s="24">
        <v>98590</v>
      </c>
      <c r="N11" s="24">
        <v>573402</v>
      </c>
    </row>
    <row r="12" spans="2:22" x14ac:dyDescent="0.2">
      <c r="B12" s="25">
        <v>2011</v>
      </c>
      <c r="C12" s="24">
        <v>499576</v>
      </c>
      <c r="D12" s="24">
        <v>28064</v>
      </c>
      <c r="E12" s="24">
        <v>255362</v>
      </c>
      <c r="F12" s="24">
        <v>783002</v>
      </c>
      <c r="G12" s="24">
        <v>346745</v>
      </c>
      <c r="H12" s="24">
        <v>874385</v>
      </c>
      <c r="K12" s="25">
        <v>2012</v>
      </c>
      <c r="L12" s="24">
        <v>1090363</v>
      </c>
      <c r="M12" s="24">
        <v>118444</v>
      </c>
      <c r="N12" s="24">
        <v>661480</v>
      </c>
    </row>
    <row r="13" spans="2:22" x14ac:dyDescent="0.2">
      <c r="B13" s="25">
        <v>2012</v>
      </c>
      <c r="C13" s="24">
        <v>585208</v>
      </c>
      <c r="D13" s="24">
        <v>29162</v>
      </c>
      <c r="E13" s="24">
        <v>323077</v>
      </c>
      <c r="F13" s="24">
        <v>937447</v>
      </c>
      <c r="G13" s="24">
        <v>475993</v>
      </c>
      <c r="H13" s="24">
        <v>1090363</v>
      </c>
      <c r="K13" s="25">
        <v>2013</v>
      </c>
      <c r="L13" s="24">
        <v>1178306</v>
      </c>
      <c r="M13" s="24">
        <v>117752</v>
      </c>
      <c r="N13" s="24">
        <v>711232</v>
      </c>
    </row>
    <row r="14" spans="2:22" x14ac:dyDescent="0.2">
      <c r="B14" s="25">
        <v>2013</v>
      </c>
      <c r="C14" s="24">
        <v>643293</v>
      </c>
      <c r="D14" s="24">
        <v>28501</v>
      </c>
      <c r="E14" s="24">
        <v>406235</v>
      </c>
      <c r="F14" s="24">
        <v>1078029</v>
      </c>
      <c r="G14" s="24">
        <v>506512</v>
      </c>
      <c r="H14" s="24">
        <v>1178306</v>
      </c>
    </row>
    <row r="15" spans="2:22" x14ac:dyDescent="0.2">
      <c r="B15" t="s">
        <v>55</v>
      </c>
      <c r="L15" s="32"/>
      <c r="M15" s="35">
        <v>2004</v>
      </c>
      <c r="N15" s="35">
        <v>2005</v>
      </c>
      <c r="O15" s="35">
        <v>2006</v>
      </c>
      <c r="P15" s="35">
        <v>2007</v>
      </c>
      <c r="Q15" s="35">
        <v>2008</v>
      </c>
      <c r="R15" s="35">
        <v>2009</v>
      </c>
      <c r="S15" s="35">
        <v>2010</v>
      </c>
      <c r="T15" s="35">
        <v>2011</v>
      </c>
      <c r="U15" s="35">
        <v>2012</v>
      </c>
      <c r="V15" s="35">
        <v>2013</v>
      </c>
    </row>
    <row r="16" spans="2:22" x14ac:dyDescent="0.2">
      <c r="L16" s="33" t="s">
        <v>114</v>
      </c>
      <c r="M16" s="34">
        <v>422307</v>
      </c>
      <c r="N16" s="34">
        <v>462634</v>
      </c>
      <c r="O16" s="34">
        <v>470275</v>
      </c>
      <c r="P16" s="34">
        <v>481241</v>
      </c>
      <c r="Q16" s="34">
        <v>525420</v>
      </c>
      <c r="R16" s="34">
        <v>580877</v>
      </c>
      <c r="S16" s="34">
        <v>758929</v>
      </c>
      <c r="T16" s="34">
        <v>874385</v>
      </c>
      <c r="U16" s="34">
        <v>1090363</v>
      </c>
      <c r="V16" s="34">
        <v>1178306</v>
      </c>
    </row>
    <row r="17" spans="2:22" x14ac:dyDescent="0.2">
      <c r="L17" s="36" t="s">
        <v>52</v>
      </c>
      <c r="M17" s="34">
        <v>34739</v>
      </c>
      <c r="N17" s="34">
        <v>40031</v>
      </c>
      <c r="O17" s="34">
        <v>37313</v>
      </c>
      <c r="P17" s="34">
        <v>36689</v>
      </c>
      <c r="Q17" s="34">
        <v>49711</v>
      </c>
      <c r="R17" s="34">
        <v>63842</v>
      </c>
      <c r="S17" s="34">
        <v>82729</v>
      </c>
      <c r="T17" s="34">
        <v>98590</v>
      </c>
      <c r="U17" s="34">
        <v>118444</v>
      </c>
      <c r="V17" s="34">
        <v>117752</v>
      </c>
    </row>
    <row r="18" spans="2:22" ht="16" x14ac:dyDescent="0.2">
      <c r="B18" t="s">
        <v>54</v>
      </c>
      <c r="L18" s="36" t="s">
        <v>116</v>
      </c>
      <c r="M18" s="34">
        <v>198828</v>
      </c>
      <c r="N18" s="34">
        <v>256208</v>
      </c>
      <c r="O18" s="34">
        <v>264240</v>
      </c>
      <c r="P18" s="34">
        <v>272345</v>
      </c>
      <c r="Q18" s="34">
        <v>318565</v>
      </c>
      <c r="R18" s="34">
        <v>373512</v>
      </c>
      <c r="S18" s="34">
        <v>471327</v>
      </c>
      <c r="T18" s="34">
        <v>573402</v>
      </c>
      <c r="U18" s="34">
        <v>661480</v>
      </c>
      <c r="V18" s="34">
        <v>711232</v>
      </c>
    </row>
    <row r="19" spans="2:22" x14ac:dyDescent="0.2">
      <c r="B19" s="26" t="s">
        <v>53</v>
      </c>
      <c r="C19" s="26" t="s">
        <v>52</v>
      </c>
      <c r="D19" s="26" t="s">
        <v>51</v>
      </c>
      <c r="L19" s="31" t="s">
        <v>115</v>
      </c>
    </row>
    <row r="20" spans="2:22" x14ac:dyDescent="0.2">
      <c r="B20" s="25">
        <v>2004</v>
      </c>
      <c r="C20" s="24">
        <v>34739</v>
      </c>
      <c r="D20" s="24">
        <v>198828</v>
      </c>
    </row>
    <row r="21" spans="2:22" x14ac:dyDescent="0.2">
      <c r="B21" s="25">
        <v>2005</v>
      </c>
      <c r="C21" s="24">
        <v>40031</v>
      </c>
      <c r="D21" s="24">
        <v>256208</v>
      </c>
    </row>
    <row r="22" spans="2:22" x14ac:dyDescent="0.2">
      <c r="B22" s="25">
        <v>2006</v>
      </c>
      <c r="C22" s="24">
        <v>37313</v>
      </c>
      <c r="D22" s="24">
        <v>264240</v>
      </c>
    </row>
    <row r="23" spans="2:22" x14ac:dyDescent="0.2">
      <c r="B23" s="25">
        <v>2007</v>
      </c>
      <c r="C23" s="24">
        <v>36689</v>
      </c>
      <c r="D23" s="24">
        <v>272345</v>
      </c>
    </row>
    <row r="24" spans="2:22" x14ac:dyDescent="0.2">
      <c r="B24" s="25">
        <v>2008</v>
      </c>
      <c r="C24" s="24">
        <v>49711</v>
      </c>
      <c r="D24" s="24">
        <v>318565</v>
      </c>
    </row>
    <row r="25" spans="2:22" x14ac:dyDescent="0.2">
      <c r="B25" s="25">
        <v>2009</v>
      </c>
      <c r="C25" s="24">
        <v>63842</v>
      </c>
      <c r="D25" s="24">
        <v>373512</v>
      </c>
    </row>
    <row r="26" spans="2:22" x14ac:dyDescent="0.2">
      <c r="B26" s="25">
        <v>2010</v>
      </c>
      <c r="C26" s="24">
        <v>82729</v>
      </c>
      <c r="D26" s="24">
        <v>471327</v>
      </c>
    </row>
    <row r="27" spans="2:22" x14ac:dyDescent="0.2">
      <c r="B27" s="25">
        <v>2011</v>
      </c>
      <c r="C27" s="24">
        <v>98590</v>
      </c>
      <c r="D27" s="24">
        <v>573402</v>
      </c>
    </row>
    <row r="28" spans="2:22" x14ac:dyDescent="0.2">
      <c r="B28" s="25">
        <v>2012</v>
      </c>
      <c r="C28" s="24">
        <v>118444</v>
      </c>
      <c r="D28" s="24">
        <v>661480</v>
      </c>
    </row>
    <row r="29" spans="2:22" x14ac:dyDescent="0.2">
      <c r="B29" s="25">
        <v>2013</v>
      </c>
      <c r="C29" s="24">
        <v>117752</v>
      </c>
      <c r="D29" s="24">
        <v>711232</v>
      </c>
    </row>
    <row r="31" spans="2:22" x14ac:dyDescent="0.2">
      <c r="B31" t="s">
        <v>50</v>
      </c>
    </row>
    <row r="32" spans="2:22" ht="16" x14ac:dyDescent="0.2">
      <c r="B32" s="23" t="s">
        <v>49</v>
      </c>
    </row>
    <row r="34" spans="2:2" ht="16" x14ac:dyDescent="0.2">
      <c r="B34" s="22" t="s">
        <v>48</v>
      </c>
    </row>
  </sheetData>
  <mergeCells count="5">
    <mergeCell ref="B3:B4"/>
    <mergeCell ref="C3:C4"/>
    <mergeCell ref="D3:D4"/>
    <mergeCell ref="F3:F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1" max="1" width="18.1640625" customWidth="1"/>
    <col min="2" max="2" width="18.33203125" customWidth="1"/>
    <col min="3" max="3" width="20.1640625" customWidth="1"/>
    <col min="4" max="4" width="17.33203125" customWidth="1"/>
    <col min="5" max="18" width="9.1640625" customWidth="1"/>
  </cols>
  <sheetData>
    <row r="1" spans="1:4" x14ac:dyDescent="0.2">
      <c r="A1" t="s">
        <v>53</v>
      </c>
      <c r="B1" t="s">
        <v>214</v>
      </c>
      <c r="C1" t="s">
        <v>216</v>
      </c>
      <c r="D1" t="s">
        <v>215</v>
      </c>
    </row>
    <row r="2" spans="1:4" x14ac:dyDescent="0.2">
      <c r="A2">
        <v>2014</v>
      </c>
      <c r="B2" s="12">
        <v>23140</v>
      </c>
      <c r="C2" s="12"/>
      <c r="D2" s="82">
        <v>1226</v>
      </c>
    </row>
    <row r="3" spans="1:4" x14ac:dyDescent="0.2">
      <c r="A3">
        <v>2013</v>
      </c>
      <c r="B3" s="12">
        <v>24361</v>
      </c>
      <c r="C3" s="12"/>
      <c r="D3" s="82">
        <v>1744</v>
      </c>
    </row>
    <row r="4" spans="1:4" x14ac:dyDescent="0.2">
      <c r="A4">
        <v>2012</v>
      </c>
      <c r="B4" s="12">
        <v>22848</v>
      </c>
      <c r="C4" s="12"/>
      <c r="D4" s="82">
        <v>1262</v>
      </c>
    </row>
    <row r="5" spans="1:4" x14ac:dyDescent="0.2">
      <c r="A5">
        <v>2011</v>
      </c>
      <c r="B5" s="12">
        <v>24792</v>
      </c>
      <c r="C5" s="82">
        <v>178300000</v>
      </c>
      <c r="D5" s="82">
        <v>1110</v>
      </c>
    </row>
    <row r="6" spans="1:4" x14ac:dyDescent="0.2">
      <c r="A6">
        <v>2010</v>
      </c>
      <c r="B6" s="12">
        <v>19959</v>
      </c>
      <c r="C6" s="82">
        <v>188125346</v>
      </c>
      <c r="D6" s="82">
        <v>1413</v>
      </c>
    </row>
    <row r="7" spans="1:4" x14ac:dyDescent="0.2">
      <c r="A7">
        <v>2009</v>
      </c>
      <c r="B7" s="12">
        <v>14841</v>
      </c>
      <c r="C7" s="82">
        <v>260697937</v>
      </c>
      <c r="D7" s="82">
        <v>2065</v>
      </c>
    </row>
    <row r="8" spans="1:4" x14ac:dyDescent="0.2">
      <c r="A8">
        <v>2008</v>
      </c>
      <c r="B8" s="12">
        <v>14992</v>
      </c>
      <c r="C8" s="82">
        <v>272728879</v>
      </c>
      <c r="D8" s="82"/>
    </row>
    <row r="9" spans="1:4" x14ac:dyDescent="0.2">
      <c r="A9">
        <v>2007</v>
      </c>
      <c r="B9" s="12">
        <v>13657</v>
      </c>
      <c r="C9" s="82">
        <v>196754377</v>
      </c>
      <c r="D9" s="82"/>
    </row>
    <row r="10" spans="1:4" x14ac:dyDescent="0.2">
      <c r="A10">
        <v>2006</v>
      </c>
      <c r="B10" s="12">
        <v>14675</v>
      </c>
      <c r="C10" s="82">
        <v>155369236</v>
      </c>
      <c r="D10" s="82"/>
    </row>
    <row r="11" spans="1:4" x14ac:dyDescent="0.2">
      <c r="A11">
        <v>2005</v>
      </c>
      <c r="B11" s="12">
        <v>8022</v>
      </c>
      <c r="C11" s="82">
        <v>93234510</v>
      </c>
      <c r="D11" s="82"/>
    </row>
    <row r="12" spans="1:4" x14ac:dyDescent="0.2">
      <c r="A12">
        <v>2004</v>
      </c>
      <c r="B12" s="12">
        <v>7255</v>
      </c>
      <c r="C12" s="82">
        <v>138767885</v>
      </c>
      <c r="D12" s="82"/>
    </row>
    <row r="13" spans="1:4" x14ac:dyDescent="0.2">
      <c r="A13">
        <v>2003</v>
      </c>
      <c r="B13" s="12">
        <v>6500</v>
      </c>
      <c r="C13" s="82">
        <v>94019227</v>
      </c>
      <c r="D13" s="82"/>
    </row>
    <row r="14" spans="1:4" x14ac:dyDescent="0.2">
      <c r="A14">
        <v>2002</v>
      </c>
      <c r="B14" s="12">
        <v>5793</v>
      </c>
      <c r="C14" s="82">
        <v>98990341</v>
      </c>
      <c r="D14" s="82"/>
    </row>
    <row r="15" spans="1:4" x14ac:dyDescent="0.2">
      <c r="A15">
        <v>2001</v>
      </c>
      <c r="B15" s="12">
        <v>3586</v>
      </c>
      <c r="C15" s="82">
        <v>57438680</v>
      </c>
      <c r="D15" s="82"/>
    </row>
    <row r="16" spans="1:4" x14ac:dyDescent="0.2">
      <c r="A16">
        <v>2000</v>
      </c>
      <c r="B16" s="12">
        <v>3244</v>
      </c>
      <c r="C16" s="82">
        <v>45327526</v>
      </c>
      <c r="D16" s="12"/>
    </row>
    <row r="17" spans="1:14" x14ac:dyDescent="0.2">
      <c r="A17">
        <v>1999</v>
      </c>
      <c r="B17" s="12">
        <v>3691</v>
      </c>
      <c r="C17" s="82">
        <v>98501594</v>
      </c>
      <c r="D17" s="12"/>
    </row>
    <row r="19" spans="1:14" x14ac:dyDescent="0.2">
      <c r="A19" t="s">
        <v>217</v>
      </c>
    </row>
    <row r="22" spans="1:14" ht="14.25" customHeight="1" x14ac:dyDescent="0.2"/>
    <row r="29" spans="1:14" x14ac:dyDescent="0.2">
      <c r="A29" s="3" t="s">
        <v>53</v>
      </c>
      <c r="B29" s="3">
        <v>1999</v>
      </c>
      <c r="C29" s="3">
        <v>2000</v>
      </c>
      <c r="D29" s="3">
        <v>2001</v>
      </c>
      <c r="E29" s="3">
        <v>2012</v>
      </c>
      <c r="F29" s="3">
        <v>2013</v>
      </c>
      <c r="G29" s="3">
        <v>2014</v>
      </c>
      <c r="H29" s="3"/>
      <c r="I29" s="3"/>
      <c r="J29" s="3"/>
      <c r="K29" s="3"/>
      <c r="L29" s="3"/>
      <c r="M29" s="3"/>
      <c r="N29" s="3"/>
    </row>
    <row r="30" spans="1:14" x14ac:dyDescent="0.2">
      <c r="A30" t="s">
        <v>225</v>
      </c>
      <c r="B30" s="12">
        <v>3691</v>
      </c>
      <c r="C30" s="12">
        <v>3244</v>
      </c>
      <c r="D30" s="12">
        <v>3586</v>
      </c>
      <c r="E30" s="12">
        <v>22848</v>
      </c>
      <c r="F30" s="12">
        <v>24361</v>
      </c>
      <c r="G30" s="12">
        <v>23140</v>
      </c>
      <c r="H30" s="12"/>
      <c r="I30" s="12"/>
      <c r="J30" s="12"/>
      <c r="K30" s="12"/>
      <c r="L30" s="12"/>
      <c r="M30" s="12"/>
      <c r="N30" s="12"/>
    </row>
    <row r="31" spans="1:14" x14ac:dyDescent="0.2">
      <c r="A31" t="s">
        <v>216</v>
      </c>
      <c r="B31" s="82">
        <v>98501594</v>
      </c>
      <c r="C31" s="82">
        <v>45327526</v>
      </c>
      <c r="D31" s="82">
        <v>57438680</v>
      </c>
      <c r="E31" s="12"/>
      <c r="F31" s="12"/>
      <c r="G31" s="12"/>
      <c r="H31" s="82"/>
      <c r="I31" s="82"/>
      <c r="J31" s="82"/>
      <c r="K31" s="82"/>
      <c r="L31" s="82"/>
      <c r="M31" s="82"/>
      <c r="N31" s="82"/>
    </row>
    <row r="32" spans="1:14" x14ac:dyDescent="0.2">
      <c r="A32" t="s">
        <v>224</v>
      </c>
      <c r="B32" s="83">
        <f t="shared" ref="B32:D32" si="0">B31/100000</f>
        <v>985.01594</v>
      </c>
      <c r="C32" s="83">
        <f t="shared" si="0"/>
        <v>453.27526</v>
      </c>
      <c r="D32" s="83">
        <f t="shared" si="0"/>
        <v>574.38679999999999</v>
      </c>
      <c r="E32" s="84" t="s">
        <v>113</v>
      </c>
      <c r="F32" s="84" t="s">
        <v>113</v>
      </c>
      <c r="G32" s="84" t="s">
        <v>113</v>
      </c>
      <c r="H32" s="83"/>
      <c r="I32" s="83"/>
      <c r="J32" s="83"/>
      <c r="K32" s="83"/>
      <c r="L32" s="83"/>
      <c r="M32" s="83"/>
      <c r="N32" s="83"/>
    </row>
    <row r="33" spans="1:14" x14ac:dyDescent="0.2">
      <c r="A33" t="s">
        <v>218</v>
      </c>
      <c r="B33" s="84" t="s">
        <v>113</v>
      </c>
      <c r="C33" s="84" t="s">
        <v>113</v>
      </c>
      <c r="D33" s="84" t="s">
        <v>113</v>
      </c>
      <c r="E33" s="82">
        <v>1262</v>
      </c>
      <c r="F33" s="82">
        <v>1744</v>
      </c>
      <c r="G33" s="82">
        <v>1226</v>
      </c>
      <c r="H33" s="84"/>
      <c r="I33" s="84"/>
      <c r="J33" s="84"/>
      <c r="K33" s="84"/>
      <c r="L33" s="82"/>
      <c r="M33" s="82"/>
      <c r="N33" s="82"/>
    </row>
  </sheetData>
  <sortState columnSort="1" ref="B29:Q33">
    <sortCondition ref="B29:Q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Slides</vt:lpstr>
      <vt:lpstr>Violations (1.2)</vt:lpstr>
      <vt:lpstr>Violations1.1</vt:lpstr>
      <vt:lpstr>EPA</vt:lpstr>
      <vt:lpstr>USDA</vt:lpstr>
      <vt:lpstr>FDA</vt:lpstr>
      <vt:lpstr>CBP - IPR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Coffin</dc:creator>
  <cp:lastModifiedBy>Microsoft Office User</cp:lastModifiedBy>
  <dcterms:created xsi:type="dcterms:W3CDTF">2015-09-11T02:47:27Z</dcterms:created>
  <dcterms:modified xsi:type="dcterms:W3CDTF">2017-06-08T06:25:58Z</dcterms:modified>
</cp:coreProperties>
</file>