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315"/>
  <workbookPr/>
  <mc:AlternateContent xmlns:mc="http://schemas.openxmlformats.org/markup-compatibility/2006">
    <mc:Choice Requires="x15">
      <x15ac:absPath xmlns:x15ac="http://schemas.microsoft.com/office/spreadsheetml/2010/11/ac" url="/Users/yuwang/Documents/PPI/Downloader_Git/Sample_Data/"/>
    </mc:Choice>
  </mc:AlternateContent>
  <bookViews>
    <workbookView xWindow="0" yWindow="460" windowWidth="28800" windowHeight="12060" activeTab="9"/>
  </bookViews>
  <sheets>
    <sheet name="Slides" sheetId="30" r:id="rId1"/>
    <sheet name="Violations (1.2)" sheetId="28" r:id="rId2"/>
    <sheet name="Violations1.1" sheetId="5" r:id="rId3"/>
    <sheet name="EPA" sheetId="1" r:id="rId4"/>
    <sheet name="NRC" sheetId="16" r:id="rId5"/>
    <sheet name="USDA" sheetId="8" r:id="rId6"/>
    <sheet name="FDA" sheetId="9" r:id="rId7"/>
    <sheet name="CPSC(OLD)" sheetId="6" r:id="rId8"/>
    <sheet name="CPSC Summary" sheetId="27" r:id="rId9"/>
    <sheet name="ATF" sheetId="10" r:id="rId10"/>
    <sheet name="ATF2" sheetId="31" r:id="rId11"/>
    <sheet name="SEC" sheetId="3" r:id="rId12"/>
    <sheet name="FTC" sheetId="4" r:id="rId13"/>
    <sheet name="FDIC" sheetId="14" r:id="rId14"/>
    <sheet name="USPTO" sheetId="15" r:id="rId15"/>
    <sheet name="OSHA" sheetId="2" r:id="rId16"/>
    <sheet name="NLRB" sheetId="7" r:id="rId17"/>
    <sheet name="MSHA" sheetId="11" r:id="rId18"/>
    <sheet name="OWCP" sheetId="12" r:id="rId19"/>
    <sheet name="EEOC" sheetId="13" r:id="rId20"/>
    <sheet name="OLHCHH (lead)" sheetId="20" r:id="rId21"/>
    <sheet name="HUD" sheetId="21" r:id="rId22"/>
    <sheet name="DEA" sheetId="22" r:id="rId23"/>
    <sheet name="TTF" sheetId="23" r:id="rId24"/>
    <sheet name="TSA" sheetId="24" r:id="rId25"/>
    <sheet name="CBP - Border" sheetId="25" r:id="rId26"/>
    <sheet name="CBP - IPR" sheetId="26" r:id="rId27"/>
  </sheets>
  <externalReferences>
    <externalReference r:id="rId28"/>
    <externalReference r:id="rId29"/>
  </externalReferences>
  <definedNames>
    <definedName name="_xlnm._FilterDatabase" localSheetId="7" hidden="1">'CPSC(OLD)'!$O$9:$AK$9</definedName>
    <definedName name="_xlnm._FilterDatabase" localSheetId="13" hidden="1">FDIC!$AD$8:$BC$9</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AA22" i="30" l="1"/>
  <c r="Z22" i="30"/>
  <c r="Y22" i="30"/>
  <c r="X22" i="30"/>
  <c r="W22" i="30"/>
  <c r="AA21" i="30"/>
  <c r="Z21" i="30"/>
  <c r="Y21" i="30"/>
  <c r="X21" i="30"/>
  <c r="W21" i="30"/>
  <c r="AA20" i="30"/>
  <c r="Z20" i="30"/>
  <c r="Y20" i="30"/>
  <c r="X20" i="30"/>
  <c r="W20" i="30"/>
  <c r="AA19" i="30"/>
  <c r="Z19" i="30"/>
  <c r="Y19" i="30"/>
  <c r="X19" i="30"/>
  <c r="W19" i="30"/>
  <c r="AA18" i="30"/>
  <c r="Z18" i="30"/>
  <c r="Y18" i="30"/>
  <c r="X18" i="30"/>
  <c r="W18" i="30"/>
  <c r="AA228" i="30"/>
  <c r="Z228" i="30"/>
  <c r="Y228" i="30"/>
  <c r="X228" i="30"/>
  <c r="W228" i="30"/>
  <c r="V228" i="30"/>
  <c r="U228" i="30"/>
  <c r="T228" i="30"/>
  <c r="S228" i="30"/>
  <c r="R228" i="30"/>
  <c r="Q228" i="30"/>
  <c r="P228" i="30"/>
  <c r="O228" i="30"/>
  <c r="N228" i="30"/>
  <c r="M228" i="30"/>
  <c r="L228" i="30"/>
  <c r="K228" i="30"/>
  <c r="J228" i="30"/>
  <c r="AA227" i="30"/>
  <c r="Z227" i="30"/>
  <c r="Y227" i="30"/>
  <c r="X227" i="30"/>
  <c r="W227" i="30"/>
  <c r="V227" i="30"/>
  <c r="U227" i="30"/>
  <c r="T227" i="30"/>
  <c r="S227" i="30"/>
  <c r="R227" i="30"/>
  <c r="Q227" i="30"/>
  <c r="P227" i="30"/>
  <c r="O227" i="30"/>
  <c r="N227" i="30"/>
  <c r="M227" i="30"/>
  <c r="L227" i="30"/>
  <c r="K227" i="30"/>
  <c r="J227" i="30"/>
  <c r="AA226" i="30"/>
  <c r="Z226" i="30"/>
  <c r="Y226" i="30"/>
  <c r="X226" i="30"/>
  <c r="W226" i="30"/>
  <c r="V226" i="30"/>
  <c r="U226" i="30"/>
  <c r="T226" i="30"/>
  <c r="S226" i="30"/>
  <c r="R226" i="30"/>
  <c r="Q226" i="30"/>
  <c r="P226" i="30"/>
  <c r="O226" i="30"/>
  <c r="N226" i="30"/>
  <c r="M226" i="30"/>
  <c r="L226" i="30"/>
  <c r="K226" i="30"/>
  <c r="J226" i="30"/>
  <c r="AA225" i="30"/>
  <c r="Z225" i="30"/>
  <c r="Y225" i="30"/>
  <c r="X225" i="30"/>
  <c r="W225" i="30"/>
  <c r="V225" i="30"/>
  <c r="U225" i="30"/>
  <c r="T225" i="30"/>
  <c r="S225" i="30"/>
  <c r="R225" i="30"/>
  <c r="Q225" i="30"/>
  <c r="P225" i="30"/>
  <c r="O225" i="30"/>
  <c r="N225" i="30"/>
  <c r="M225" i="30"/>
  <c r="L225" i="30"/>
  <c r="K225" i="30"/>
  <c r="J225" i="30"/>
  <c r="AA224" i="30"/>
  <c r="Z224" i="30"/>
  <c r="Y224" i="30"/>
  <c r="X224" i="30"/>
  <c r="W224" i="30"/>
  <c r="V224" i="30"/>
  <c r="U224" i="30"/>
  <c r="T224" i="30"/>
  <c r="S224" i="30"/>
  <c r="R224" i="30"/>
  <c r="Q224" i="30"/>
  <c r="P224" i="30"/>
  <c r="O224" i="30"/>
  <c r="N224" i="30"/>
  <c r="M224" i="30"/>
  <c r="L224" i="30"/>
  <c r="K224" i="30"/>
  <c r="J224" i="30"/>
  <c r="AA223" i="30"/>
  <c r="Z223" i="30"/>
  <c r="Y223" i="30"/>
  <c r="X223" i="30"/>
  <c r="W223" i="30"/>
  <c r="V223" i="30"/>
  <c r="U223" i="30"/>
  <c r="T223" i="30"/>
  <c r="S223" i="30"/>
  <c r="R223" i="30"/>
  <c r="Q223" i="30"/>
  <c r="P223" i="30"/>
  <c r="O223" i="30"/>
  <c r="N223" i="30"/>
  <c r="M223" i="30"/>
  <c r="L223" i="30"/>
  <c r="K223" i="30"/>
  <c r="J223" i="30"/>
  <c r="AA222" i="30"/>
  <c r="Z222" i="30"/>
  <c r="Y222" i="30"/>
  <c r="X222" i="30"/>
  <c r="W222" i="30"/>
  <c r="V222" i="30"/>
  <c r="U222" i="30"/>
  <c r="T222" i="30"/>
  <c r="S222" i="30"/>
  <c r="R222" i="30"/>
  <c r="Q222" i="30"/>
  <c r="P222" i="30"/>
  <c r="O222" i="30"/>
  <c r="N222" i="30"/>
  <c r="M222" i="30"/>
  <c r="L222" i="30"/>
  <c r="K222" i="30"/>
  <c r="J222" i="30"/>
  <c r="AA221" i="30"/>
  <c r="Z221" i="30"/>
  <c r="Y221" i="30"/>
  <c r="X221" i="30"/>
  <c r="W221" i="30"/>
  <c r="V221" i="30"/>
  <c r="U221" i="30"/>
  <c r="T221" i="30"/>
  <c r="S221" i="30"/>
  <c r="R221" i="30"/>
  <c r="Q221" i="30"/>
  <c r="P221" i="30"/>
  <c r="O221" i="30"/>
  <c r="N221" i="30"/>
  <c r="M221" i="30"/>
  <c r="L221" i="30"/>
  <c r="K221" i="30"/>
  <c r="J221" i="30"/>
  <c r="AA220" i="30"/>
  <c r="Z220" i="30"/>
  <c r="Y220" i="30"/>
  <c r="X220" i="30"/>
  <c r="W220" i="30"/>
  <c r="V220" i="30"/>
  <c r="U220" i="30"/>
  <c r="T220" i="30"/>
  <c r="S220" i="30"/>
  <c r="R220" i="30"/>
  <c r="Q220" i="30"/>
  <c r="P220" i="30"/>
  <c r="O220" i="30"/>
  <c r="N220" i="30"/>
  <c r="M220" i="30"/>
  <c r="L220" i="30"/>
  <c r="K220" i="30"/>
  <c r="J220" i="30"/>
  <c r="AA219" i="30"/>
  <c r="Z219" i="30"/>
  <c r="Y219" i="30"/>
  <c r="X219" i="30"/>
  <c r="W219" i="30"/>
  <c r="V219" i="30"/>
  <c r="U219" i="30"/>
  <c r="T219" i="30"/>
  <c r="S219" i="30"/>
  <c r="R219" i="30"/>
  <c r="Q219" i="30"/>
  <c r="P219" i="30"/>
  <c r="O219" i="30"/>
  <c r="N219" i="30"/>
  <c r="M219" i="30"/>
  <c r="L219" i="30"/>
  <c r="K219" i="30"/>
  <c r="J219" i="30"/>
  <c r="AA218" i="30"/>
  <c r="Z218" i="30"/>
  <c r="Y218" i="30"/>
  <c r="X218" i="30"/>
  <c r="W218" i="30"/>
  <c r="V218" i="30"/>
  <c r="U218" i="30"/>
  <c r="T218" i="30"/>
  <c r="S218" i="30"/>
  <c r="R218" i="30"/>
  <c r="Q218" i="30"/>
  <c r="P218" i="30"/>
  <c r="O218" i="30"/>
  <c r="N218" i="30"/>
  <c r="M218" i="30"/>
  <c r="L218" i="30"/>
  <c r="K218" i="30"/>
  <c r="J218" i="30"/>
  <c r="Z127" i="30"/>
  <c r="Y127" i="30"/>
  <c r="X127" i="30"/>
  <c r="W127" i="30"/>
  <c r="V127" i="30"/>
  <c r="U127" i="30"/>
  <c r="T127" i="30"/>
  <c r="S127" i="30"/>
  <c r="R127" i="30"/>
  <c r="Q127" i="30"/>
  <c r="P127" i="30"/>
  <c r="O127" i="30"/>
  <c r="N127" i="30"/>
  <c r="M127" i="30"/>
  <c r="L127" i="30"/>
  <c r="K127" i="30"/>
  <c r="J127" i="30"/>
  <c r="I127" i="30"/>
  <c r="H127" i="30"/>
  <c r="G127" i="30"/>
  <c r="F127" i="30"/>
  <c r="E127" i="30"/>
  <c r="Z50" i="30"/>
  <c r="Y50" i="30"/>
  <c r="X50" i="30"/>
  <c r="W50" i="30"/>
  <c r="V50" i="30"/>
  <c r="U50" i="30"/>
  <c r="T50" i="30"/>
  <c r="S50" i="30"/>
  <c r="R50" i="30"/>
  <c r="Q50" i="30"/>
  <c r="P50" i="30"/>
  <c r="O50" i="30"/>
  <c r="N50" i="30"/>
  <c r="Z49" i="30"/>
  <c r="Y49" i="30"/>
  <c r="X49" i="30"/>
  <c r="W49" i="30"/>
  <c r="V49" i="30"/>
  <c r="U49" i="30"/>
  <c r="T49" i="30"/>
  <c r="S49" i="30"/>
  <c r="R49" i="30"/>
  <c r="Q49" i="30"/>
  <c r="P49" i="30"/>
  <c r="O49" i="30"/>
  <c r="N49" i="30"/>
  <c r="Z48" i="30"/>
  <c r="Y48" i="30"/>
  <c r="X48" i="30"/>
  <c r="W48" i="30"/>
  <c r="V48" i="30"/>
  <c r="U48" i="30"/>
  <c r="T48" i="30"/>
  <c r="S48" i="30"/>
  <c r="R48" i="30"/>
  <c r="Q48" i="30"/>
  <c r="P48" i="30"/>
  <c r="O48" i="30"/>
  <c r="N48" i="30"/>
  <c r="Z47" i="30"/>
  <c r="Y47" i="30"/>
  <c r="X47" i="30"/>
  <c r="W47" i="30"/>
  <c r="V47" i="30"/>
  <c r="U47" i="30"/>
  <c r="T47" i="30"/>
  <c r="S47" i="30"/>
  <c r="R47" i="30"/>
  <c r="Q47" i="30"/>
  <c r="P47" i="30"/>
  <c r="O47" i="30"/>
  <c r="N47" i="30"/>
  <c r="B167" i="28"/>
  <c r="B166" i="28"/>
  <c r="B165" i="28"/>
  <c r="B164" i="28"/>
  <c r="AA160" i="28"/>
  <c r="Z160" i="28"/>
  <c r="Y160" i="28"/>
  <c r="X160" i="28"/>
  <c r="W160" i="28"/>
  <c r="V160" i="28"/>
  <c r="U160" i="28"/>
  <c r="T160" i="28"/>
  <c r="S160" i="28"/>
  <c r="R160" i="28"/>
  <c r="Q160" i="28"/>
  <c r="P160" i="28"/>
  <c r="O160" i="28"/>
  <c r="N160" i="28"/>
  <c r="M160" i="28"/>
  <c r="L160" i="28"/>
  <c r="K160" i="28"/>
  <c r="J160" i="28"/>
  <c r="AA159" i="28"/>
  <c r="Z159" i="28"/>
  <c r="Y159" i="28"/>
  <c r="X159" i="28"/>
  <c r="W159" i="28"/>
  <c r="V159" i="28"/>
  <c r="U159" i="28"/>
  <c r="T159" i="28"/>
  <c r="S159" i="28"/>
  <c r="R159" i="28"/>
  <c r="Q159" i="28"/>
  <c r="P159" i="28"/>
  <c r="O159" i="28"/>
  <c r="N159" i="28"/>
  <c r="M159" i="28"/>
  <c r="L159" i="28"/>
  <c r="K159" i="28"/>
  <c r="J159" i="28"/>
  <c r="AA158" i="28"/>
  <c r="Z158" i="28"/>
  <c r="Y158" i="28"/>
  <c r="X158" i="28"/>
  <c r="W158" i="28"/>
  <c r="V158" i="28"/>
  <c r="U158" i="28"/>
  <c r="T158" i="28"/>
  <c r="S158" i="28"/>
  <c r="R158" i="28"/>
  <c r="Q158" i="28"/>
  <c r="P158" i="28"/>
  <c r="O158" i="28"/>
  <c r="N158" i="28"/>
  <c r="M158" i="28"/>
  <c r="L158" i="28"/>
  <c r="K158" i="28"/>
  <c r="J158" i="28"/>
  <c r="AA157" i="28"/>
  <c r="Z157" i="28"/>
  <c r="Y157" i="28"/>
  <c r="X157" i="28"/>
  <c r="W157" i="28"/>
  <c r="V157" i="28"/>
  <c r="U157" i="28"/>
  <c r="T157" i="28"/>
  <c r="S157" i="28"/>
  <c r="R157" i="28"/>
  <c r="Q157" i="28"/>
  <c r="P157" i="28"/>
  <c r="O157" i="28"/>
  <c r="N157" i="28"/>
  <c r="M157" i="28"/>
  <c r="L157" i="28"/>
  <c r="K157" i="28"/>
  <c r="J157" i="28"/>
  <c r="AA156" i="28"/>
  <c r="Z156" i="28"/>
  <c r="Y156" i="28"/>
  <c r="X156" i="28"/>
  <c r="W156" i="28"/>
  <c r="V156" i="28"/>
  <c r="U156" i="28"/>
  <c r="T156" i="28"/>
  <c r="S156" i="28"/>
  <c r="R156" i="28"/>
  <c r="Q156" i="28"/>
  <c r="P156" i="28"/>
  <c r="O156" i="28"/>
  <c r="N156" i="28"/>
  <c r="M156" i="28"/>
  <c r="L156" i="28"/>
  <c r="K156" i="28"/>
  <c r="J156" i="28"/>
  <c r="AA155" i="28"/>
  <c r="Z155" i="28"/>
  <c r="Y155" i="28"/>
  <c r="X155" i="28"/>
  <c r="W155" i="28"/>
  <c r="V155" i="28"/>
  <c r="U155" i="28"/>
  <c r="T155" i="28"/>
  <c r="S155" i="28"/>
  <c r="R155" i="28"/>
  <c r="Q155" i="28"/>
  <c r="P155" i="28"/>
  <c r="O155" i="28"/>
  <c r="N155" i="28"/>
  <c r="M155" i="28"/>
  <c r="L155" i="28"/>
  <c r="K155" i="28"/>
  <c r="J155" i="28"/>
  <c r="AA154" i="28"/>
  <c r="Z154" i="28"/>
  <c r="Y154" i="28"/>
  <c r="X154" i="28"/>
  <c r="W154" i="28"/>
  <c r="V154" i="28"/>
  <c r="U154" i="28"/>
  <c r="T154" i="28"/>
  <c r="S154" i="28"/>
  <c r="R154" i="28"/>
  <c r="Q154" i="28"/>
  <c r="P154" i="28"/>
  <c r="O154" i="28"/>
  <c r="N154" i="28"/>
  <c r="M154" i="28"/>
  <c r="L154" i="28"/>
  <c r="K154" i="28"/>
  <c r="J154" i="28"/>
  <c r="AA153" i="28"/>
  <c r="Z153" i="28"/>
  <c r="Y153" i="28"/>
  <c r="X153" i="28"/>
  <c r="W153" i="28"/>
  <c r="V153" i="28"/>
  <c r="U153" i="28"/>
  <c r="T153" i="28"/>
  <c r="S153" i="28"/>
  <c r="R153" i="28"/>
  <c r="Q153" i="28"/>
  <c r="P153" i="28"/>
  <c r="O153" i="28"/>
  <c r="N153" i="28"/>
  <c r="M153" i="28"/>
  <c r="L153" i="28"/>
  <c r="K153" i="28"/>
  <c r="J153" i="28"/>
  <c r="AA152" i="28"/>
  <c r="Z152" i="28"/>
  <c r="Y152" i="28"/>
  <c r="X152" i="28"/>
  <c r="W152" i="28"/>
  <c r="V152" i="28"/>
  <c r="U152" i="28"/>
  <c r="T152" i="28"/>
  <c r="S152" i="28"/>
  <c r="R152" i="28"/>
  <c r="Q152" i="28"/>
  <c r="P152" i="28"/>
  <c r="O152" i="28"/>
  <c r="N152" i="28"/>
  <c r="M152" i="28"/>
  <c r="L152" i="28"/>
  <c r="K152" i="28"/>
  <c r="J152" i="28"/>
  <c r="AA151" i="28"/>
  <c r="Z151" i="28"/>
  <c r="Y151" i="28"/>
  <c r="X151" i="28"/>
  <c r="W151" i="28"/>
  <c r="V151" i="28"/>
  <c r="U151" i="28"/>
  <c r="T151" i="28"/>
  <c r="S151" i="28"/>
  <c r="R151" i="28"/>
  <c r="Q151" i="28"/>
  <c r="P151" i="28"/>
  <c r="O151" i="28"/>
  <c r="N151" i="28"/>
  <c r="M151" i="28"/>
  <c r="L151" i="28"/>
  <c r="K151" i="28"/>
  <c r="J151" i="28"/>
  <c r="AA150" i="28"/>
  <c r="Z150" i="28"/>
  <c r="Y150" i="28"/>
  <c r="X150" i="28"/>
  <c r="W150" i="28"/>
  <c r="V150" i="28"/>
  <c r="U150" i="28"/>
  <c r="T150" i="28"/>
  <c r="S150" i="28"/>
  <c r="R150" i="28"/>
  <c r="Q150" i="28"/>
  <c r="P150" i="28"/>
  <c r="O150" i="28"/>
  <c r="N150" i="28"/>
  <c r="M150" i="28"/>
  <c r="L150" i="28"/>
  <c r="K150" i="28"/>
  <c r="J150" i="28"/>
  <c r="Z95" i="28"/>
  <c r="Y95" i="28"/>
  <c r="X95" i="28"/>
  <c r="W95" i="28"/>
  <c r="V95" i="28"/>
  <c r="U95" i="28"/>
  <c r="T95" i="28"/>
  <c r="S95" i="28"/>
  <c r="R95" i="28"/>
  <c r="Q95" i="28"/>
  <c r="P95" i="28"/>
  <c r="O95" i="28"/>
  <c r="N95" i="28"/>
  <c r="M95" i="28"/>
  <c r="L95" i="28"/>
  <c r="K95" i="28"/>
  <c r="J95" i="28"/>
  <c r="I95" i="28"/>
  <c r="H95" i="28"/>
  <c r="G95" i="28"/>
  <c r="F95" i="28"/>
  <c r="E95" i="28"/>
  <c r="AA85" i="28"/>
  <c r="Z85" i="28"/>
  <c r="Y85" i="28"/>
  <c r="X85" i="28"/>
  <c r="W85" i="28"/>
  <c r="V85" i="28"/>
  <c r="U85" i="28"/>
  <c r="T85" i="28"/>
  <c r="S85" i="28"/>
  <c r="R85" i="28"/>
  <c r="Q85" i="28"/>
  <c r="P85" i="28"/>
  <c r="O85" i="28"/>
  <c r="N85" i="28"/>
  <c r="M85" i="28"/>
  <c r="L85" i="28"/>
  <c r="K85" i="28"/>
  <c r="J85" i="28"/>
  <c r="I85" i="28"/>
  <c r="H85" i="28"/>
  <c r="G85" i="28"/>
  <c r="F85" i="28"/>
  <c r="E85" i="28"/>
  <c r="D85" i="28"/>
  <c r="C85" i="28"/>
  <c r="B85" i="28"/>
  <c r="AA84" i="28"/>
  <c r="Z84" i="28"/>
  <c r="Y84" i="28"/>
  <c r="X84" i="28"/>
  <c r="W84" i="28"/>
  <c r="V84" i="28"/>
  <c r="U84" i="28"/>
  <c r="T84" i="28"/>
  <c r="S84" i="28"/>
  <c r="R84" i="28"/>
  <c r="Q84" i="28"/>
  <c r="P84" i="28"/>
  <c r="O84" i="28"/>
  <c r="N84" i="28"/>
  <c r="M84" i="28"/>
  <c r="L84" i="28"/>
  <c r="K84" i="28"/>
  <c r="J84" i="28"/>
  <c r="I84" i="28"/>
  <c r="H84" i="28"/>
  <c r="G84" i="28"/>
  <c r="F84" i="28"/>
  <c r="E84" i="28"/>
  <c r="D84" i="28"/>
  <c r="C84" i="28"/>
  <c r="B84" i="28"/>
  <c r="AA83" i="28"/>
  <c r="Z83" i="28"/>
  <c r="Y83" i="28"/>
  <c r="X83" i="28"/>
  <c r="W83" i="28"/>
  <c r="V83" i="28"/>
  <c r="U83" i="28"/>
  <c r="T83" i="28"/>
  <c r="S83" i="28"/>
  <c r="R83" i="28"/>
  <c r="Q83" i="28"/>
  <c r="P83" i="28"/>
  <c r="O83" i="28"/>
  <c r="N83" i="28"/>
  <c r="M83" i="28"/>
  <c r="L83" i="28"/>
  <c r="K83" i="28"/>
  <c r="J83" i="28"/>
  <c r="I83" i="28"/>
  <c r="H83" i="28"/>
  <c r="G83" i="28"/>
  <c r="F83" i="28"/>
  <c r="E83" i="28"/>
  <c r="D83" i="28"/>
  <c r="C83" i="28"/>
  <c r="B83" i="28"/>
  <c r="AA79" i="28"/>
  <c r="Z79" i="28"/>
  <c r="Y79" i="28"/>
  <c r="X79" i="28"/>
  <c r="W79" i="28"/>
  <c r="V79" i="28"/>
  <c r="U79" i="28"/>
  <c r="T79" i="28"/>
  <c r="S79" i="28"/>
  <c r="R79" i="28"/>
  <c r="Q79" i="28"/>
  <c r="P79" i="28"/>
  <c r="O79" i="28"/>
  <c r="N79" i="28"/>
  <c r="M79" i="28"/>
  <c r="L79" i="28"/>
  <c r="K79" i="28"/>
  <c r="J79" i="28"/>
  <c r="I79" i="28"/>
  <c r="H79" i="28"/>
  <c r="G79" i="28"/>
  <c r="F79" i="28"/>
  <c r="E79" i="28"/>
  <c r="D79" i="28"/>
  <c r="Z36" i="28"/>
  <c r="Y36" i="28"/>
  <c r="X36" i="28"/>
  <c r="W36" i="28"/>
  <c r="V36" i="28"/>
  <c r="U36" i="28"/>
  <c r="T36" i="28"/>
  <c r="S36" i="28"/>
  <c r="R36" i="28"/>
  <c r="Q36" i="28"/>
  <c r="P36" i="28"/>
  <c r="O36" i="28"/>
  <c r="N36" i="28"/>
  <c r="Z35" i="28"/>
  <c r="Y35" i="28"/>
  <c r="X35" i="28"/>
  <c r="W35" i="28"/>
  <c r="V35" i="28"/>
  <c r="U35" i="28"/>
  <c r="T35" i="28"/>
  <c r="S35" i="28"/>
  <c r="R35" i="28"/>
  <c r="Q35" i="28"/>
  <c r="P35" i="28"/>
  <c r="O35" i="28"/>
  <c r="N35" i="28"/>
  <c r="Z34" i="28"/>
  <c r="Y34" i="28"/>
  <c r="X34" i="28"/>
  <c r="W34" i="28"/>
  <c r="V34" i="28"/>
  <c r="U34" i="28"/>
  <c r="T34" i="28"/>
  <c r="S34" i="28"/>
  <c r="R34" i="28"/>
  <c r="Q34" i="28"/>
  <c r="P34" i="28"/>
  <c r="O34" i="28"/>
  <c r="N34" i="28"/>
  <c r="Z33" i="28"/>
  <c r="Y33" i="28"/>
  <c r="X33" i="28"/>
  <c r="W33" i="28"/>
  <c r="V33" i="28"/>
  <c r="U33" i="28"/>
  <c r="T33" i="28"/>
  <c r="S33" i="28"/>
  <c r="R33" i="28"/>
  <c r="Q33" i="28"/>
  <c r="P33" i="28"/>
  <c r="O33" i="28"/>
  <c r="N33" i="28"/>
  <c r="AA8" i="28"/>
  <c r="Z8" i="28"/>
  <c r="Y8" i="28"/>
  <c r="X8" i="28"/>
  <c r="W8" i="28"/>
  <c r="AA7" i="28"/>
  <c r="Z7" i="28"/>
  <c r="Y7" i="28"/>
  <c r="X7" i="28"/>
  <c r="W7" i="28"/>
  <c r="AA6" i="28"/>
  <c r="Z6" i="28"/>
  <c r="Y6" i="28"/>
  <c r="X6" i="28"/>
  <c r="W6" i="28"/>
  <c r="AA5" i="28"/>
  <c r="Z5" i="28"/>
  <c r="Y5" i="28"/>
  <c r="X5" i="28"/>
  <c r="W5" i="28"/>
  <c r="AA4" i="28"/>
  <c r="Z4" i="28"/>
  <c r="Y4" i="28"/>
  <c r="X4" i="28"/>
  <c r="W4" i="28"/>
  <c r="M198" i="5"/>
  <c r="B180" i="5"/>
  <c r="S50" i="5"/>
  <c r="T50" i="5"/>
  <c r="U50" i="5"/>
  <c r="V50" i="5"/>
  <c r="W50" i="5"/>
  <c r="X50" i="5"/>
  <c r="Y50" i="5"/>
  <c r="Z50" i="5"/>
  <c r="S51" i="5"/>
  <c r="T51" i="5"/>
  <c r="U51" i="5"/>
  <c r="V51" i="5"/>
  <c r="W51" i="5"/>
  <c r="X51" i="5"/>
  <c r="Y51" i="5"/>
  <c r="Z51" i="5"/>
  <c r="S52" i="5"/>
  <c r="T52" i="5"/>
  <c r="U52" i="5"/>
  <c r="V52" i="5"/>
  <c r="W52" i="5"/>
  <c r="X52" i="5"/>
  <c r="Y52" i="5"/>
  <c r="Z52" i="5"/>
  <c r="S53" i="5"/>
  <c r="T53" i="5"/>
  <c r="U53" i="5"/>
  <c r="V53" i="5"/>
  <c r="W53" i="5"/>
  <c r="X53" i="5"/>
  <c r="Y53" i="5"/>
  <c r="Z53" i="5"/>
  <c r="S54" i="5"/>
  <c r="T54" i="5"/>
  <c r="U54" i="5"/>
  <c r="V54" i="5"/>
  <c r="W54" i="5"/>
  <c r="X54" i="5"/>
  <c r="Y54" i="5"/>
  <c r="Z54" i="5"/>
  <c r="S55" i="5"/>
  <c r="T55" i="5"/>
  <c r="U55" i="5"/>
  <c r="V55" i="5"/>
  <c r="W55" i="5"/>
  <c r="X55" i="5"/>
  <c r="Y55" i="5"/>
  <c r="Z55" i="5"/>
  <c r="S56" i="5"/>
  <c r="T56" i="5"/>
  <c r="U56" i="5"/>
  <c r="V56" i="5"/>
  <c r="W56" i="5"/>
  <c r="X56" i="5"/>
  <c r="Y56" i="5"/>
  <c r="Z56" i="5"/>
  <c r="S57" i="5"/>
  <c r="T57" i="5"/>
  <c r="U57" i="5"/>
  <c r="V57" i="5"/>
  <c r="W57" i="5"/>
  <c r="X57" i="5"/>
  <c r="Y57" i="5"/>
  <c r="Z57" i="5"/>
  <c r="S58" i="5"/>
  <c r="T58" i="5"/>
  <c r="U58" i="5"/>
  <c r="V58" i="5"/>
  <c r="W58" i="5"/>
  <c r="X58" i="5"/>
  <c r="Y58" i="5"/>
  <c r="Z58" i="5"/>
  <c r="S59" i="5"/>
  <c r="T59" i="5"/>
  <c r="U59" i="5"/>
  <c r="V59" i="5"/>
  <c r="W59" i="5"/>
  <c r="X59" i="5"/>
  <c r="Y59" i="5"/>
  <c r="Z59" i="5"/>
  <c r="R51" i="5"/>
  <c r="R52" i="5"/>
  <c r="R53" i="5"/>
  <c r="R54" i="5"/>
  <c r="R55" i="5"/>
  <c r="R56" i="5"/>
  <c r="R57" i="5"/>
  <c r="R58" i="5"/>
  <c r="R59" i="5"/>
  <c r="R50" i="5"/>
  <c r="B206" i="5"/>
  <c r="Z207" i="5"/>
  <c r="AA207" i="5"/>
  <c r="N208" i="5"/>
  <c r="O208" i="5"/>
  <c r="P208" i="5"/>
  <c r="Q208" i="5"/>
  <c r="R208" i="5"/>
  <c r="S208" i="5"/>
  <c r="T208" i="5"/>
  <c r="U208" i="5"/>
  <c r="V208" i="5"/>
  <c r="W208" i="5"/>
  <c r="X208" i="5"/>
  <c r="Y208" i="5"/>
  <c r="Z208" i="5"/>
  <c r="AA208" i="5"/>
  <c r="M208" i="5"/>
  <c r="B208" i="5"/>
  <c r="B207" i="5"/>
  <c r="AA206" i="5"/>
  <c r="Z206" i="5"/>
  <c r="Y206" i="5"/>
  <c r="X206" i="5"/>
  <c r="W206" i="5"/>
  <c r="V206" i="5"/>
  <c r="U206" i="5"/>
  <c r="T206" i="5"/>
  <c r="S206" i="5"/>
  <c r="R206" i="5"/>
  <c r="Q206" i="5"/>
  <c r="P206" i="5"/>
  <c r="O206" i="5"/>
  <c r="N206" i="5"/>
  <c r="M206" i="5"/>
  <c r="N198" i="5"/>
  <c r="O198" i="5"/>
  <c r="P198" i="5"/>
  <c r="Q198" i="5"/>
  <c r="R198" i="5"/>
  <c r="S198" i="5"/>
  <c r="T198" i="5"/>
  <c r="U198" i="5"/>
  <c r="V198" i="5"/>
  <c r="W198" i="5"/>
  <c r="X198" i="5"/>
  <c r="Y198" i="5"/>
  <c r="Z198" i="5"/>
  <c r="AA198" i="5"/>
  <c r="N199" i="5"/>
  <c r="O199" i="5"/>
  <c r="P199" i="5"/>
  <c r="Q199" i="5"/>
  <c r="R199" i="5"/>
  <c r="S199" i="5"/>
  <c r="T199" i="5"/>
  <c r="U199" i="5"/>
  <c r="V199" i="5"/>
  <c r="W199" i="5"/>
  <c r="X199" i="5"/>
  <c r="Y199" i="5"/>
  <c r="Z199" i="5"/>
  <c r="AA199" i="5"/>
  <c r="N200" i="5"/>
  <c r="O200" i="5"/>
  <c r="P200" i="5"/>
  <c r="Q200" i="5"/>
  <c r="R200" i="5"/>
  <c r="S200" i="5"/>
  <c r="T200" i="5"/>
  <c r="U200" i="5"/>
  <c r="V200" i="5"/>
  <c r="W200" i="5"/>
  <c r="X200" i="5"/>
  <c r="Y200" i="5"/>
  <c r="Z200" i="5"/>
  <c r="AA200" i="5"/>
  <c r="N201" i="5"/>
  <c r="O201" i="5"/>
  <c r="P201" i="5"/>
  <c r="Q201" i="5"/>
  <c r="R201" i="5"/>
  <c r="S201" i="5"/>
  <c r="T201" i="5"/>
  <c r="U201" i="5"/>
  <c r="V201" i="5"/>
  <c r="W201" i="5"/>
  <c r="X201" i="5"/>
  <c r="Y201" i="5"/>
  <c r="Z201" i="5"/>
  <c r="AA201" i="5"/>
  <c r="N202" i="5"/>
  <c r="O202" i="5"/>
  <c r="P202" i="5"/>
  <c r="Q202" i="5"/>
  <c r="R202" i="5"/>
  <c r="S202" i="5"/>
  <c r="T202" i="5"/>
  <c r="U202" i="5"/>
  <c r="V202" i="5"/>
  <c r="W202" i="5"/>
  <c r="X202" i="5"/>
  <c r="Y202" i="5"/>
  <c r="Z202" i="5"/>
  <c r="AA202" i="5"/>
  <c r="N203" i="5"/>
  <c r="O203" i="5"/>
  <c r="P203" i="5"/>
  <c r="Q203" i="5"/>
  <c r="R203" i="5"/>
  <c r="S203" i="5"/>
  <c r="T203" i="5"/>
  <c r="U203" i="5"/>
  <c r="V203" i="5"/>
  <c r="W203" i="5"/>
  <c r="X203" i="5"/>
  <c r="Y203" i="5"/>
  <c r="Z203" i="5"/>
  <c r="AA203" i="5"/>
  <c r="M203" i="5"/>
  <c r="M202" i="5"/>
  <c r="M201" i="5"/>
  <c r="M200" i="5"/>
  <c r="M199" i="5"/>
  <c r="Y207" i="5"/>
  <c r="X207" i="5"/>
  <c r="W207" i="5"/>
  <c r="V207" i="5"/>
  <c r="U207" i="5"/>
  <c r="T207" i="5"/>
  <c r="S207" i="5"/>
  <c r="R207" i="5"/>
  <c r="Q207" i="5"/>
  <c r="P207" i="5"/>
  <c r="D32" i="26"/>
  <c r="O207" i="5"/>
  <c r="C32" i="26"/>
  <c r="N207" i="5"/>
  <c r="B32" i="26"/>
  <c r="M207" i="5"/>
  <c r="D189" i="5"/>
  <c r="E189" i="5"/>
  <c r="F189" i="5"/>
  <c r="G189" i="5"/>
  <c r="H189" i="5"/>
  <c r="I189" i="5"/>
  <c r="J189" i="5"/>
  <c r="K189" i="5"/>
  <c r="L189" i="5"/>
  <c r="M189" i="5"/>
  <c r="N189" i="5"/>
  <c r="O189" i="5"/>
  <c r="P189" i="5"/>
  <c r="Q189" i="5"/>
  <c r="R189" i="5"/>
  <c r="S189" i="5"/>
  <c r="T189" i="5"/>
  <c r="U189" i="5"/>
  <c r="V189" i="5"/>
  <c r="W189" i="5"/>
  <c r="X189" i="5"/>
  <c r="Y189" i="5"/>
  <c r="Z189" i="5"/>
  <c r="AA189" i="5"/>
  <c r="D191" i="5"/>
  <c r="E191" i="5"/>
  <c r="F191" i="5"/>
  <c r="G191" i="5"/>
  <c r="H191" i="5"/>
  <c r="I191" i="5"/>
  <c r="J191" i="5"/>
  <c r="K191" i="5"/>
  <c r="L191" i="5"/>
  <c r="M191" i="5"/>
  <c r="N191" i="5"/>
  <c r="O191" i="5"/>
  <c r="P191" i="5"/>
  <c r="Q191" i="5"/>
  <c r="R191" i="5"/>
  <c r="S191" i="5"/>
  <c r="T191" i="5"/>
  <c r="U191" i="5"/>
  <c r="V191" i="5"/>
  <c r="W191" i="5"/>
  <c r="X191" i="5"/>
  <c r="Y191" i="5"/>
  <c r="Z191" i="5"/>
  <c r="AA191" i="5"/>
  <c r="D192" i="5"/>
  <c r="E192" i="5"/>
  <c r="F192" i="5"/>
  <c r="G192" i="5"/>
  <c r="H192" i="5"/>
  <c r="I192" i="5"/>
  <c r="J192" i="5"/>
  <c r="K192" i="5"/>
  <c r="L192" i="5"/>
  <c r="M192" i="5"/>
  <c r="N192" i="5"/>
  <c r="O192" i="5"/>
  <c r="P192" i="5"/>
  <c r="Q192" i="5"/>
  <c r="R192" i="5"/>
  <c r="S192" i="5"/>
  <c r="T192" i="5"/>
  <c r="U192" i="5"/>
  <c r="V192" i="5"/>
  <c r="W192" i="5"/>
  <c r="X192" i="5"/>
  <c r="Y192" i="5"/>
  <c r="Z192" i="5"/>
  <c r="AA192" i="5"/>
  <c r="D193" i="5"/>
  <c r="E193" i="5"/>
  <c r="F193" i="5"/>
  <c r="G193" i="5"/>
  <c r="H193" i="5"/>
  <c r="I193" i="5"/>
  <c r="J193" i="5"/>
  <c r="K193" i="5"/>
  <c r="L193" i="5"/>
  <c r="M193" i="5"/>
  <c r="N193" i="5"/>
  <c r="O193" i="5"/>
  <c r="P193" i="5"/>
  <c r="Q193" i="5"/>
  <c r="R193" i="5"/>
  <c r="S193" i="5"/>
  <c r="T193" i="5"/>
  <c r="U193" i="5"/>
  <c r="V193" i="5"/>
  <c r="W193" i="5"/>
  <c r="X193" i="5"/>
  <c r="Y193" i="5"/>
  <c r="Z193" i="5"/>
  <c r="AA193" i="5"/>
  <c r="D194" i="5"/>
  <c r="E194" i="5"/>
  <c r="F194" i="5"/>
  <c r="G194" i="5"/>
  <c r="H194" i="5"/>
  <c r="I194" i="5"/>
  <c r="J194" i="5"/>
  <c r="K194" i="5"/>
  <c r="L194" i="5"/>
  <c r="M194" i="5"/>
  <c r="N194" i="5"/>
  <c r="O194" i="5"/>
  <c r="P194" i="5"/>
  <c r="Q194" i="5"/>
  <c r="R194" i="5"/>
  <c r="S194" i="5"/>
  <c r="T194" i="5"/>
  <c r="U194" i="5"/>
  <c r="V194" i="5"/>
  <c r="W194" i="5"/>
  <c r="X194" i="5"/>
  <c r="Y194" i="5"/>
  <c r="Z194" i="5"/>
  <c r="AA194" i="5"/>
  <c r="D195" i="5"/>
  <c r="E195" i="5"/>
  <c r="F195" i="5"/>
  <c r="G195" i="5"/>
  <c r="H195" i="5"/>
  <c r="I195" i="5"/>
  <c r="J195" i="5"/>
  <c r="K195" i="5"/>
  <c r="L195" i="5"/>
  <c r="M195" i="5"/>
  <c r="N195" i="5"/>
  <c r="O195" i="5"/>
  <c r="P195" i="5"/>
  <c r="Q195" i="5"/>
  <c r="R195" i="5"/>
  <c r="S195" i="5"/>
  <c r="T195" i="5"/>
  <c r="U195" i="5"/>
  <c r="V195" i="5"/>
  <c r="W195" i="5"/>
  <c r="X195" i="5"/>
  <c r="Y195" i="5"/>
  <c r="Z195" i="5"/>
  <c r="AA195" i="5"/>
  <c r="C191" i="5"/>
  <c r="C192" i="5"/>
  <c r="C193" i="5"/>
  <c r="C194" i="5"/>
  <c r="C195" i="5"/>
  <c r="C189" i="5"/>
  <c r="K173" i="5"/>
  <c r="L173" i="5"/>
  <c r="M173" i="5"/>
  <c r="N173" i="5"/>
  <c r="O173" i="5"/>
  <c r="P173" i="5"/>
  <c r="Q173" i="5"/>
  <c r="R173" i="5"/>
  <c r="S173" i="5"/>
  <c r="T173" i="5"/>
  <c r="U173" i="5"/>
  <c r="V173" i="5"/>
  <c r="W173" i="5"/>
  <c r="X173" i="5"/>
  <c r="Y173" i="5"/>
  <c r="Z173" i="5"/>
  <c r="AA173" i="5"/>
  <c r="K174" i="5"/>
  <c r="L174" i="5"/>
  <c r="M174" i="5"/>
  <c r="N174" i="5"/>
  <c r="O174" i="5"/>
  <c r="P174" i="5"/>
  <c r="Q174" i="5"/>
  <c r="R174" i="5"/>
  <c r="S174" i="5"/>
  <c r="T174" i="5"/>
  <c r="U174" i="5"/>
  <c r="V174" i="5"/>
  <c r="W174" i="5"/>
  <c r="X174" i="5"/>
  <c r="Y174" i="5"/>
  <c r="Z174" i="5"/>
  <c r="AA174" i="5"/>
  <c r="K175" i="5"/>
  <c r="L175" i="5"/>
  <c r="M175" i="5"/>
  <c r="N175" i="5"/>
  <c r="O175" i="5"/>
  <c r="P175" i="5"/>
  <c r="Q175" i="5"/>
  <c r="R175" i="5"/>
  <c r="S175" i="5"/>
  <c r="T175" i="5"/>
  <c r="U175" i="5"/>
  <c r="V175" i="5"/>
  <c r="W175" i="5"/>
  <c r="X175" i="5"/>
  <c r="Y175" i="5"/>
  <c r="Z175" i="5"/>
  <c r="AA175" i="5"/>
  <c r="K176" i="5"/>
  <c r="L176" i="5"/>
  <c r="M176" i="5"/>
  <c r="N176" i="5"/>
  <c r="O176" i="5"/>
  <c r="P176" i="5"/>
  <c r="Q176" i="5"/>
  <c r="R176" i="5"/>
  <c r="S176" i="5"/>
  <c r="T176" i="5"/>
  <c r="U176" i="5"/>
  <c r="V176" i="5"/>
  <c r="W176" i="5"/>
  <c r="X176" i="5"/>
  <c r="Y176" i="5"/>
  <c r="Z176" i="5"/>
  <c r="AA176" i="5"/>
  <c r="J176" i="5"/>
  <c r="J175" i="5"/>
  <c r="J174" i="5"/>
  <c r="J173" i="5"/>
  <c r="K172" i="5"/>
  <c r="L172" i="5"/>
  <c r="M172" i="5"/>
  <c r="N172" i="5"/>
  <c r="O172" i="5"/>
  <c r="P172" i="5"/>
  <c r="Q172" i="5"/>
  <c r="R172" i="5"/>
  <c r="S172" i="5"/>
  <c r="T172" i="5"/>
  <c r="U172" i="5"/>
  <c r="V172" i="5"/>
  <c r="W172" i="5"/>
  <c r="X172" i="5"/>
  <c r="Y172" i="5"/>
  <c r="Z172" i="5"/>
  <c r="AA172" i="5"/>
  <c r="J172" i="5"/>
  <c r="K171" i="5"/>
  <c r="L171" i="5"/>
  <c r="M171" i="5"/>
  <c r="N171" i="5"/>
  <c r="O171" i="5"/>
  <c r="P171" i="5"/>
  <c r="Q171" i="5"/>
  <c r="R171" i="5"/>
  <c r="S171" i="5"/>
  <c r="T171" i="5"/>
  <c r="U171" i="5"/>
  <c r="V171" i="5"/>
  <c r="W171" i="5"/>
  <c r="X171" i="5"/>
  <c r="Y171" i="5"/>
  <c r="Z171" i="5"/>
  <c r="AA171" i="5"/>
  <c r="J171" i="5"/>
  <c r="K170" i="5"/>
  <c r="L170" i="5"/>
  <c r="M170" i="5"/>
  <c r="N170" i="5"/>
  <c r="O170" i="5"/>
  <c r="P170" i="5"/>
  <c r="Q170" i="5"/>
  <c r="R170" i="5"/>
  <c r="S170" i="5"/>
  <c r="T170" i="5"/>
  <c r="U170" i="5"/>
  <c r="V170" i="5"/>
  <c r="W170" i="5"/>
  <c r="X170" i="5"/>
  <c r="Y170" i="5"/>
  <c r="Z170" i="5"/>
  <c r="AA170" i="5"/>
  <c r="J170" i="5"/>
  <c r="K169" i="5"/>
  <c r="L169" i="5"/>
  <c r="M169" i="5"/>
  <c r="N169" i="5"/>
  <c r="O169" i="5"/>
  <c r="P169" i="5"/>
  <c r="Q169" i="5"/>
  <c r="R169" i="5"/>
  <c r="S169" i="5"/>
  <c r="T169" i="5"/>
  <c r="U169" i="5"/>
  <c r="V169" i="5"/>
  <c r="W169" i="5"/>
  <c r="X169" i="5"/>
  <c r="Y169" i="5"/>
  <c r="Z169" i="5"/>
  <c r="AA169" i="5"/>
  <c r="J169" i="5"/>
  <c r="K168" i="5"/>
  <c r="L168" i="5"/>
  <c r="M168" i="5"/>
  <c r="N168" i="5"/>
  <c r="O168" i="5"/>
  <c r="P168" i="5"/>
  <c r="Q168" i="5"/>
  <c r="R168" i="5"/>
  <c r="S168" i="5"/>
  <c r="T168" i="5"/>
  <c r="U168" i="5"/>
  <c r="V168" i="5"/>
  <c r="W168" i="5"/>
  <c r="X168" i="5"/>
  <c r="Y168" i="5"/>
  <c r="Z168" i="5"/>
  <c r="AA168" i="5"/>
  <c r="J168" i="5"/>
  <c r="J167" i="5"/>
  <c r="J166" i="5"/>
  <c r="K166" i="5"/>
  <c r="L166" i="5"/>
  <c r="M166" i="5"/>
  <c r="N166" i="5"/>
  <c r="O166" i="5"/>
  <c r="P166" i="5"/>
  <c r="Q166" i="5"/>
  <c r="R166" i="5"/>
  <c r="S166" i="5"/>
  <c r="T166" i="5"/>
  <c r="U166" i="5"/>
  <c r="V166" i="5"/>
  <c r="W166" i="5"/>
  <c r="X166" i="5"/>
  <c r="Y166" i="5"/>
  <c r="Z166" i="5"/>
  <c r="K167" i="5"/>
  <c r="L167" i="5"/>
  <c r="M167" i="5"/>
  <c r="N167" i="5"/>
  <c r="O167" i="5"/>
  <c r="P167" i="5"/>
  <c r="Q167" i="5"/>
  <c r="R167" i="5"/>
  <c r="S167" i="5"/>
  <c r="T167" i="5"/>
  <c r="U167" i="5"/>
  <c r="V167" i="5"/>
  <c r="W167" i="5"/>
  <c r="X167" i="5"/>
  <c r="Y167" i="5"/>
  <c r="Z167" i="5"/>
  <c r="AA167" i="5"/>
  <c r="AA166" i="5"/>
  <c r="E15" i="20"/>
  <c r="F15" i="20"/>
  <c r="E32" i="20"/>
  <c r="F32" i="20"/>
  <c r="E49" i="20"/>
  <c r="F49" i="20"/>
  <c r="E66" i="20"/>
  <c r="F66" i="20"/>
  <c r="E83" i="20"/>
  <c r="F83" i="20"/>
  <c r="F100" i="20"/>
  <c r="E117" i="20"/>
  <c r="F117" i="20"/>
  <c r="E134" i="20"/>
  <c r="F134" i="20"/>
  <c r="E151" i="20"/>
  <c r="F151" i="20"/>
  <c r="E168" i="20"/>
  <c r="F168" i="20"/>
  <c r="E185" i="20"/>
  <c r="F185" i="20"/>
  <c r="E202" i="20"/>
  <c r="F202" i="20"/>
  <c r="E219" i="20"/>
  <c r="F219" i="20"/>
  <c r="E236" i="20"/>
  <c r="F236" i="20"/>
  <c r="E237" i="20"/>
  <c r="F237" i="20"/>
  <c r="F253" i="20"/>
  <c r="E270" i="20"/>
  <c r="F270" i="20"/>
  <c r="E287" i="20"/>
  <c r="F287" i="20"/>
  <c r="E304" i="20"/>
  <c r="F304" i="20"/>
  <c r="E321" i="20"/>
  <c r="F321" i="20"/>
  <c r="E338" i="20"/>
  <c r="F338" i="20"/>
  <c r="E355" i="20"/>
  <c r="F355" i="20"/>
  <c r="E372" i="20"/>
  <c r="F372" i="20"/>
  <c r="E373" i="20"/>
  <c r="F373" i="20"/>
  <c r="E374" i="20"/>
  <c r="F374" i="20"/>
  <c r="E375" i="20"/>
  <c r="F375" i="20"/>
  <c r="E376" i="20"/>
  <c r="F376" i="20"/>
  <c r="E389" i="20"/>
  <c r="F389" i="20"/>
  <c r="E406" i="20"/>
  <c r="F406" i="20"/>
  <c r="E423" i="20"/>
  <c r="F423" i="20"/>
  <c r="E440" i="20"/>
  <c r="F440" i="20"/>
  <c r="E457" i="20"/>
  <c r="F457" i="20"/>
  <c r="E458" i="20"/>
  <c r="F458" i="20"/>
  <c r="E459" i="20"/>
  <c r="F459" i="20"/>
  <c r="E460" i="20"/>
  <c r="F460" i="20"/>
  <c r="E474" i="20"/>
  <c r="F474" i="20"/>
  <c r="E491" i="20"/>
  <c r="F491" i="20"/>
  <c r="E508" i="20"/>
  <c r="F508" i="20"/>
  <c r="E525" i="20"/>
  <c r="F525" i="20"/>
  <c r="E559" i="20"/>
  <c r="F559" i="20"/>
  <c r="E567" i="20"/>
  <c r="F567" i="20"/>
  <c r="E568" i="20"/>
  <c r="F568" i="20"/>
  <c r="E569" i="20"/>
  <c r="F569" i="20"/>
  <c r="E570" i="20"/>
  <c r="F570" i="20"/>
  <c r="E571" i="20"/>
  <c r="F571" i="20"/>
  <c r="E572" i="20"/>
  <c r="F572" i="20"/>
  <c r="E573" i="20"/>
  <c r="F573" i="20"/>
  <c r="E574" i="20"/>
  <c r="F574" i="20"/>
  <c r="E575" i="20"/>
  <c r="F575" i="20"/>
  <c r="E576" i="20"/>
  <c r="F576" i="20"/>
  <c r="E593" i="20"/>
  <c r="F593" i="20"/>
  <c r="E610" i="20"/>
  <c r="F610" i="20"/>
  <c r="E627" i="20"/>
  <c r="F627" i="20"/>
  <c r="E644" i="20"/>
  <c r="F644" i="20"/>
  <c r="B110" i="5"/>
  <c r="B112" i="5"/>
  <c r="B111" i="5"/>
  <c r="D110" i="5"/>
  <c r="C110" i="5"/>
  <c r="E110" i="5"/>
  <c r="F110" i="5"/>
  <c r="G110" i="5"/>
  <c r="H110" i="5"/>
  <c r="I110" i="5"/>
  <c r="J110" i="5"/>
  <c r="K110" i="5"/>
  <c r="L110" i="5"/>
  <c r="M110" i="5"/>
  <c r="N110" i="5"/>
  <c r="O110" i="5"/>
  <c r="P110" i="5"/>
  <c r="Q110" i="5"/>
  <c r="R110" i="5"/>
  <c r="S110" i="5"/>
  <c r="T110" i="5"/>
  <c r="U110" i="5"/>
  <c r="V110" i="5"/>
  <c r="W110" i="5"/>
  <c r="X110" i="5"/>
  <c r="Y110" i="5"/>
  <c r="Z110" i="5"/>
  <c r="AA110" i="5"/>
  <c r="C111" i="5"/>
  <c r="D111" i="5"/>
  <c r="E111" i="5"/>
  <c r="F111" i="5"/>
  <c r="G111" i="5"/>
  <c r="H111" i="5"/>
  <c r="I111" i="5"/>
  <c r="J111" i="5"/>
  <c r="K111" i="5"/>
  <c r="L111" i="5"/>
  <c r="M111" i="5"/>
  <c r="N111" i="5"/>
  <c r="O111" i="5"/>
  <c r="P111" i="5"/>
  <c r="Q111" i="5"/>
  <c r="R111" i="5"/>
  <c r="S111" i="5"/>
  <c r="T111" i="5"/>
  <c r="U111" i="5"/>
  <c r="V111" i="5"/>
  <c r="W111" i="5"/>
  <c r="X111" i="5"/>
  <c r="Y111" i="5"/>
  <c r="Z111" i="5"/>
  <c r="AA111" i="5"/>
  <c r="C112" i="5"/>
  <c r="D112" i="5"/>
  <c r="E112" i="5"/>
  <c r="F112" i="5"/>
  <c r="G112" i="5"/>
  <c r="H112" i="5"/>
  <c r="I112" i="5"/>
  <c r="J112" i="5"/>
  <c r="K112" i="5"/>
  <c r="L112" i="5"/>
  <c r="M112" i="5"/>
  <c r="N112" i="5"/>
  <c r="O112" i="5"/>
  <c r="P112" i="5"/>
  <c r="Q112" i="5"/>
  <c r="R112" i="5"/>
  <c r="S112" i="5"/>
  <c r="T112" i="5"/>
  <c r="U112" i="5"/>
  <c r="V112" i="5"/>
  <c r="W112" i="5"/>
  <c r="X112" i="5"/>
  <c r="Y112" i="5"/>
  <c r="Z112" i="5"/>
  <c r="AA112" i="5"/>
  <c r="S77" i="5"/>
  <c r="T77" i="5"/>
  <c r="U77" i="5"/>
  <c r="V77" i="5"/>
  <c r="W77" i="5"/>
  <c r="X77" i="5"/>
  <c r="Y77" i="5"/>
  <c r="Z77" i="5"/>
  <c r="R77" i="5"/>
  <c r="S76" i="5"/>
  <c r="T76" i="5"/>
  <c r="U76" i="5"/>
  <c r="V76" i="5"/>
  <c r="W76" i="5"/>
  <c r="X76" i="5"/>
  <c r="Y76" i="5"/>
  <c r="Z76" i="5"/>
  <c r="R76" i="5"/>
  <c r="S75" i="5"/>
  <c r="T75" i="5"/>
  <c r="U75" i="5"/>
  <c r="V75" i="5"/>
  <c r="W75" i="5"/>
  <c r="X75" i="5"/>
  <c r="Y75" i="5"/>
  <c r="Z75" i="5"/>
  <c r="R75" i="5"/>
  <c r="S74" i="5"/>
  <c r="T74" i="5"/>
  <c r="U74" i="5"/>
  <c r="V74" i="5"/>
  <c r="W74" i="5"/>
  <c r="X74" i="5"/>
  <c r="Y74" i="5"/>
  <c r="Z74" i="5"/>
  <c r="R74" i="5"/>
  <c r="O74" i="5"/>
  <c r="P74" i="5"/>
  <c r="Q74" i="5"/>
  <c r="O75" i="5"/>
  <c r="P75" i="5"/>
  <c r="Q75" i="5"/>
  <c r="O76" i="5"/>
  <c r="P76" i="5"/>
  <c r="Q76" i="5"/>
  <c r="O77" i="5"/>
  <c r="P77" i="5"/>
  <c r="Q77" i="5"/>
  <c r="N77" i="5"/>
  <c r="N76" i="5"/>
  <c r="N75" i="5"/>
  <c r="N74" i="5"/>
  <c r="E115" i="5"/>
  <c r="F115" i="5"/>
  <c r="G115" i="5"/>
  <c r="H115" i="5"/>
  <c r="I115" i="5"/>
  <c r="J115" i="5"/>
  <c r="K115" i="5"/>
  <c r="L115" i="5"/>
  <c r="M115" i="5"/>
  <c r="N115" i="5"/>
  <c r="O115" i="5"/>
  <c r="P115" i="5"/>
  <c r="Q115" i="5"/>
  <c r="R115" i="5"/>
  <c r="S115" i="5"/>
  <c r="T115" i="5"/>
  <c r="U115" i="5"/>
  <c r="V115" i="5"/>
  <c r="W115" i="5"/>
  <c r="X115" i="5"/>
  <c r="Y115" i="5"/>
  <c r="Z115" i="5"/>
  <c r="AA115" i="5"/>
  <c r="D115" i="5"/>
  <c r="F119" i="5"/>
  <c r="G119" i="5"/>
  <c r="H119" i="5"/>
  <c r="I119" i="5"/>
  <c r="J119" i="5"/>
  <c r="K119" i="5"/>
  <c r="L119" i="5"/>
  <c r="M119" i="5"/>
  <c r="N119" i="5"/>
  <c r="O119" i="5"/>
  <c r="P119" i="5"/>
  <c r="Q119" i="5"/>
  <c r="R119" i="5"/>
  <c r="S119" i="5"/>
  <c r="T119" i="5"/>
  <c r="U119" i="5"/>
  <c r="V119" i="5"/>
  <c r="W119" i="5"/>
  <c r="X119" i="5"/>
  <c r="Y119" i="5"/>
  <c r="Z119" i="5"/>
  <c r="E119" i="5"/>
  <c r="AA21" i="5"/>
  <c r="W21" i="5"/>
  <c r="W19" i="5"/>
  <c r="C17" i="1"/>
  <c r="X22" i="5"/>
  <c r="D17" i="1"/>
  <c r="E17" i="1"/>
  <c r="Z22" i="5"/>
  <c r="F17" i="1"/>
  <c r="AA22" i="5"/>
  <c r="B17" i="1"/>
  <c r="W22" i="5"/>
  <c r="D15" i="1"/>
  <c r="Y21" i="5"/>
  <c r="E15" i="1"/>
  <c r="Z21" i="5"/>
  <c r="C15" i="1"/>
  <c r="X21" i="5"/>
  <c r="D12" i="1"/>
  <c r="Y20" i="5"/>
  <c r="E12" i="1"/>
  <c r="Z20" i="5"/>
  <c r="F12" i="1"/>
  <c r="AA20" i="5"/>
  <c r="D9" i="1"/>
  <c r="Y19" i="5"/>
  <c r="E9" i="1"/>
  <c r="Z19" i="5"/>
  <c r="F9" i="1"/>
  <c r="AA19" i="5"/>
  <c r="C9" i="1"/>
  <c r="X19" i="5"/>
  <c r="C6" i="1"/>
  <c r="D6" i="1"/>
  <c r="E6" i="1"/>
  <c r="F6" i="1"/>
  <c r="B6" i="1"/>
  <c r="C3" i="1"/>
  <c r="D3" i="1"/>
  <c r="E3" i="1"/>
  <c r="F3" i="1"/>
  <c r="B3" i="1"/>
  <c r="Y22" i="5"/>
  <c r="D2" i="1"/>
  <c r="Y18" i="5"/>
  <c r="E2" i="1"/>
  <c r="Z18" i="5"/>
  <c r="B12" i="1"/>
  <c r="W20" i="5"/>
  <c r="C12" i="1"/>
  <c r="X20" i="5"/>
  <c r="B2" i="1"/>
  <c r="W18" i="5"/>
  <c r="F2" i="1"/>
  <c r="AA18" i="5"/>
  <c r="C2" i="1"/>
  <c r="X18" i="5"/>
  <c r="C20" i="1"/>
  <c r="E20" i="1"/>
  <c r="B20" i="1"/>
  <c r="F20" i="1"/>
  <c r="D20" i="1"/>
</calcChain>
</file>

<file path=xl/sharedStrings.xml><?xml version="1.0" encoding="utf-8"?>
<sst xmlns="http://schemas.openxmlformats.org/spreadsheetml/2006/main" count="6923" uniqueCount="962">
  <si>
    <t>EPA</t>
  </si>
  <si>
    <t xml:space="preserve">State </t>
  </si>
  <si>
    <t>Formal</t>
  </si>
  <si>
    <t>Informal</t>
  </si>
  <si>
    <t>Drinking Water (public water systems with any violation)</t>
  </si>
  <si>
    <t>Air (Facilities subject to enforcement)</t>
  </si>
  <si>
    <t>Number of Federal Violations</t>
  </si>
  <si>
    <t>Pesticides (number of federal violations)</t>
  </si>
  <si>
    <t>na</t>
  </si>
  <si>
    <t>Hazardous Waste (facilities with new violations)</t>
  </si>
  <si>
    <t>Water (facilities in non-compliance)</t>
  </si>
  <si>
    <t>Major</t>
  </si>
  <si>
    <t>Non-Major</t>
  </si>
  <si>
    <t>Total Violations</t>
  </si>
  <si>
    <t>http://echo.epa.gov/trends/comparative-maps-dashboards/state-water-dashboard?state=National&amp;view=activity</t>
  </si>
  <si>
    <t>http://www.bls.gov/iif/oshwc/cfoi/cfch0012.pdf</t>
  </si>
  <si>
    <t>Number of Fatal Work Injuries</t>
  </si>
  <si>
    <t>https://www.sec.gov/news/newsroom/images/enfstats.pdf</t>
  </si>
  <si>
    <t>http://www.yalelawjournal.org/comment/sec-monetary-penalties-speak-very-loudly-but-what-do-they-say-a-critical-analysis-of-the-secs-new-enforcement-approach</t>
  </si>
  <si>
    <t>Enforcement Actions by Fiscal Year</t>
  </si>
  <si>
    <t>Broker-Dealer</t>
  </si>
  <si>
    <t>Delinquent Filings</t>
  </si>
  <si>
    <t>n/a</t>
  </si>
  <si>
    <t>FCPA</t>
  </si>
  <si>
    <r>
      <t xml:space="preserve">* </t>
    </r>
    <r>
      <rPr>
        <sz val="12"/>
        <color theme="1"/>
        <rFont val="Times New Roman"/>
        <family val="1"/>
      </rPr>
      <t>20</t>
    </r>
  </si>
  <si>
    <t>Insider Trading</t>
  </si>
  <si>
    <t>Investment Adviser/Investment Co.</t>
  </si>
  <si>
    <t>Issuer Reporting and Disclosure</t>
  </si>
  <si>
    <r>
      <t xml:space="preserve">** </t>
    </r>
    <r>
      <rPr>
        <sz val="12"/>
        <color theme="1"/>
        <rFont val="Times New Roman"/>
        <family val="1"/>
      </rPr>
      <t>89</t>
    </r>
  </si>
  <si>
    <t>Market Manipulation</t>
  </si>
  <si>
    <t>Securities Offering</t>
  </si>
  <si>
    <t>Other</t>
  </si>
  <si>
    <t>Total Enforcement Actions</t>
  </si>
  <si>
    <t>* Prior to FY 2011, FCPA was not a distinct category and FCPA actions were classified as Issuer Reporting and Disclosure.</t>
  </si>
  <si>
    <t>** Prior to FY 2011, this category included FCPA actions, which are now tracked as a distinct category.</t>
  </si>
  <si>
    <t>https://www.sec.gov/about/annual_report/1995.pdf</t>
  </si>
  <si>
    <t>http://www.sec.gov/pdf/annrep00/ar00full.pdf</t>
  </si>
  <si>
    <t>http://www.sec.gov/pdf/annrep03/ar03full.pdf</t>
  </si>
  <si>
    <t>https://www.sec.gov/about/secpar/secpar04stats.pdf</t>
  </si>
  <si>
    <t>http://www.sec.gov/pdf/annrep02/ar02full.pdf</t>
  </si>
  <si>
    <t>http://www.sec.gov/pdf/annrep01/ar01full.pdf</t>
  </si>
  <si>
    <t>Consumer Sentinel Network Complaint Count</t>
  </si>
  <si>
    <t>Total Complaints</t>
  </si>
  <si>
    <t>Calendar Year</t>
  </si>
  <si>
    <t>Fraud</t>
  </si>
  <si>
    <t>Identity Theft</t>
  </si>
  <si>
    <t>Number of Fatal Workplace Injuries</t>
  </si>
  <si>
    <t>Total SEC Enforcement Actions</t>
  </si>
  <si>
    <t>Number of Injuries</t>
  </si>
  <si>
    <t>YEAR</t>
  </si>
  <si>
    <t>Injuries associated with treadmills seen in hospital emergency departments (ED)</t>
  </si>
  <si>
    <t>Treadmill Injury Statistics</t>
  </si>
  <si>
    <t>http://www.cpsc.gov/Research--Statistics/Injury-Statistics/</t>
  </si>
  <si>
    <t>http://www.cpsc.gov//Global/Research-and-Statistics/Injury-Statistics/Toys/ToyReport2013.pdf</t>
  </si>
  <si>
    <t>http://www.cpsc.gov//Global/Research-and-Statistics/Injury-Statistics/Pediatric-Poisonings/PPPAMortality2012.pdf</t>
  </si>
  <si>
    <t>http://www.cpsc.gov//Global/Research-and-Statistics/Injury-Statistics/Toys/Nursery-Products-Annual-Report-2014.pdf</t>
  </si>
  <si>
    <t>http://www.cpsc.gov//Global/Research-and-Statistics/Injury-Statistics/Fuel-Lighters-and-Fireworks/Fireworks_Report_2014.pdf</t>
  </si>
  <si>
    <t>http://www.cpsc.gov//Global/Research-and-Statistics/Injury-Statistics/Fuel-Lighters-and-Fireworks/2010-2012-Residential-Fire-Loss-Estimates.pdf</t>
  </si>
  <si>
    <t>http://www.cpsc.gov//PageFiles/136139/2009electrocutions.pdf</t>
  </si>
  <si>
    <t>http://www.cpsc.gov//Global/Research-and-Statistics/Injury-Statistics/Carbon-Monoxide-Posioning/GeneratorsandOEDTFatalities2015.pdf</t>
  </si>
  <si>
    <t>http://www.cpsc.gov//Global/Research-and-Statistics/Injury-Statistics/Amusement-Rides/Inflatable_Amusements_Deaths_and_Injuries_2015.pdf</t>
  </si>
  <si>
    <t>http://www.cpsc.gov//Global/Research-and-Statistics/Injury-Statistics/Sports-and-Recreation/ATVs/2013-ATV-Annual-Rpt-of-ATV-Related-Deaths--Injuries.pdf</t>
  </si>
  <si>
    <t>National Labor Review Board</t>
  </si>
  <si>
    <t>https://www.nlrb.gov/news-outreach/graphs-data/charges-and-complaints/charges-and-complaints</t>
  </si>
  <si>
    <t>Pounds</t>
  </si>
  <si>
    <t>Recalls</t>
  </si>
  <si>
    <t>http://www.fsis.usda.gov/wps/portal/fsis/topics/recalls-and-public-health-alerts/recall-summaries/recall-summaries-2014</t>
  </si>
  <si>
    <t xml:space="preserve">Compliance    Rates </t>
  </si>
  <si>
    <t xml:space="preserve">Noncompliances Documented </t>
  </si>
  <si>
    <t xml:space="preserve">Procedures Performed </t>
  </si>
  <si>
    <t>FY</t>
  </si>
  <si>
    <t>http://www.fsis.usda.gov/wps/portal/fsis/topics/regulatory-compliance/regulatory-enforcement/quarterly-enforcement-reports/qer-index</t>
  </si>
  <si>
    <t xml:space="preserve">Food Safety and Inspection Service </t>
  </si>
  <si>
    <t>Civil Penalties Assessed</t>
  </si>
  <si>
    <t>Administrative Decisions</t>
  </si>
  <si>
    <t>Administrative Complaints</t>
  </si>
  <si>
    <t>76 (cases)</t>
  </si>
  <si>
    <t>88 (cases)</t>
  </si>
  <si>
    <t>160 (alleged violators)</t>
  </si>
  <si>
    <t>129 (alleged violators)</t>
  </si>
  <si>
    <t>Referrals to OGC</t>
  </si>
  <si>
    <t>Non-Monetary Stipulations</t>
  </si>
  <si>
    <t xml:space="preserve">Stipulated Penalties Assessed </t>
  </si>
  <si>
    <t>Settlement Agreements</t>
  </si>
  <si>
    <t>Warnings</t>
  </si>
  <si>
    <t>Cases Initiated</t>
  </si>
  <si>
    <t>FY 2015</t>
  </si>
  <si>
    <t>FY 2014</t>
  </si>
  <si>
    <t xml:space="preserve">Totals </t>
  </si>
  <si>
    <t>https://www.aphis.usda.gov/wps/portal/aphis/resources/enforcement-actions/!ut/p/a1/04_Sj9CPykssy0xPLMnMz0vMAfGjzOJNPC2MjIwNjDz9g52NDRwNQsPMvAwtDQ38TYEKIoEKnN0dPUzMfQwMDEwsjAw8XZw8XMwtfQ0MPM2I02-AAzgaENIfrh-FqsTd0NEFqCTYxy_Qw83AwNsQqgCfE8EK8LihIDc0wiDTUxEA3jnDeA!!/?1dmy&amp;urile=wcm%3apath%3a%2Faphis_content_library%2Fsa_our_focus%2Fsa_business_services%2Fsa_investigative_enforcement%2Fsa_ies_performance_metrics%2Fct_ies_aphis_overall_summary</t>
  </si>
  <si>
    <t>USDA - Animal and Plant Health Inspection Service (APHIS)</t>
  </si>
  <si>
    <t>The FDA Adverse Event Reporting System (FAERS) is a database that contains information on adverse event and medication error reports submitted to FDA.</t>
  </si>
  <si>
    <t>Serious outcomes include death, hospitalization, life-threatening, disability, congenital anomaly and/or other serious outcome.</t>
  </si>
  <si>
    <t>http://www.fda.gov/Drugs/GuidanceComplianceRegulatoryInformation/Surveillance/AdverseDrugEffects/ucm070461.htm</t>
  </si>
  <si>
    <t>Serious</t>
  </si>
  <si>
    <t>Deaths</t>
  </si>
  <si>
    <t>Year</t>
  </si>
  <si>
    <t>Drugs - Outcoms</t>
  </si>
  <si>
    <t>http://www.fda.gov/Drugs/GuidanceComplianceRegulatoryInformation/Surveillance/AdverseDrugEffects/ucm070434.htm</t>
  </si>
  <si>
    <t>Received</t>
  </si>
  <si>
    <t>Entered</t>
  </si>
  <si>
    <t>Total Rcvd</t>
  </si>
  <si>
    <t>Non Expedited</t>
  </si>
  <si>
    <t>Total Entered</t>
  </si>
  <si>
    <t>DIRECT</t>
  </si>
  <si>
    <t>Expedited</t>
  </si>
  <si>
    <t>FAERS YEAR</t>
  </si>
  <si>
    <t>Drugs - FAERS Reports</t>
  </si>
  <si>
    <t>Total Firearms</t>
  </si>
  <si>
    <r>
      <t>Misc. Firearms</t>
    </r>
    <r>
      <rPr>
        <sz val="5"/>
        <color theme="1"/>
        <rFont val="Arial"/>
        <family val="2"/>
      </rPr>
      <t>1</t>
    </r>
  </si>
  <si>
    <t>Shotguns</t>
  </si>
  <si>
    <t>Rifles</t>
  </si>
  <si>
    <t>Revolvers</t>
  </si>
  <si>
    <t>Pistols</t>
  </si>
  <si>
    <t>Exhibit 1.  Firearms Manufactured (1986 - 2013)</t>
  </si>
  <si>
    <t>Firearms Processed</t>
  </si>
  <si>
    <t>Fiscal Year</t>
  </si>
  <si>
    <t>Number of NFA Firearms Processed by Fiscal Year</t>
  </si>
  <si>
    <t>Total</t>
  </si>
  <si>
    <t>Coal</t>
  </si>
  <si>
    <t>http://www.msha.gov/stats/statistics.htm#citations</t>
  </si>
  <si>
    <t>Mine Safety</t>
  </si>
  <si>
    <t>http://www.dol.gov/owcp/12owcpmx.pdf</t>
  </si>
  <si>
    <t>Total Hearing Dispositions</t>
  </si>
  <si>
    <t>Total Requests for Hearing</t>
  </si>
  <si>
    <t>HEARINGS AND REVIEW</t>
  </si>
  <si>
    <t>Wage-Loss Claims Initiated</t>
  </si>
  <si>
    <t>Fatal Cases</t>
  </si>
  <si>
    <t>Occupational Disease</t>
  </si>
  <si>
    <t>Lost Time</t>
  </si>
  <si>
    <t>No Lost Time</t>
  </si>
  <si>
    <t>Traumatic</t>
  </si>
  <si>
    <t>Cases Created</t>
  </si>
  <si>
    <t>INCOMING CASES</t>
  </si>
  <si>
    <t>Claim Activity</t>
  </si>
  <si>
    <t>FY 2003 - FY 2012</t>
  </si>
  <si>
    <t>Federal Employees’ Compensation Program Summary of Claims Activity</t>
  </si>
  <si>
    <t>Table A2</t>
  </si>
  <si>
    <t>http://www.eeoc.gov/eeoc/statistics/enforcement/charges.cfm</t>
  </si>
  <si>
    <t>The data are compiled by the Office of Research, Information and Planning from data reported via the quarterly reconciled Data Summary Reports and compiled from EEOC's Charge Data System and, from FY 2004 forward, EEOC's Integrated Mission System.</t>
  </si>
  <si>
    <t>The number for total charges reflects the number of individual charge filings. Because individuals often file charges claiming multiple types of discrimination, the number of total charges for any given fiscal year will be less than the total of the ten types of discrimination listed.</t>
  </si>
  <si>
    <t>GINA</t>
  </si>
  <si>
    <t>Equal Pay Act</t>
  </si>
  <si>
    <t>Disability</t>
  </si>
  <si>
    <t>Age</t>
  </si>
  <si>
    <t>Retaliation - Title VII only</t>
  </si>
  <si>
    <t>Retaliation - All Statutes</t>
  </si>
  <si>
    <t>Color</t>
  </si>
  <si>
    <t>Religion</t>
  </si>
  <si>
    <t>National Origin</t>
  </si>
  <si>
    <t>Sex</t>
  </si>
  <si>
    <t>Race</t>
  </si>
  <si>
    <t>Total Charges</t>
  </si>
  <si>
    <t>FY 2013</t>
  </si>
  <si>
    <t>FY 2012</t>
  </si>
  <si>
    <t>FY 2011</t>
  </si>
  <si>
    <t>FY 2010</t>
  </si>
  <si>
    <t>FY 2009</t>
  </si>
  <si>
    <t>FY 2008</t>
  </si>
  <si>
    <t>FY 2007</t>
  </si>
  <si>
    <t>FY 2006 </t>
  </si>
  <si>
    <t>FY 2005 </t>
  </si>
  <si>
    <t>FY 2004 </t>
  </si>
  <si>
    <t>FY 2003 </t>
  </si>
  <si>
    <t>FY 2002 </t>
  </si>
  <si>
    <t>FY 2001 </t>
  </si>
  <si>
    <t>FY 2000 </t>
  </si>
  <si>
    <t>FY 1999 </t>
  </si>
  <si>
    <t>FY 1998 </t>
  </si>
  <si>
    <t>FY 1997 </t>
  </si>
  <si>
    <t>FY 1997 Through FY 2014</t>
  </si>
  <si>
    <t>Charge Statistics</t>
  </si>
  <si>
    <t>*- includes institutions where assistance was provided under a systemic risk determination. Any costs that exceed the amounts estimated under the least cost resolution requirement would be recovered through a special assessment on all FDIC-insured institutions.  </t>
  </si>
  <si>
    <r>
      <t>3</t>
    </r>
    <r>
      <rPr>
        <sz val="11"/>
        <color theme="1"/>
        <rFont val="Calibri"/>
        <family val="2"/>
        <scheme val="minor"/>
      </rPr>
      <t> </t>
    </r>
  </si>
  <si>
    <r>
      <t>275</t>
    </r>
    <r>
      <rPr>
        <sz val="11"/>
        <color theme="1"/>
        <rFont val="Calibri"/>
        <family val="2"/>
        <scheme val="minor"/>
      </rPr>
      <t> </t>
    </r>
  </si>
  <si>
    <r>
      <t>138</t>
    </r>
    <r>
      <rPr>
        <sz val="11"/>
        <color theme="1"/>
        <rFont val="Calibri"/>
        <family val="2"/>
        <scheme val="minor"/>
      </rPr>
      <t> </t>
    </r>
  </si>
  <si>
    <r>
      <t>1894</t>
    </r>
    <r>
      <rPr>
        <sz val="11"/>
        <color theme="1"/>
        <rFont val="Calibri"/>
        <family val="2"/>
        <scheme val="minor"/>
      </rPr>
      <t> </t>
    </r>
  </si>
  <si>
    <r>
      <t>174</t>
    </r>
    <r>
      <rPr>
        <sz val="11"/>
        <color theme="1"/>
        <rFont val="Calibri"/>
        <family val="2"/>
        <scheme val="minor"/>
      </rPr>
      <t> </t>
    </r>
  </si>
  <si>
    <r>
      <t>37</t>
    </r>
    <r>
      <rPr>
        <sz val="11"/>
        <color theme="1"/>
        <rFont val="Calibri"/>
        <family val="2"/>
        <scheme val="minor"/>
      </rPr>
      <t> </t>
    </r>
  </si>
  <si>
    <r>
      <t>402</t>
    </r>
    <r>
      <rPr>
        <sz val="11"/>
        <color theme="1"/>
        <rFont val="Calibri"/>
        <family val="2"/>
        <scheme val="minor"/>
      </rPr>
      <t> </t>
    </r>
  </si>
  <si>
    <r>
      <t>583</t>
    </r>
    <r>
      <rPr>
        <sz val="11"/>
        <color theme="1"/>
        <rFont val="Calibri"/>
        <family val="2"/>
        <scheme val="minor"/>
      </rPr>
      <t> </t>
    </r>
  </si>
  <si>
    <r>
      <t>378</t>
    </r>
    <r>
      <rPr>
        <sz val="11"/>
        <color theme="1"/>
        <rFont val="Calibri"/>
        <family val="2"/>
        <scheme val="minor"/>
      </rPr>
      <t> </t>
    </r>
  </si>
  <si>
    <r>
      <t>1092</t>
    </r>
    <r>
      <rPr>
        <sz val="11"/>
        <color theme="1"/>
        <rFont val="Calibri"/>
        <family val="2"/>
        <scheme val="minor"/>
      </rPr>
      <t> </t>
    </r>
  </si>
  <si>
    <r>
      <t>1134</t>
    </r>
    <r>
      <rPr>
        <sz val="11"/>
        <color theme="1"/>
        <rFont val="Calibri"/>
        <family val="2"/>
        <scheme val="minor"/>
      </rPr>
      <t> </t>
    </r>
  </si>
  <si>
    <r>
      <t>179</t>
    </r>
    <r>
      <rPr>
        <sz val="11"/>
        <color theme="1"/>
        <rFont val="Calibri"/>
        <family val="2"/>
        <scheme val="minor"/>
      </rPr>
      <t> </t>
    </r>
  </si>
  <si>
    <r>
      <t>723</t>
    </r>
    <r>
      <rPr>
        <sz val="11"/>
        <color theme="1"/>
        <rFont val="Calibri"/>
        <family val="2"/>
        <scheme val="minor"/>
      </rPr>
      <t> </t>
    </r>
  </si>
  <si>
    <r>
      <t>1078</t>
    </r>
    <r>
      <rPr>
        <sz val="11"/>
        <color theme="1"/>
        <rFont val="Calibri"/>
        <family val="2"/>
        <scheme val="minor"/>
      </rPr>
      <t> </t>
    </r>
  </si>
  <si>
    <r>
      <t>567</t>
    </r>
    <r>
      <rPr>
        <sz val="11"/>
        <color theme="1"/>
        <rFont val="Calibri"/>
        <family val="2"/>
        <scheme val="minor"/>
      </rPr>
      <t> </t>
    </r>
  </si>
  <si>
    <r>
      <t>746</t>
    </r>
    <r>
      <rPr>
        <sz val="11"/>
        <color theme="1"/>
        <rFont val="Calibri"/>
        <family val="2"/>
        <scheme val="minor"/>
      </rPr>
      <t> </t>
    </r>
  </si>
  <si>
    <r>
      <t>6</t>
    </r>
    <r>
      <rPr>
        <sz val="11"/>
        <color theme="1"/>
        <rFont val="Calibri"/>
        <family val="2"/>
        <scheme val="minor"/>
      </rPr>
      <t> </t>
    </r>
  </si>
  <si>
    <r>
      <t>582</t>
    </r>
    <r>
      <rPr>
        <sz val="11"/>
        <color theme="1"/>
        <rFont val="Calibri"/>
        <family val="2"/>
        <scheme val="minor"/>
      </rPr>
      <t> </t>
    </r>
  </si>
  <si>
    <r>
      <t>527</t>
    </r>
    <r>
      <rPr>
        <sz val="11"/>
        <color theme="1"/>
        <rFont val="Calibri"/>
        <family val="2"/>
        <scheme val="minor"/>
      </rPr>
      <t> </t>
    </r>
  </si>
  <si>
    <r>
      <t>2923</t>
    </r>
    <r>
      <rPr>
        <sz val="11"/>
        <color theme="1"/>
        <rFont val="Calibri"/>
        <family val="2"/>
        <scheme val="minor"/>
      </rPr>
      <t> </t>
    </r>
  </si>
  <si>
    <r>
      <t>3506</t>
    </r>
    <r>
      <rPr>
        <sz val="11"/>
        <color theme="1"/>
        <rFont val="Calibri"/>
        <family val="2"/>
        <scheme val="minor"/>
      </rPr>
      <t> </t>
    </r>
  </si>
  <si>
    <r>
      <t>Total</t>
    </r>
    <r>
      <rPr>
        <sz val="11"/>
        <color theme="1"/>
        <rFont val="Calibri"/>
        <family val="2"/>
        <scheme val="minor"/>
      </rPr>
      <t> </t>
    </r>
  </si>
  <si>
    <r>
      <t>0</t>
    </r>
    <r>
      <rPr>
        <sz val="11"/>
        <color theme="1"/>
        <rFont val="Calibri"/>
        <family val="2"/>
        <scheme val="minor"/>
      </rPr>
      <t> </t>
    </r>
  </si>
  <si>
    <r>
      <t>7</t>
    </r>
    <r>
      <rPr>
        <sz val="11"/>
        <color theme="1"/>
        <rFont val="Calibri"/>
        <family val="2"/>
        <scheme val="minor"/>
      </rPr>
      <t> </t>
    </r>
  </si>
  <si>
    <r>
      <t>12</t>
    </r>
    <r>
      <rPr>
        <sz val="11"/>
        <color theme="1"/>
        <rFont val="Calibri"/>
        <family val="2"/>
        <scheme val="minor"/>
      </rPr>
      <t> </t>
    </r>
  </si>
  <si>
    <r>
      <t>11</t>
    </r>
    <r>
      <rPr>
        <sz val="11"/>
        <color theme="1"/>
        <rFont val="Calibri"/>
        <family val="2"/>
        <scheme val="minor"/>
      </rPr>
      <t> </t>
    </r>
  </si>
  <si>
    <r>
      <t>9</t>
    </r>
    <r>
      <rPr>
        <sz val="11"/>
        <color theme="1"/>
        <rFont val="Calibri"/>
        <family val="2"/>
        <scheme val="minor"/>
      </rPr>
      <t> </t>
    </r>
  </si>
  <si>
    <r>
      <t>2</t>
    </r>
    <r>
      <rPr>
        <sz val="11"/>
        <color theme="1"/>
        <rFont val="Calibri"/>
        <family val="2"/>
        <scheme val="minor"/>
      </rPr>
      <t> </t>
    </r>
  </si>
  <si>
    <r>
      <t>10</t>
    </r>
    <r>
      <rPr>
        <sz val="11"/>
        <color theme="1"/>
        <rFont val="Calibri"/>
        <family val="2"/>
        <scheme val="minor"/>
      </rPr>
      <t> </t>
    </r>
  </si>
  <si>
    <r>
      <t>22</t>
    </r>
    <r>
      <rPr>
        <sz val="11"/>
        <color theme="1"/>
        <rFont val="Calibri"/>
        <family val="2"/>
        <scheme val="minor"/>
      </rPr>
      <t> </t>
    </r>
  </si>
  <si>
    <r>
      <t>1980</t>
    </r>
    <r>
      <rPr>
        <sz val="11"/>
        <color theme="1"/>
        <rFont val="Calibri"/>
        <family val="2"/>
        <scheme val="minor"/>
      </rPr>
      <t> </t>
    </r>
  </si>
  <si>
    <r>
      <t>1</t>
    </r>
    <r>
      <rPr>
        <sz val="11"/>
        <color theme="1"/>
        <rFont val="Calibri"/>
        <family val="2"/>
        <scheme val="minor"/>
      </rPr>
      <t> </t>
    </r>
  </si>
  <si>
    <r>
      <t>5</t>
    </r>
    <r>
      <rPr>
        <sz val="11"/>
        <color theme="1"/>
        <rFont val="Calibri"/>
        <family val="2"/>
        <scheme val="minor"/>
      </rPr>
      <t> </t>
    </r>
  </si>
  <si>
    <r>
      <t>29</t>
    </r>
    <r>
      <rPr>
        <sz val="11"/>
        <color theme="1"/>
        <rFont val="Calibri"/>
        <family val="2"/>
        <scheme val="minor"/>
      </rPr>
      <t> </t>
    </r>
  </si>
  <si>
    <r>
      <t>28</t>
    </r>
    <r>
      <rPr>
        <sz val="11"/>
        <color theme="1"/>
        <rFont val="Calibri"/>
        <family val="2"/>
        <scheme val="minor"/>
      </rPr>
      <t> </t>
    </r>
  </si>
  <si>
    <r>
      <t>4</t>
    </r>
    <r>
      <rPr>
        <sz val="11"/>
        <color theme="1"/>
        <rFont val="Calibri"/>
        <family val="2"/>
        <scheme val="minor"/>
      </rPr>
      <t> </t>
    </r>
  </si>
  <si>
    <r>
      <t>38</t>
    </r>
    <r>
      <rPr>
        <sz val="11"/>
        <color theme="1"/>
        <rFont val="Calibri"/>
        <family val="2"/>
        <scheme val="minor"/>
      </rPr>
      <t> </t>
    </r>
  </si>
  <si>
    <r>
      <t>1981</t>
    </r>
    <r>
      <rPr>
        <sz val="11"/>
        <color theme="1"/>
        <rFont val="Calibri"/>
        <family val="2"/>
        <scheme val="minor"/>
      </rPr>
      <t> </t>
    </r>
  </si>
  <si>
    <r>
      <t>8</t>
    </r>
    <r>
      <rPr>
        <sz val="11"/>
        <color theme="1"/>
        <rFont val="Calibri"/>
        <family val="2"/>
        <scheme val="minor"/>
      </rPr>
      <t> </t>
    </r>
  </si>
  <si>
    <r>
      <t>24</t>
    </r>
    <r>
      <rPr>
        <sz val="11"/>
        <color theme="1"/>
        <rFont val="Calibri"/>
        <family val="2"/>
        <scheme val="minor"/>
      </rPr>
      <t> </t>
    </r>
  </si>
  <si>
    <r>
      <t>84</t>
    </r>
    <r>
      <rPr>
        <sz val="11"/>
        <color theme="1"/>
        <rFont val="Calibri"/>
        <family val="2"/>
        <scheme val="minor"/>
      </rPr>
      <t> </t>
    </r>
  </si>
  <si>
    <r>
      <t>76</t>
    </r>
    <r>
      <rPr>
        <sz val="11"/>
        <color theme="1"/>
        <rFont val="Calibri"/>
        <family val="2"/>
        <scheme val="minor"/>
      </rPr>
      <t> </t>
    </r>
  </si>
  <si>
    <r>
      <t>41</t>
    </r>
    <r>
      <rPr>
        <sz val="11"/>
        <color theme="1"/>
        <rFont val="Calibri"/>
        <family val="2"/>
        <scheme val="minor"/>
      </rPr>
      <t> </t>
    </r>
  </si>
  <si>
    <r>
      <t>33</t>
    </r>
    <r>
      <rPr>
        <sz val="11"/>
        <color theme="1"/>
        <rFont val="Calibri"/>
        <family val="2"/>
        <scheme val="minor"/>
      </rPr>
      <t> </t>
    </r>
  </si>
  <si>
    <r>
      <t>117</t>
    </r>
    <r>
      <rPr>
        <sz val="11"/>
        <color theme="1"/>
        <rFont val="Calibri"/>
        <family val="2"/>
        <scheme val="minor"/>
      </rPr>
      <t> </t>
    </r>
  </si>
  <si>
    <r>
      <t>1982</t>
    </r>
    <r>
      <rPr>
        <sz val="11"/>
        <color theme="1"/>
        <rFont val="Calibri"/>
        <family val="2"/>
        <scheme val="minor"/>
      </rPr>
      <t> </t>
    </r>
  </si>
  <si>
    <r>
      <t>34</t>
    </r>
    <r>
      <rPr>
        <sz val="11"/>
        <color theme="1"/>
        <rFont val="Calibri"/>
        <family val="2"/>
        <scheme val="minor"/>
      </rPr>
      <t> </t>
    </r>
  </si>
  <si>
    <r>
      <t>49</t>
    </r>
    <r>
      <rPr>
        <sz val="11"/>
        <color theme="1"/>
        <rFont val="Calibri"/>
        <family val="2"/>
        <scheme val="minor"/>
      </rPr>
      <t> </t>
    </r>
  </si>
  <si>
    <r>
      <t>48</t>
    </r>
    <r>
      <rPr>
        <sz val="11"/>
        <color theme="1"/>
        <rFont val="Calibri"/>
        <family val="2"/>
        <scheme val="minor"/>
      </rPr>
      <t> </t>
    </r>
  </si>
  <si>
    <r>
      <t>47</t>
    </r>
    <r>
      <rPr>
        <sz val="11"/>
        <color theme="1"/>
        <rFont val="Calibri"/>
        <family val="2"/>
        <scheme val="minor"/>
      </rPr>
      <t> </t>
    </r>
  </si>
  <si>
    <r>
      <t>51</t>
    </r>
    <r>
      <rPr>
        <sz val="11"/>
        <color theme="1"/>
        <rFont val="Calibri"/>
        <family val="2"/>
        <scheme val="minor"/>
      </rPr>
      <t> </t>
    </r>
  </si>
  <si>
    <r>
      <t>98</t>
    </r>
    <r>
      <rPr>
        <sz val="11"/>
        <color theme="1"/>
        <rFont val="Calibri"/>
        <family val="2"/>
        <scheme val="minor"/>
      </rPr>
      <t> </t>
    </r>
  </si>
  <si>
    <r>
      <t>1983</t>
    </r>
    <r>
      <rPr>
        <sz val="11"/>
        <color theme="1"/>
        <rFont val="Calibri"/>
        <family val="2"/>
        <scheme val="minor"/>
      </rPr>
      <t> </t>
    </r>
  </si>
  <si>
    <r>
      <t>61</t>
    </r>
    <r>
      <rPr>
        <sz val="11"/>
        <color theme="1"/>
        <rFont val="Calibri"/>
        <family val="2"/>
        <scheme val="minor"/>
      </rPr>
      <t> </t>
    </r>
  </si>
  <si>
    <r>
      <t>16</t>
    </r>
    <r>
      <rPr>
        <sz val="11"/>
        <color theme="1"/>
        <rFont val="Calibri"/>
        <family val="2"/>
        <scheme val="minor"/>
      </rPr>
      <t> </t>
    </r>
  </si>
  <si>
    <r>
      <t>21</t>
    </r>
    <r>
      <rPr>
        <sz val="11"/>
        <color theme="1"/>
        <rFont val="Calibri"/>
        <family val="2"/>
        <scheme val="minor"/>
      </rPr>
      <t> </t>
    </r>
  </si>
  <si>
    <r>
      <t>54</t>
    </r>
    <r>
      <rPr>
        <sz val="11"/>
        <color theme="1"/>
        <rFont val="Calibri"/>
        <family val="2"/>
        <scheme val="minor"/>
      </rPr>
      <t> </t>
    </r>
  </si>
  <si>
    <r>
      <t>18</t>
    </r>
    <r>
      <rPr>
        <sz val="11"/>
        <color theme="1"/>
        <rFont val="Calibri"/>
        <family val="2"/>
        <scheme val="minor"/>
      </rPr>
      <t> </t>
    </r>
  </si>
  <si>
    <r>
      <t>79</t>
    </r>
    <r>
      <rPr>
        <sz val="11"/>
        <color theme="1"/>
        <rFont val="Calibri"/>
        <family val="2"/>
        <scheme val="minor"/>
      </rPr>
      <t> </t>
    </r>
  </si>
  <si>
    <r>
      <t>82</t>
    </r>
    <r>
      <rPr>
        <sz val="11"/>
        <color theme="1"/>
        <rFont val="Calibri"/>
        <family val="2"/>
        <scheme val="minor"/>
      </rPr>
      <t> </t>
    </r>
  </si>
  <si>
    <r>
      <t>103</t>
    </r>
    <r>
      <rPr>
        <sz val="11"/>
        <color theme="1"/>
        <rFont val="Calibri"/>
        <family val="2"/>
        <scheme val="minor"/>
      </rPr>
      <t> </t>
    </r>
  </si>
  <si>
    <r>
      <t>1984</t>
    </r>
    <r>
      <rPr>
        <sz val="11"/>
        <color theme="1"/>
        <rFont val="Calibri"/>
        <family val="2"/>
        <scheme val="minor"/>
      </rPr>
      <t> </t>
    </r>
  </si>
  <si>
    <r>
      <t>26</t>
    </r>
    <r>
      <rPr>
        <sz val="11"/>
        <color theme="1"/>
        <rFont val="Calibri"/>
        <family val="2"/>
        <scheme val="minor"/>
      </rPr>
      <t> </t>
    </r>
  </si>
  <si>
    <r>
      <t>87</t>
    </r>
    <r>
      <rPr>
        <sz val="11"/>
        <color theme="1"/>
        <rFont val="Calibri"/>
        <family val="2"/>
        <scheme val="minor"/>
      </rPr>
      <t> </t>
    </r>
  </si>
  <si>
    <r>
      <t>56</t>
    </r>
    <r>
      <rPr>
        <sz val="11"/>
        <color theme="1"/>
        <rFont val="Calibri"/>
        <family val="2"/>
        <scheme val="minor"/>
      </rPr>
      <t> </t>
    </r>
  </si>
  <si>
    <r>
      <t>77</t>
    </r>
    <r>
      <rPr>
        <sz val="11"/>
        <color theme="1"/>
        <rFont val="Calibri"/>
        <family val="2"/>
        <scheme val="minor"/>
      </rPr>
      <t> </t>
    </r>
  </si>
  <si>
    <r>
      <t>30</t>
    </r>
    <r>
      <rPr>
        <sz val="11"/>
        <color theme="1"/>
        <rFont val="Calibri"/>
        <family val="2"/>
        <scheme val="minor"/>
      </rPr>
      <t> </t>
    </r>
  </si>
  <si>
    <r>
      <t>120</t>
    </r>
    <r>
      <rPr>
        <sz val="11"/>
        <color theme="1"/>
        <rFont val="Calibri"/>
        <family val="2"/>
        <scheme val="minor"/>
      </rPr>
      <t> </t>
    </r>
  </si>
  <si>
    <r>
      <t>60</t>
    </r>
    <r>
      <rPr>
        <sz val="11"/>
        <color theme="1"/>
        <rFont val="Calibri"/>
        <family val="2"/>
        <scheme val="minor"/>
      </rPr>
      <t> </t>
    </r>
  </si>
  <si>
    <r>
      <t>139</t>
    </r>
    <r>
      <rPr>
        <sz val="11"/>
        <color theme="1"/>
        <rFont val="Calibri"/>
        <family val="2"/>
        <scheme val="minor"/>
      </rPr>
      <t> </t>
    </r>
  </si>
  <si>
    <r>
      <t>180</t>
    </r>
    <r>
      <rPr>
        <sz val="11"/>
        <color theme="1"/>
        <rFont val="Calibri"/>
        <family val="2"/>
        <scheme val="minor"/>
      </rPr>
      <t> </t>
    </r>
  </si>
  <si>
    <r>
      <t>1985</t>
    </r>
    <r>
      <rPr>
        <sz val="11"/>
        <color theme="1"/>
        <rFont val="Calibri"/>
        <family val="2"/>
        <scheme val="minor"/>
      </rPr>
      <t> </t>
    </r>
  </si>
  <si>
    <r>
      <t>25</t>
    </r>
    <r>
      <rPr>
        <sz val="11"/>
        <color theme="1"/>
        <rFont val="Calibri"/>
        <family val="2"/>
        <scheme val="minor"/>
      </rPr>
      <t> </t>
    </r>
  </si>
  <si>
    <r>
      <t>97</t>
    </r>
    <r>
      <rPr>
        <sz val="11"/>
        <color theme="1"/>
        <rFont val="Calibri"/>
        <family val="2"/>
        <scheme val="minor"/>
      </rPr>
      <t> </t>
    </r>
  </si>
  <si>
    <r>
      <t>42</t>
    </r>
    <r>
      <rPr>
        <sz val="11"/>
        <color theme="1"/>
        <rFont val="Calibri"/>
        <family val="2"/>
        <scheme val="minor"/>
      </rPr>
      <t> </t>
    </r>
  </si>
  <si>
    <r>
      <t>55</t>
    </r>
    <r>
      <rPr>
        <sz val="11"/>
        <color theme="1"/>
        <rFont val="Calibri"/>
        <family val="2"/>
        <scheme val="minor"/>
      </rPr>
      <t> </t>
    </r>
  </si>
  <si>
    <r>
      <t>144</t>
    </r>
    <r>
      <rPr>
        <sz val="11"/>
        <color theme="1"/>
        <rFont val="Calibri"/>
        <family val="2"/>
        <scheme val="minor"/>
      </rPr>
      <t> </t>
    </r>
  </si>
  <si>
    <r>
      <t>59</t>
    </r>
    <r>
      <rPr>
        <sz val="11"/>
        <color theme="1"/>
        <rFont val="Calibri"/>
        <family val="2"/>
        <scheme val="minor"/>
      </rPr>
      <t> </t>
    </r>
  </si>
  <si>
    <r>
      <t>161</t>
    </r>
    <r>
      <rPr>
        <sz val="11"/>
        <color theme="1"/>
        <rFont val="Calibri"/>
        <family val="2"/>
        <scheme val="minor"/>
      </rPr>
      <t> </t>
    </r>
  </si>
  <si>
    <r>
      <t>203</t>
    </r>
    <r>
      <rPr>
        <sz val="11"/>
        <color theme="1"/>
        <rFont val="Calibri"/>
        <family val="2"/>
        <scheme val="minor"/>
      </rPr>
      <t> </t>
    </r>
  </si>
  <si>
    <r>
      <t>1986</t>
    </r>
    <r>
      <rPr>
        <sz val="11"/>
        <color theme="1"/>
        <rFont val="Calibri"/>
        <family val="2"/>
        <scheme val="minor"/>
      </rPr>
      <t> </t>
    </r>
  </si>
  <si>
    <r>
      <t>15</t>
    </r>
    <r>
      <rPr>
        <sz val="11"/>
        <color theme="1"/>
        <rFont val="Calibri"/>
        <family val="2"/>
        <scheme val="minor"/>
      </rPr>
      <t> </t>
    </r>
  </si>
  <si>
    <r>
      <t>133</t>
    </r>
    <r>
      <rPr>
        <sz val="11"/>
        <color theme="1"/>
        <rFont val="Calibri"/>
        <family val="2"/>
        <scheme val="minor"/>
      </rPr>
      <t> </t>
    </r>
  </si>
  <si>
    <r>
      <t>14</t>
    </r>
    <r>
      <rPr>
        <sz val="11"/>
        <color theme="1"/>
        <rFont val="Calibri"/>
        <family val="2"/>
        <scheme val="minor"/>
      </rPr>
      <t> </t>
    </r>
  </si>
  <si>
    <r>
      <t>45</t>
    </r>
    <r>
      <rPr>
        <sz val="11"/>
        <color theme="1"/>
        <rFont val="Calibri"/>
        <family val="2"/>
        <scheme val="minor"/>
      </rPr>
      <t> </t>
    </r>
  </si>
  <si>
    <r>
      <t>52</t>
    </r>
    <r>
      <rPr>
        <sz val="11"/>
        <color theme="1"/>
        <rFont val="Calibri"/>
        <family val="2"/>
        <scheme val="minor"/>
      </rPr>
      <t> </t>
    </r>
  </si>
  <si>
    <r>
      <t>119</t>
    </r>
    <r>
      <rPr>
        <sz val="11"/>
        <color theme="1"/>
        <rFont val="Calibri"/>
        <family val="2"/>
        <scheme val="minor"/>
      </rPr>
      <t> </t>
    </r>
  </si>
  <si>
    <r>
      <t>72</t>
    </r>
    <r>
      <rPr>
        <sz val="11"/>
        <color theme="1"/>
        <rFont val="Calibri"/>
        <family val="2"/>
        <scheme val="minor"/>
      </rPr>
      <t> </t>
    </r>
  </si>
  <si>
    <r>
      <t>217</t>
    </r>
    <r>
      <rPr>
        <sz val="11"/>
        <color theme="1"/>
        <rFont val="Calibri"/>
        <family val="2"/>
        <scheme val="minor"/>
      </rPr>
      <t> </t>
    </r>
  </si>
  <si>
    <r>
      <t>262</t>
    </r>
    <r>
      <rPr>
        <sz val="11"/>
        <color theme="1"/>
        <rFont val="Calibri"/>
        <family val="2"/>
        <scheme val="minor"/>
      </rPr>
      <t> </t>
    </r>
  </si>
  <si>
    <r>
      <t>1987</t>
    </r>
    <r>
      <rPr>
        <sz val="11"/>
        <color theme="1"/>
        <rFont val="Calibri"/>
        <family val="2"/>
        <scheme val="minor"/>
      </rPr>
      <t> </t>
    </r>
  </si>
  <si>
    <r>
      <t>165</t>
    </r>
    <r>
      <rPr>
        <sz val="11"/>
        <color theme="1"/>
        <rFont val="Calibri"/>
        <family val="2"/>
        <scheme val="minor"/>
      </rPr>
      <t> </t>
    </r>
  </si>
  <si>
    <r>
      <t>17</t>
    </r>
    <r>
      <rPr>
        <sz val="11"/>
        <color theme="1"/>
        <rFont val="Calibri"/>
        <family val="2"/>
        <scheme val="minor"/>
      </rPr>
      <t> </t>
    </r>
  </si>
  <si>
    <r>
      <t>43</t>
    </r>
    <r>
      <rPr>
        <sz val="11"/>
        <color theme="1"/>
        <rFont val="Calibri"/>
        <family val="2"/>
        <scheme val="minor"/>
      </rPr>
      <t> </t>
    </r>
  </si>
  <si>
    <r>
      <t>238</t>
    </r>
    <r>
      <rPr>
        <sz val="11"/>
        <color theme="1"/>
        <rFont val="Calibri"/>
        <family val="2"/>
        <scheme val="minor"/>
      </rPr>
      <t> </t>
    </r>
  </si>
  <si>
    <r>
      <t>168</t>
    </r>
    <r>
      <rPr>
        <sz val="11"/>
        <color theme="1"/>
        <rFont val="Calibri"/>
        <family val="2"/>
        <scheme val="minor"/>
      </rPr>
      <t> </t>
    </r>
  </si>
  <si>
    <r>
      <t>132</t>
    </r>
    <r>
      <rPr>
        <sz val="11"/>
        <color theme="1"/>
        <rFont val="Calibri"/>
        <family val="2"/>
        <scheme val="minor"/>
      </rPr>
      <t> </t>
    </r>
  </si>
  <si>
    <r>
      <t>123</t>
    </r>
    <r>
      <rPr>
        <sz val="11"/>
        <color theme="1"/>
        <rFont val="Calibri"/>
        <family val="2"/>
        <scheme val="minor"/>
      </rPr>
      <t> </t>
    </r>
  </si>
  <si>
    <r>
      <t>280</t>
    </r>
    <r>
      <rPr>
        <sz val="11"/>
        <color theme="1"/>
        <rFont val="Calibri"/>
        <family val="2"/>
        <scheme val="minor"/>
      </rPr>
      <t> </t>
    </r>
  </si>
  <si>
    <r>
      <t>190</t>
    </r>
    <r>
      <rPr>
        <sz val="11"/>
        <color theme="1"/>
        <rFont val="Calibri"/>
        <family val="2"/>
        <scheme val="minor"/>
      </rPr>
      <t> </t>
    </r>
  </si>
  <si>
    <r>
      <t>232</t>
    </r>
    <r>
      <rPr>
        <sz val="11"/>
        <color theme="1"/>
        <rFont val="Calibri"/>
        <family val="2"/>
        <scheme val="minor"/>
      </rPr>
      <t> </t>
    </r>
  </si>
  <si>
    <r>
      <t>470</t>
    </r>
    <r>
      <rPr>
        <sz val="11"/>
        <color theme="1"/>
        <rFont val="Calibri"/>
        <family val="2"/>
        <scheme val="minor"/>
      </rPr>
      <t> </t>
    </r>
  </si>
  <si>
    <r>
      <t>1988</t>
    </r>
    <r>
      <rPr>
        <sz val="11"/>
        <color theme="1"/>
        <rFont val="Calibri"/>
        <family val="2"/>
        <scheme val="minor"/>
      </rPr>
      <t> </t>
    </r>
  </si>
  <si>
    <r>
      <t>71</t>
    </r>
    <r>
      <rPr>
        <sz val="11"/>
        <color theme="1"/>
        <rFont val="Calibri"/>
        <family val="2"/>
        <scheme val="minor"/>
      </rPr>
      <t> </t>
    </r>
  </si>
  <si>
    <r>
      <t>276</t>
    </r>
    <r>
      <rPr>
        <sz val="11"/>
        <color theme="1"/>
        <rFont val="Calibri"/>
        <family val="2"/>
        <scheme val="minor"/>
      </rPr>
      <t> </t>
    </r>
  </si>
  <si>
    <r>
      <t>140</t>
    </r>
    <r>
      <rPr>
        <sz val="11"/>
        <color theme="1"/>
        <rFont val="Calibri"/>
        <family val="2"/>
        <scheme val="minor"/>
      </rPr>
      <t> </t>
    </r>
  </si>
  <si>
    <r>
      <t>53</t>
    </r>
    <r>
      <rPr>
        <sz val="11"/>
        <color theme="1"/>
        <rFont val="Calibri"/>
        <family val="2"/>
        <scheme val="minor"/>
      </rPr>
      <t> </t>
    </r>
  </si>
  <si>
    <r>
      <t>81</t>
    </r>
    <r>
      <rPr>
        <sz val="11"/>
        <color theme="1"/>
        <rFont val="Calibri"/>
        <family val="2"/>
        <scheme val="minor"/>
      </rPr>
      <t> </t>
    </r>
  </si>
  <si>
    <r>
      <t>111</t>
    </r>
    <r>
      <rPr>
        <sz val="11"/>
        <color theme="1"/>
        <rFont val="Calibri"/>
        <family val="2"/>
        <scheme val="minor"/>
      </rPr>
      <t> </t>
    </r>
  </si>
  <si>
    <r>
      <t>143</t>
    </r>
    <r>
      <rPr>
        <sz val="11"/>
        <color theme="1"/>
        <rFont val="Calibri"/>
        <family val="2"/>
        <scheme val="minor"/>
      </rPr>
      <t> </t>
    </r>
  </si>
  <si>
    <r>
      <t>318</t>
    </r>
    <r>
      <rPr>
        <sz val="11"/>
        <color theme="1"/>
        <rFont val="Calibri"/>
        <family val="2"/>
        <scheme val="minor"/>
      </rPr>
      <t> </t>
    </r>
  </si>
  <si>
    <r>
      <t>64</t>
    </r>
    <r>
      <rPr>
        <sz val="11"/>
        <color theme="1"/>
        <rFont val="Calibri"/>
        <family val="2"/>
        <scheme val="minor"/>
      </rPr>
      <t> </t>
    </r>
  </si>
  <si>
    <r>
      <t>531</t>
    </r>
    <r>
      <rPr>
        <sz val="11"/>
        <color theme="1"/>
        <rFont val="Calibri"/>
        <family val="2"/>
        <scheme val="minor"/>
      </rPr>
      <t> </t>
    </r>
  </si>
  <si>
    <r>
      <t>534</t>
    </r>
    <r>
      <rPr>
        <sz val="11"/>
        <color theme="1"/>
        <rFont val="Calibri"/>
        <family val="2"/>
        <scheme val="minor"/>
      </rPr>
      <t> </t>
    </r>
  </si>
  <si>
    <r>
      <t>1989</t>
    </r>
    <r>
      <rPr>
        <sz val="11"/>
        <color theme="1"/>
        <rFont val="Calibri"/>
        <family val="2"/>
        <scheme val="minor"/>
      </rPr>
      <t> </t>
    </r>
  </si>
  <si>
    <r>
      <t>44</t>
    </r>
    <r>
      <rPr>
        <sz val="11"/>
        <color theme="1"/>
        <rFont val="Calibri"/>
        <family val="2"/>
        <scheme val="minor"/>
      </rPr>
      <t> </t>
    </r>
  </si>
  <si>
    <r>
      <t>284</t>
    </r>
    <r>
      <rPr>
        <sz val="11"/>
        <color theme="1"/>
        <rFont val="Calibri"/>
        <family val="2"/>
        <scheme val="minor"/>
      </rPr>
      <t> </t>
    </r>
  </si>
  <si>
    <r>
      <t>46</t>
    </r>
    <r>
      <rPr>
        <sz val="11"/>
        <color theme="1"/>
        <rFont val="Calibri"/>
        <family val="2"/>
        <scheme val="minor"/>
      </rPr>
      <t> </t>
    </r>
  </si>
  <si>
    <r>
      <t>65</t>
    </r>
    <r>
      <rPr>
        <sz val="11"/>
        <color theme="1"/>
        <rFont val="Calibri"/>
        <family val="2"/>
        <scheme val="minor"/>
      </rPr>
      <t> </t>
    </r>
  </si>
  <si>
    <r>
      <t>157</t>
    </r>
    <r>
      <rPr>
        <sz val="11"/>
        <color theme="1"/>
        <rFont val="Calibri"/>
        <family val="2"/>
        <scheme val="minor"/>
      </rPr>
      <t> </t>
    </r>
  </si>
  <si>
    <r>
      <t>96</t>
    </r>
    <r>
      <rPr>
        <sz val="11"/>
        <color theme="1"/>
        <rFont val="Calibri"/>
        <family val="2"/>
        <scheme val="minor"/>
      </rPr>
      <t> </t>
    </r>
  </si>
  <si>
    <r>
      <t>212</t>
    </r>
    <r>
      <rPr>
        <sz val="11"/>
        <color theme="1"/>
        <rFont val="Calibri"/>
        <family val="2"/>
        <scheme val="minor"/>
      </rPr>
      <t> </t>
    </r>
  </si>
  <si>
    <r>
      <t>169</t>
    </r>
    <r>
      <rPr>
        <sz val="11"/>
        <color theme="1"/>
        <rFont val="Calibri"/>
        <family val="2"/>
        <scheme val="minor"/>
      </rPr>
      <t> </t>
    </r>
  </si>
  <si>
    <r>
      <t>380</t>
    </r>
    <r>
      <rPr>
        <sz val="11"/>
        <color theme="1"/>
        <rFont val="Calibri"/>
        <family val="2"/>
        <scheme val="minor"/>
      </rPr>
      <t> </t>
    </r>
  </si>
  <si>
    <r>
      <t>381</t>
    </r>
    <r>
      <rPr>
        <sz val="11"/>
        <color theme="1"/>
        <rFont val="Calibri"/>
        <family val="2"/>
        <scheme val="minor"/>
      </rPr>
      <t> </t>
    </r>
  </si>
  <si>
    <r>
      <t>1990</t>
    </r>
    <r>
      <rPr>
        <sz val="11"/>
        <color theme="1"/>
        <rFont val="Calibri"/>
        <family val="2"/>
        <scheme val="minor"/>
      </rPr>
      <t> </t>
    </r>
  </si>
  <si>
    <r>
      <t>86</t>
    </r>
    <r>
      <rPr>
        <sz val="11"/>
        <color theme="1"/>
        <rFont val="Calibri"/>
        <family val="2"/>
        <scheme val="minor"/>
      </rPr>
      <t> </t>
    </r>
  </si>
  <si>
    <r>
      <t>57</t>
    </r>
    <r>
      <rPr>
        <sz val="11"/>
        <color theme="1"/>
        <rFont val="Calibri"/>
        <family val="2"/>
        <scheme val="minor"/>
      </rPr>
      <t> </t>
    </r>
  </si>
  <si>
    <r>
      <t>127</t>
    </r>
    <r>
      <rPr>
        <sz val="11"/>
        <color theme="1"/>
        <rFont val="Calibri"/>
        <family val="2"/>
        <scheme val="minor"/>
      </rPr>
      <t> </t>
    </r>
  </si>
  <si>
    <r>
      <t>268</t>
    </r>
    <r>
      <rPr>
        <sz val="11"/>
        <color theme="1"/>
        <rFont val="Calibri"/>
        <family val="2"/>
        <scheme val="minor"/>
      </rPr>
      <t> </t>
    </r>
  </si>
  <si>
    <r>
      <t>271</t>
    </r>
    <r>
      <rPr>
        <sz val="11"/>
        <color theme="1"/>
        <rFont val="Calibri"/>
        <family val="2"/>
        <scheme val="minor"/>
      </rPr>
      <t> </t>
    </r>
  </si>
  <si>
    <r>
      <t>1991</t>
    </r>
    <r>
      <rPr>
        <sz val="11"/>
        <color theme="1"/>
        <rFont val="Calibri"/>
        <family val="2"/>
        <scheme val="minor"/>
      </rPr>
      <t> </t>
    </r>
  </si>
  <si>
    <r>
      <t>108</t>
    </r>
    <r>
      <rPr>
        <sz val="11"/>
        <color theme="1"/>
        <rFont val="Calibri"/>
        <family val="2"/>
        <scheme val="minor"/>
      </rPr>
      <t> </t>
    </r>
  </si>
  <si>
    <r>
      <t>50</t>
    </r>
    <r>
      <rPr>
        <sz val="11"/>
        <color theme="1"/>
        <rFont val="Calibri"/>
        <family val="2"/>
        <scheme val="minor"/>
      </rPr>
      <t> </t>
    </r>
  </si>
  <si>
    <r>
      <t>32</t>
    </r>
    <r>
      <rPr>
        <sz val="11"/>
        <color theme="1"/>
        <rFont val="Calibri"/>
        <family val="2"/>
        <scheme val="minor"/>
      </rPr>
      <t> </t>
    </r>
  </si>
  <si>
    <r>
      <t>121</t>
    </r>
    <r>
      <rPr>
        <sz val="11"/>
        <color theme="1"/>
        <rFont val="Calibri"/>
        <family val="2"/>
        <scheme val="minor"/>
      </rPr>
      <t> </t>
    </r>
  </si>
  <si>
    <r>
      <t>178</t>
    </r>
    <r>
      <rPr>
        <sz val="11"/>
        <color theme="1"/>
        <rFont val="Calibri"/>
        <family val="2"/>
        <scheme val="minor"/>
      </rPr>
      <t> </t>
    </r>
  </si>
  <si>
    <r>
      <t>1992</t>
    </r>
    <r>
      <rPr>
        <sz val="11"/>
        <color theme="1"/>
        <rFont val="Calibri"/>
        <family val="2"/>
        <scheme val="minor"/>
      </rPr>
      <t> </t>
    </r>
  </si>
  <si>
    <r>
      <t>23</t>
    </r>
    <r>
      <rPr>
        <sz val="11"/>
        <color theme="1"/>
        <rFont val="Calibri"/>
        <family val="2"/>
        <scheme val="minor"/>
      </rPr>
      <t> </t>
    </r>
  </si>
  <si>
    <r>
      <t>1993</t>
    </r>
    <r>
      <rPr>
        <sz val="11"/>
        <color theme="1"/>
        <rFont val="Calibri"/>
        <family val="2"/>
        <scheme val="minor"/>
      </rPr>
      <t> </t>
    </r>
  </si>
  <si>
    <r>
      <t>13</t>
    </r>
    <r>
      <rPr>
        <sz val="11"/>
        <color theme="1"/>
        <rFont val="Calibri"/>
        <family val="2"/>
        <scheme val="minor"/>
      </rPr>
      <t> </t>
    </r>
  </si>
  <si>
    <r>
      <t>1994</t>
    </r>
    <r>
      <rPr>
        <sz val="11"/>
        <color theme="1"/>
        <rFont val="Calibri"/>
        <family val="2"/>
        <scheme val="minor"/>
      </rPr>
      <t> </t>
    </r>
  </si>
  <si>
    <r>
      <t>1995</t>
    </r>
    <r>
      <rPr>
        <sz val="11"/>
        <color theme="1"/>
        <rFont val="Calibri"/>
        <family val="2"/>
        <scheme val="minor"/>
      </rPr>
      <t> </t>
    </r>
  </si>
  <si>
    <r>
      <t>1996</t>
    </r>
    <r>
      <rPr>
        <sz val="11"/>
        <color theme="1"/>
        <rFont val="Calibri"/>
        <family val="2"/>
        <scheme val="minor"/>
      </rPr>
      <t> </t>
    </r>
  </si>
  <si>
    <r>
      <t>1997</t>
    </r>
    <r>
      <rPr>
        <sz val="11"/>
        <color theme="1"/>
        <rFont val="Calibri"/>
        <family val="2"/>
        <scheme val="minor"/>
      </rPr>
      <t> </t>
    </r>
  </si>
  <si>
    <r>
      <t>1998</t>
    </r>
    <r>
      <rPr>
        <sz val="11"/>
        <color theme="1"/>
        <rFont val="Calibri"/>
        <family val="2"/>
        <scheme val="minor"/>
      </rPr>
      <t> </t>
    </r>
  </si>
  <si>
    <r>
      <t>1999</t>
    </r>
    <r>
      <rPr>
        <sz val="11"/>
        <color theme="1"/>
        <rFont val="Calibri"/>
        <family val="2"/>
        <scheme val="minor"/>
      </rPr>
      <t> </t>
    </r>
  </si>
  <si>
    <r>
      <t>2000</t>
    </r>
    <r>
      <rPr>
        <sz val="11"/>
        <color theme="1"/>
        <rFont val="Calibri"/>
        <family val="2"/>
        <scheme val="minor"/>
      </rPr>
      <t> </t>
    </r>
  </si>
  <si>
    <r>
      <t>2001</t>
    </r>
    <r>
      <rPr>
        <sz val="11"/>
        <color theme="1"/>
        <rFont val="Calibri"/>
        <family val="2"/>
        <scheme val="minor"/>
      </rPr>
      <t> </t>
    </r>
  </si>
  <si>
    <r>
      <t>2002</t>
    </r>
    <r>
      <rPr>
        <sz val="11"/>
        <color theme="1"/>
        <rFont val="Calibri"/>
        <family val="2"/>
        <scheme val="minor"/>
      </rPr>
      <t> </t>
    </r>
  </si>
  <si>
    <r>
      <t>2003</t>
    </r>
    <r>
      <rPr>
        <sz val="11"/>
        <color theme="1"/>
        <rFont val="Calibri"/>
        <family val="2"/>
        <scheme val="minor"/>
      </rPr>
      <t> </t>
    </r>
  </si>
  <si>
    <r>
      <t>2004</t>
    </r>
    <r>
      <rPr>
        <sz val="11"/>
        <color theme="1"/>
        <rFont val="Calibri"/>
        <family val="2"/>
        <scheme val="minor"/>
      </rPr>
      <t> </t>
    </r>
  </si>
  <si>
    <r>
      <t>2005</t>
    </r>
    <r>
      <rPr>
        <sz val="11"/>
        <color theme="1"/>
        <rFont val="Calibri"/>
        <family val="2"/>
        <scheme val="minor"/>
      </rPr>
      <t> </t>
    </r>
  </si>
  <si>
    <r>
      <t>2006</t>
    </r>
    <r>
      <rPr>
        <sz val="11"/>
        <color theme="1"/>
        <rFont val="Calibri"/>
        <family val="2"/>
        <scheme val="minor"/>
      </rPr>
      <t> </t>
    </r>
  </si>
  <si>
    <r>
      <t>2007</t>
    </r>
    <r>
      <rPr>
        <sz val="11"/>
        <color theme="1"/>
        <rFont val="Calibri"/>
        <family val="2"/>
        <scheme val="minor"/>
      </rPr>
      <t> </t>
    </r>
  </si>
  <si>
    <r>
      <t>2008</t>
    </r>
    <r>
      <rPr>
        <sz val="11"/>
        <color theme="1"/>
        <rFont val="Calibri"/>
        <family val="2"/>
        <scheme val="minor"/>
      </rPr>
      <t> </t>
    </r>
  </si>
  <si>
    <r>
      <t>126</t>
    </r>
    <r>
      <rPr>
        <sz val="11"/>
        <color theme="1"/>
        <rFont val="Calibri"/>
        <family val="2"/>
        <scheme val="minor"/>
      </rPr>
      <t> </t>
    </r>
  </si>
  <si>
    <r>
      <t>80</t>
    </r>
    <r>
      <rPr>
        <sz val="11"/>
        <color theme="1"/>
        <rFont val="Calibri"/>
        <family val="2"/>
        <scheme val="minor"/>
      </rPr>
      <t> </t>
    </r>
  </si>
  <si>
    <r>
      <t>148</t>
    </r>
    <r>
      <rPr>
        <sz val="11"/>
        <color theme="1"/>
        <rFont val="Calibri"/>
        <family val="2"/>
        <scheme val="minor"/>
      </rPr>
      <t> </t>
    </r>
  </si>
  <si>
    <r>
      <t>2009</t>
    </r>
    <r>
      <rPr>
        <sz val="11"/>
        <color theme="1"/>
        <rFont val="Calibri"/>
        <family val="2"/>
        <scheme val="minor"/>
      </rPr>
      <t> </t>
    </r>
  </si>
  <si>
    <r>
      <t>146</t>
    </r>
    <r>
      <rPr>
        <sz val="11"/>
        <color theme="1"/>
        <rFont val="Calibri"/>
        <family val="2"/>
        <scheme val="minor"/>
      </rPr>
      <t> </t>
    </r>
  </si>
  <si>
    <r>
      <t>89</t>
    </r>
    <r>
      <rPr>
        <sz val="11"/>
        <color theme="1"/>
        <rFont val="Calibri"/>
        <family val="2"/>
        <scheme val="minor"/>
      </rPr>
      <t> </t>
    </r>
  </si>
  <si>
    <r>
      <t>154</t>
    </r>
    <r>
      <rPr>
        <sz val="11"/>
        <color theme="1"/>
        <rFont val="Calibri"/>
        <family val="2"/>
        <scheme val="minor"/>
      </rPr>
      <t> </t>
    </r>
  </si>
  <si>
    <r>
      <t>2010</t>
    </r>
    <r>
      <rPr>
        <sz val="11"/>
        <color theme="1"/>
        <rFont val="Calibri"/>
        <family val="2"/>
        <scheme val="minor"/>
      </rPr>
      <t> </t>
    </r>
  </si>
  <si>
    <r>
      <t>90</t>
    </r>
    <r>
      <rPr>
        <sz val="11"/>
        <color theme="1"/>
        <rFont val="Calibri"/>
        <family val="2"/>
        <scheme val="minor"/>
      </rPr>
      <t> </t>
    </r>
  </si>
  <si>
    <r>
      <t>62</t>
    </r>
    <r>
      <rPr>
        <sz val="11"/>
        <color theme="1"/>
        <rFont val="Calibri"/>
        <family val="2"/>
        <scheme val="minor"/>
      </rPr>
      <t> </t>
    </r>
  </si>
  <si>
    <r>
      <t>92</t>
    </r>
    <r>
      <rPr>
        <sz val="11"/>
        <color theme="1"/>
        <rFont val="Calibri"/>
        <family val="2"/>
        <scheme val="minor"/>
      </rPr>
      <t> </t>
    </r>
  </si>
  <si>
    <r>
      <t>2011</t>
    </r>
    <r>
      <rPr>
        <sz val="11"/>
        <color theme="1"/>
        <rFont val="Calibri"/>
        <family val="2"/>
        <scheme val="minor"/>
      </rPr>
      <t> </t>
    </r>
  </si>
  <si>
    <r>
      <t>31</t>
    </r>
    <r>
      <rPr>
        <sz val="11"/>
        <color theme="1"/>
        <rFont val="Calibri"/>
        <family val="2"/>
        <scheme val="minor"/>
      </rPr>
      <t> </t>
    </r>
  </si>
  <si>
    <r>
      <t>2012</t>
    </r>
    <r>
      <rPr>
        <sz val="11"/>
        <color theme="1"/>
        <rFont val="Calibri"/>
        <family val="2"/>
        <scheme val="minor"/>
      </rPr>
      <t> </t>
    </r>
  </si>
  <si>
    <r>
      <t>19</t>
    </r>
    <r>
      <rPr>
        <sz val="11"/>
        <color theme="1"/>
        <rFont val="Calibri"/>
        <family val="2"/>
        <scheme val="minor"/>
      </rPr>
      <t> </t>
    </r>
  </si>
  <si>
    <r>
      <t>2013</t>
    </r>
    <r>
      <rPr>
        <sz val="11"/>
        <color theme="1"/>
        <rFont val="Calibri"/>
        <family val="2"/>
        <scheme val="minor"/>
      </rPr>
      <t> </t>
    </r>
  </si>
  <si>
    <r>
      <t>2014</t>
    </r>
    <r>
      <rPr>
        <sz val="11"/>
        <color theme="1"/>
        <rFont val="Calibri"/>
        <family val="2"/>
        <scheme val="minor"/>
      </rPr>
      <t> </t>
    </r>
  </si>
  <si>
    <r>
      <t>2015</t>
    </r>
    <r>
      <rPr>
        <sz val="11"/>
        <color theme="1"/>
        <rFont val="Calibri"/>
        <family val="2"/>
        <scheme val="minor"/>
      </rPr>
      <t> </t>
    </r>
  </si>
  <si>
    <t>REP</t>
  </si>
  <si>
    <t>PO</t>
  </si>
  <si>
    <t>PI</t>
  </si>
  <si>
    <t>PA</t>
  </si>
  <si>
    <t>P&amp;A</t>
  </si>
  <si>
    <t>MGR</t>
  </si>
  <si>
    <t>IDT</t>
  </si>
  <si>
    <t>A/A</t>
  </si>
  <si>
    <t>SB</t>
  </si>
  <si>
    <t>SA</t>
  </si>
  <si>
    <t>NM</t>
  </si>
  <si>
    <t>SM</t>
  </si>
  <si>
    <t>N</t>
  </si>
  <si>
    <t>FDIC</t>
  </si>
  <si>
    <t>FSLIC</t>
  </si>
  <si>
    <t>RTC</t>
  </si>
  <si>
    <t>SAIF</t>
  </si>
  <si>
    <t>BIF</t>
  </si>
  <si>
    <t>DIF*</t>
  </si>
  <si>
    <t>Institutions*</t>
  </si>
  <si>
    <t>Transaction Types</t>
  </si>
  <si>
    <t>Charter Class</t>
  </si>
  <si>
    <t>Ins. Fund</t>
  </si>
  <si>
    <t>Assist</t>
  </si>
  <si>
    <t>Fail</t>
  </si>
  <si>
    <t>1980 - 2015</t>
  </si>
  <si>
    <t>United States(50 states and DC)</t>
  </si>
  <si>
    <t>Number of Institutions</t>
  </si>
  <si>
    <t>Failures and Assistance Transactions</t>
  </si>
  <si>
    <t>Federal Deposit Insurance Corporation</t>
  </si>
  <si>
    <r>
      <t xml:space="preserve">2 </t>
    </r>
    <r>
      <rPr>
        <sz val="8"/>
        <color rgb="FF414042"/>
        <rFont val="Calibri"/>
        <family val="2"/>
        <scheme val="minor"/>
      </rPr>
      <t>Includes chemical, electrical, and mechanical applications.</t>
    </r>
  </si>
  <si>
    <r>
      <t xml:space="preserve">1  </t>
    </r>
    <r>
      <rPr>
        <sz val="8"/>
        <color rgb="FF414042"/>
        <rFont val="Calibri"/>
        <family val="2"/>
        <scheme val="minor"/>
      </rPr>
      <t>Past year’s data may have been revised from prior year reports.</t>
    </r>
  </si>
  <si>
    <t>233,1 27</t>
  </si>
  <si>
    <t>190,1 22</t>
  </si>
  <si>
    <t>183,1 87</t>
  </si>
  <si>
    <t>187,1 69</t>
  </si>
  <si>
    <t>159,1 61</t>
  </si>
  <si>
    <t>11, 346</t>
  </si>
  <si>
    <t>Reissue</t>
  </si>
  <si>
    <t>Plant</t>
  </si>
  <si>
    <t>Design</t>
  </si>
  <si>
    <r>
      <t>Utility</t>
    </r>
    <r>
      <rPr>
        <b/>
        <sz val="5"/>
        <color rgb="FFFFFFFF"/>
        <rFont val="Arial"/>
        <family val="2"/>
      </rPr>
      <t>2</t>
    </r>
  </si>
  <si>
    <r>
      <t>TABLE 6: Patents Issued (FY 1994–FY 2014)</t>
    </r>
    <r>
      <rPr>
        <b/>
        <sz val="5"/>
        <color theme="1"/>
        <rFont val="Arial"/>
        <family val="2"/>
      </rPr>
      <t>1</t>
    </r>
  </si>
  <si>
    <r>
      <t xml:space="preserve">2  </t>
    </r>
    <r>
      <rPr>
        <sz val="8"/>
        <color rgb="FF414042"/>
        <rFont val="Calibri"/>
        <family val="2"/>
        <scheme val="minor"/>
      </rPr>
      <t>Applications under examination, including those in preexamination  processing.</t>
    </r>
  </si>
  <si>
    <r>
      <t xml:space="preserve">1 </t>
    </r>
    <r>
      <rPr>
        <sz val="8"/>
        <color rgb="FF414042"/>
        <rFont val="Calibri"/>
        <family val="2"/>
        <scheme val="minor"/>
      </rPr>
      <t>Includes patent applications pending at end of period indicated, and includes utility, reissue, plant, and design applications. Does not include allowed applications.</t>
    </r>
  </si>
  <si>
    <t>1 ,1 63,751</t>
  </si>
  <si>
    <r>
      <t>Total Applications Pending</t>
    </r>
    <r>
      <rPr>
        <b/>
        <sz val="5"/>
        <color rgb="FFFFFFFF"/>
        <rFont val="Calibri"/>
        <family val="2"/>
        <scheme val="minor"/>
      </rPr>
      <t>2</t>
    </r>
  </si>
  <si>
    <t>Awaiting Action by Examiner</t>
  </si>
  <si>
    <r>
      <t>TABLE 3:  Patent Applications Pending Prior to Allowance</t>
    </r>
    <r>
      <rPr>
        <b/>
        <sz val="5"/>
        <color theme="1"/>
        <rFont val="Calibri"/>
        <family val="2"/>
        <scheme val="minor"/>
      </rPr>
      <t xml:space="preserve">1   </t>
    </r>
    <r>
      <rPr>
        <b/>
        <sz val="10"/>
        <color theme="1"/>
        <rFont val="Calibri"/>
        <family val="2"/>
        <scheme val="minor"/>
      </rPr>
      <t>(FY 1994–FY  2014)</t>
    </r>
  </si>
  <si>
    <r>
      <t xml:space="preserve">1  </t>
    </r>
    <r>
      <rPr>
        <sz val="8"/>
        <color rgb="FF414042"/>
        <rFont val="Calibri"/>
        <family val="2"/>
        <scheme val="minor"/>
      </rPr>
      <t>FY 2014 data are preliminary and will be finalized in the FY 2015 PAR.</t>
    </r>
  </si>
  <si>
    <t>Total Patents Issued</t>
  </si>
  <si>
    <t>Total Patent Applications Filed</t>
  </si>
  <si>
    <t>Utility</t>
  </si>
  <si>
    <r>
      <t xml:space="preserve">TABLE 2:  Patent Applications Filed (FY 1994–FY 2014) </t>
    </r>
    <r>
      <rPr>
        <i/>
        <sz val="10"/>
        <color theme="1"/>
        <rFont val="Calibri"/>
        <family val="2"/>
        <scheme val="minor"/>
      </rPr>
      <t>(Preliminary for FY 2014)</t>
    </r>
    <r>
      <rPr>
        <i/>
        <sz val="5"/>
        <color theme="1"/>
        <rFont val="Calibri"/>
        <family val="2"/>
        <scheme val="minor"/>
      </rPr>
      <t>1</t>
    </r>
  </si>
  <si>
    <t>http://www.uspto.gov/about/stratplan/ar/USPTOFY2014PAR.pdf#page=146</t>
  </si>
  <si>
    <t>Trademark Filings</t>
  </si>
  <si>
    <t>Patent Filings</t>
  </si>
  <si>
    <t>Environment Violations (EPA)</t>
  </si>
  <si>
    <t>Workplace Safety Violations (OSHA)</t>
  </si>
  <si>
    <t>Financial Crimes (SEC)</t>
  </si>
  <si>
    <t>Consumer Fraud (thousands) (FTC)</t>
  </si>
  <si>
    <t>ATV Deaths</t>
  </si>
  <si>
    <t>ER Treamments for Inflatable Amusements (Estimate)</t>
  </si>
  <si>
    <t>CO deaths (engine related)</t>
  </si>
  <si>
    <t>Electrocutions</t>
  </si>
  <si>
    <t>Residential Structure Fires (Estimated)</t>
  </si>
  <si>
    <t>Nursery Product Related Injuries</t>
  </si>
  <si>
    <t>Pediatric Poisoning Fatalaties</t>
  </si>
  <si>
    <t>Toy Related ER Estimates</t>
  </si>
  <si>
    <t>ATV</t>
  </si>
  <si>
    <t>Fireworks-Related Injuries (Estimates)</t>
  </si>
  <si>
    <t>Nursery Product Related Injuries (Estimate)</t>
  </si>
  <si>
    <t>Treadmill Injuries</t>
  </si>
  <si>
    <t>Charges alleging Unfair Labor Practices</t>
  </si>
  <si>
    <t>Charges alleging Unfair Labor Practices (NLRB)</t>
  </si>
  <si>
    <t>Animal and Plant Cases Initiated</t>
  </si>
  <si>
    <t xml:space="preserve">Food Safety Procedures Perfomred </t>
  </si>
  <si>
    <t>Food Safety Noncompliances Documented</t>
  </si>
  <si>
    <t>Food Safety Compliance Rate</t>
  </si>
  <si>
    <t>Food Safety Recalls</t>
  </si>
  <si>
    <t>-</t>
  </si>
  <si>
    <t>Total Drug-related Adverse Efents</t>
  </si>
  <si>
    <t>1 The FDA Adverse Event Reporting System (FAERS) is a database that contains information on adverse event and medication error reports submitted to FDA.</t>
  </si>
  <si>
    <r>
      <t>Serious</t>
    </r>
    <r>
      <rPr>
        <vertAlign val="superscript"/>
        <sz val="10"/>
        <color rgb="FF333333"/>
        <rFont val="Segoe UI"/>
        <family val="2"/>
      </rPr>
      <t>1</t>
    </r>
  </si>
  <si>
    <t>Total Firearms Manufactured (CY)</t>
  </si>
  <si>
    <t>Firearms Processed under NFA (FY)</t>
  </si>
  <si>
    <t>Product Safety Accidents (CPSC)</t>
  </si>
  <si>
    <t>Toy Related ER Visits (Estimate)</t>
  </si>
  <si>
    <t>Complaints Issues</t>
  </si>
  <si>
    <t>Settlements</t>
  </si>
  <si>
    <t>Unfair Labor Practices (NLRB)</t>
  </si>
  <si>
    <t xml:space="preserve">Food Safety Procedures Performed </t>
  </si>
  <si>
    <t>Food, Animal, and Plant (USDA)</t>
  </si>
  <si>
    <t>Total Drug-related Adverse Events</t>
  </si>
  <si>
    <t>Drug (medical) Related Adverse Events (FDA)</t>
  </si>
  <si>
    <t>Firearms (ATF)</t>
  </si>
  <si>
    <t>Mining Related Fatalities</t>
  </si>
  <si>
    <t>Metal/NonMetal</t>
  </si>
  <si>
    <t>Mining-Related Fatalities (MSHA)</t>
  </si>
  <si>
    <t>Federal Employee Compensation Program (OWCP)</t>
  </si>
  <si>
    <t>Equal Opportunity Charges (EEOC)</t>
  </si>
  <si>
    <t>Total Failures</t>
  </si>
  <si>
    <t>Patents (USPTO)</t>
  </si>
  <si>
    <t>Consumer Safety/Health</t>
  </si>
  <si>
    <t>Workplace</t>
  </si>
  <si>
    <t>380 </t>
  </si>
  <si>
    <t>268 </t>
  </si>
  <si>
    <t>178 </t>
  </si>
  <si>
    <t>50 </t>
  </si>
  <si>
    <t>15 </t>
  </si>
  <si>
    <t>8 </t>
  </si>
  <si>
    <t>6 </t>
  </si>
  <si>
    <t>1 </t>
  </si>
  <si>
    <t>3 </t>
  </si>
  <si>
    <t>7 </t>
  </si>
  <si>
    <t>4 </t>
  </si>
  <si>
    <t>11 </t>
  </si>
  <si>
    <t>0 </t>
  </si>
  <si>
    <t>25 </t>
  </si>
  <si>
    <t>140 </t>
  </si>
  <si>
    <t>154 </t>
  </si>
  <si>
    <t>92 </t>
  </si>
  <si>
    <t>51 </t>
  </si>
  <si>
    <t>24 </t>
  </si>
  <si>
    <t>18 </t>
  </si>
  <si>
    <r>
      <t>Total Applications Pending</t>
    </r>
    <r>
      <rPr>
        <b/>
        <sz val="10"/>
        <color rgb="FFFFFFFF"/>
        <rFont val="Segoe UI"/>
        <family val="2"/>
      </rPr>
      <t>2</t>
    </r>
  </si>
  <si>
    <t>Occupatio-l Disease</t>
  </si>
  <si>
    <t>GI-</t>
  </si>
  <si>
    <t>Fiinance, Banking, and Business</t>
  </si>
  <si>
    <t>Nuclear Industry Averages</t>
  </si>
  <si>
    <t>Average Radiation Exposuer per plant (per worker)</t>
  </si>
  <si>
    <t>Alert and Notification System Reliablility (%)</t>
  </si>
  <si>
    <t>Drill Exercise Performance</t>
  </si>
  <si>
    <t>Safety System Failures per plant</t>
  </si>
  <si>
    <t>Significant Events per plant</t>
  </si>
  <si>
    <t>Nuclear Industry Statistics (NRC)</t>
  </si>
  <si>
    <t>Environment and Energy</t>
  </si>
  <si>
    <t>http://pbadupws.nrc.gov/docs/ML1525/ML15254A460.pdf</t>
  </si>
  <si>
    <t>N/A</t>
  </si>
  <si>
    <t>Total Estimated Loss</t>
  </si>
  <si>
    <t>Total Deposits of Failed Banks</t>
  </si>
  <si>
    <t>Total Assets of Failed Banks</t>
  </si>
  <si>
    <t>Bank Failures (FDIC) ($ in millions)</t>
  </si>
  <si>
    <t>NOTE: State data and analysis may vary from CDC data due to strict CDC guidelines and criteria</t>
  </si>
  <si>
    <t>N/A = Data was either unavailable for analysis or the state did not have surveillance system in place at that time</t>
  </si>
  <si>
    <t>^ Blood lead levels 5-9 μg/dL are counted as a single capillary or venous sample.</t>
  </si>
  <si>
    <t>¶ Incomplete data, CDC does not have the state's complete dataset</t>
  </si>
  <si>
    <t>§ Statewide Surveillance start up year</t>
  </si>
  <si>
    <t>2007 ¶</t>
  </si>
  <si>
    <t>2003 $</t>
  </si>
  <si>
    <t>2011 ¶</t>
  </si>
  <si>
    <t>2010 ¶</t>
  </si>
  <si>
    <t>2000 ¶</t>
  </si>
  <si>
    <t>1999 ¶</t>
  </si>
  <si>
    <t>1998 ¶</t>
  </si>
  <si>
    <t>1997 ¶</t>
  </si>
  <si>
    <t>2012 ¶</t>
  </si>
  <si>
    <t>2004 ¶</t>
  </si>
  <si>
    <t>2003 ¶</t>
  </si>
  <si>
    <t>2013 ¶</t>
  </si>
  <si>
    <t>2001 ¶</t>
  </si>
  <si>
    <t>2002 ¶</t>
  </si>
  <si>
    <t>2000 §</t>
  </si>
  <si>
    <t>1997 §</t>
  </si>
  <si>
    <t>2009 ¶</t>
  </si>
  <si>
    <t>2008 ¶</t>
  </si>
  <si>
    <t>2006 ¶</t>
  </si>
  <si>
    <t>2005 ¶</t>
  </si>
  <si>
    <r>
      <rPr>
        <b/>
        <sz val="10"/>
        <rFont val="Calibri"/>
        <family val="2"/>
      </rPr>
      <t>≥</t>
    </r>
    <r>
      <rPr>
        <b/>
        <sz val="10"/>
        <rFont val="Arial"/>
        <family val="2"/>
      </rPr>
      <t>5 µg/dL^</t>
    </r>
  </si>
  <si>
    <r>
      <rPr>
        <b/>
        <sz val="10"/>
        <rFont val="Calibri"/>
        <family val="2"/>
      </rPr>
      <t>≥</t>
    </r>
    <r>
      <rPr>
        <b/>
        <sz val="10"/>
        <rFont val="Arial"/>
        <family val="2"/>
      </rPr>
      <t>70 µg/dL</t>
    </r>
  </si>
  <si>
    <t>45-69 µg/dL</t>
  </si>
  <si>
    <t>25-44 µg/dL</t>
  </si>
  <si>
    <t>20-24 µg/dL</t>
  </si>
  <si>
    <t>15-19 µg/dL</t>
  </si>
  <si>
    <t>10-14 µg/dL</t>
  </si>
  <si>
    <t>5-9 µg/dL^</t>
  </si>
  <si>
    <t>Number of Confirmed Children By Highest Blood Lead Level (µg/dL) at or Following Confirmation</t>
  </si>
  <si>
    <r>
      <t xml:space="preserve">Confirmed BLLs </t>
    </r>
    <r>
      <rPr>
        <b/>
        <sz val="10"/>
        <rFont val="Calibri"/>
        <family val="2"/>
      </rPr>
      <t xml:space="preserve">≥10 µg/dL </t>
    </r>
    <r>
      <rPr>
        <b/>
        <sz val="10"/>
        <rFont val="Arial"/>
        <family val="2"/>
      </rPr>
      <t>as % of Children Tested</t>
    </r>
  </si>
  <si>
    <r>
      <t xml:space="preserve">Total Confirmed BLL </t>
    </r>
    <r>
      <rPr>
        <b/>
        <sz val="10"/>
        <rFont val="Calibri"/>
        <family val="2"/>
      </rPr>
      <t>≥</t>
    </r>
    <r>
      <rPr>
        <b/>
        <sz val="10"/>
        <rFont val="Arial"/>
        <family val="2"/>
      </rPr>
      <t>10 µg/dL</t>
    </r>
  </si>
  <si>
    <t>Number of Children Tested</t>
  </si>
  <si>
    <t>Population  &lt; 72 months old</t>
  </si>
  <si>
    <t>State</t>
  </si>
  <si>
    <t>Number of Children Tested and Confirmed EBLLs by State, Year, and BLL Group, Children &lt; 72 Months Old</t>
  </si>
  <si>
    <t>  </t>
  </si>
  <si>
    <t>About Us</t>
  </si>
  <si>
    <t>The Office of Lead Hazard Control and Healthy Homes (OLHCHH) provides funds to state and local governments to develop cost-effective ways to reduce lead-based paint hazards. In addition, the office enforces HUD's lead-based paint regulations, provides public outreach and technical assistance, and conducts technical studies to help protect children and their families from health and safety hazards in the home.</t>
  </si>
  <si>
    <t>http://www.cdc.gov/nceh/lead/data/Website_StateConfirmedByYear_1997_2013_11182015.htm</t>
  </si>
  <si>
    <t>Confirmed BLLs ≥10 µg/dL as % of Children Tested</t>
  </si>
  <si>
    <t>Basis</t>
  </si>
  <si>
    <t>Number of Complaints</t>
  </si>
  <si>
    <t>% of Total</t>
  </si>
  <si>
    <t>Familial Status</t>
  </si>
  <si>
    <t>National Origin- Hispanic or Latino</t>
  </si>
  <si>
    <t>Retaliation</t>
  </si>
  <si>
    <t>Number of Complaints Filed</t>
  </si>
  <si>
    <t>Source: TEAPOTS</t>
  </si>
  <si>
    <t>National Origin—Hispanic or Latino</t>
  </si>
  <si>
    <t>Percentages do not total 100 percent because complaints may contain multiple bases. Percentages are rounded to the nearest whole number.</t>
  </si>
  <si>
    <t>http://portal.hud.gov/hudportal/HUD?src=/annualreport</t>
  </si>
  <si>
    <t>FY 2005</t>
  </si>
  <si>
    <t>FY 2006</t>
  </si>
  <si>
    <t>DEA Domestic Arrests</t>
  </si>
  <si>
    <t>Calendar Year </t>
  </si>
  <si>
    <t>Number of Arrests</t>
  </si>
  <si>
    <t>Source: DEA (SMARTS) </t>
  </si>
  <si>
    <t>Defendant Statistical System (DSS) </t>
  </si>
  <si>
    <t>DEA Domestic Drug Seizures</t>
  </si>
  <si>
    <t>Cocaine (kgs) </t>
  </si>
  <si>
    <t>Heroin (kgs) </t>
  </si>
  <si>
    <t>Marijuana (kgs) </t>
  </si>
  <si>
    <t>Methamphetamine (kgs) </t>
  </si>
  <si>
    <t>Hallucinogens (dosage units) </t>
  </si>
  <si>
    <t>2000* </t>
  </si>
  <si>
    <t>Source: DEA (STRIDE) </t>
  </si>
  <si>
    <t>*CY 2000 had several large LSD Seizures </t>
  </si>
  <si>
    <t>CY 2014 statistics are preliminary and subject to updating</t>
  </si>
  <si>
    <t>http://www.dea.gov/resource-center/statistics.shtml</t>
  </si>
  <si>
    <t>Distilled Spirits Tax, Total</t>
  </si>
  <si>
    <t>Wine Tax, Total</t>
  </si>
  <si>
    <t>Beer Tax, Total</t>
  </si>
  <si>
    <t>Imported</t>
  </si>
  <si>
    <t>TOTAL TAX COLLECTIONS</t>
  </si>
  <si>
    <t>EXCISE TAX, TOTAL</t>
  </si>
  <si>
    <t>ALCOHOL TAX, TOTAL</t>
  </si>
  <si>
    <t>TOBACCO TAX, TOTAL</t>
  </si>
  <si>
    <t>Domestic</t>
  </si>
  <si>
    <t>Regular</t>
  </si>
  <si>
    <t>Floor Stocks</t>
  </si>
  <si>
    <t>UNCLASSIFIED ALCOHOL AND TOBACCO TAX (Domestic)</t>
  </si>
  <si>
    <t>TOTAL</t>
  </si>
  <si>
    <t>FIREARMS AND AMMUNITION TAX</t>
  </si>
  <si>
    <t>SPECIAL OCCUPATIONAL TAX</t>
  </si>
  <si>
    <t>http://ttb.gov/tax_audit/tax_collections.shtml#2011</t>
  </si>
  <si>
    <t>TOTAL IMPORTS (US CUSTOMS)</t>
  </si>
  <si>
    <t>TOTAL TTB TAX COLLECTIONS</t>
  </si>
  <si>
    <t>Equal Pay Act Charges</t>
  </si>
  <si>
    <t>(includes concurrent charges with Title VII, ADEA, and ADA)</t>
  </si>
  <si>
    <t>FY 1997 - FY 2014</t>
  </si>
  <si>
    <t>The following charts represent the total number of charges filed and resolved under the EPA. The data are compiled by the Office of Research, Information, and Planning from data reported via the quarterly reconciled Data Summary Reports and compiled from EEOC's Charge Data System and, from FY 2004 forward, EEOC's Integrated Mission System.</t>
  </si>
  <si>
    <t>FY 1997</t>
  </si>
  <si>
    <t>FY 1998</t>
  </si>
  <si>
    <t>FY 1999</t>
  </si>
  <si>
    <t>FY 2000</t>
  </si>
  <si>
    <t>FY 2001</t>
  </si>
  <si>
    <t>FY 2002</t>
  </si>
  <si>
    <t>FY 2003</t>
  </si>
  <si>
    <t>FY 2004</t>
  </si>
  <si>
    <t>Receipts</t>
  </si>
  <si>
    <t>Resolutions</t>
  </si>
  <si>
    <t>Resolutions By Type</t>
  </si>
  <si>
    <t>Withdrawals w/Benefits</t>
  </si>
  <si>
    <t>Administrative Closures</t>
  </si>
  <si>
    <t>No Reasonable Cause</t>
  </si>
  <si>
    <t>Reasonable Cause</t>
  </si>
  <si>
    <t>Successful Conciliations</t>
  </si>
  <si>
    <t>Unsuccessful Conciliations</t>
  </si>
  <si>
    <t>Merit Resolutions</t>
  </si>
  <si>
    <t>Monetary Benefits (Millions)*</t>
  </si>
  <si>
    <t>Data compiled by the Office of Research, Information and Planning from EEOC's Charge Data System and from FY 2004 forward, the Integrated Mission System - quarterly reconciled Data Summary Reports.</t>
  </si>
  <si>
    <t>Notes: The total of individual percentages may not always sum to 100% due to rounding.</t>
  </si>
  <si>
    <t>Receipts include all charges filed under EPA as well as those filed concurrently under the TVII, ADA, and/or ADEA. Therefore, the sum of receipts for all statutes will exceed total charges received. EEOC total workload includes charges carried over from previous fiscal years, new charge receipts and charges transferred to EEOC from Fair Employment Practices Agencies (FEPAs). Resolution of charges each year may therefore exceed receipts for that year because workload being resolved is drawn from a combination of pending, new receipts and FEPA transfer charges rather than from new charges only.</t>
  </si>
  <si>
    <t>Monetary Benefits (Millions)</t>
  </si>
  <si>
    <t>http://www.eeoc.gov/eeoc/statistics/enforcement/epa.cfm</t>
  </si>
  <si>
    <t>Protection</t>
  </si>
  <si>
    <t>Disaster Declarations (FEMA)</t>
  </si>
  <si>
    <t>Carbon dioxide</t>
  </si>
  <si>
    <t>Methane</t>
  </si>
  <si>
    <t>Nitrous oxide</t>
  </si>
  <si>
    <t>Fluorinated gases</t>
  </si>
  <si>
    <t>Agriculture Sector</t>
  </si>
  <si>
    <t>Commercial Sector</t>
  </si>
  <si>
    <t>Electricity Generation Sector</t>
  </si>
  <si>
    <t>Industry Sector</t>
  </si>
  <si>
    <t>Residential Sector</t>
  </si>
  <si>
    <t>Transportation Sector</t>
  </si>
  <si>
    <t>U.S. territories</t>
  </si>
  <si>
    <t>Emissions (EPA)</t>
  </si>
  <si>
    <t>Total (million metric tons of CO2 equivalents)</t>
  </si>
  <si>
    <t>Airport Safety (TSA)</t>
  </si>
  <si>
    <t>Drug Violations (DEA)</t>
  </si>
  <si>
    <t>Airport Firearm Discoveries</t>
  </si>
  <si>
    <t xml:space="preserve"> Total Illegal Alien Apprehensions By Fiscal Year  (Oct. 1st through Sept. 30th)</t>
  </si>
  <si>
    <t>SECTOR</t>
  </si>
  <si>
    <t>Livermore</t>
  </si>
  <si>
    <t>Miami</t>
  </si>
  <si>
    <t>New Orleans</t>
  </si>
  <si>
    <t>Ramey</t>
  </si>
  <si>
    <t>Blaine</t>
  </si>
  <si>
    <t>Buffalo</t>
  </si>
  <si>
    <t>Detroit</t>
  </si>
  <si>
    <t>Grand Forks</t>
  </si>
  <si>
    <t>Havre</t>
  </si>
  <si>
    <t>Houlton</t>
  </si>
  <si>
    <t>Spokane</t>
  </si>
  <si>
    <t>Swanton</t>
  </si>
  <si>
    <t>Del Rio</t>
  </si>
  <si>
    <t>El Centro</t>
  </si>
  <si>
    <t>El Paso</t>
  </si>
  <si>
    <t>Laredo</t>
  </si>
  <si>
    <t>San Diego</t>
  </si>
  <si>
    <t>Tucson</t>
  </si>
  <si>
    <t>Yuma</t>
  </si>
  <si>
    <t>Coastal Border</t>
  </si>
  <si>
    <t>Northern Border</t>
  </si>
  <si>
    <t>Southwest Border</t>
  </si>
  <si>
    <t>Grand Total</t>
  </si>
  <si>
    <t>Big Bend (formerly Marfa)</t>
  </si>
  <si>
    <t>Rio Grande Valley (formerly McAllen)</t>
  </si>
  <si>
    <t xml:space="preserve">Illegal Alien Apprehensions From Mexico By Fiscal Year </t>
  </si>
  <si>
    <t>FY2000</t>
  </si>
  <si>
    <t>Illegal Alien Apprehensions From Countries Other Than Mexico By Fiscal Year (Oct. 1st through Sept. 30th)</t>
  </si>
  <si>
    <t>Big Bend(formerly Marfa)</t>
  </si>
  <si>
    <t>http://www.cbp.gov/sites/default/files/documents/BP%20Total%20Apps%2C%20Mexico%2C%20OTM%20FY2000-FY2015.pdf</t>
  </si>
  <si>
    <t>Seizures</t>
  </si>
  <si>
    <t>MSRP (billions)</t>
  </si>
  <si>
    <t xml:space="preserve">Value </t>
  </si>
  <si>
    <t>http://www.cbp.gov/trade/priority-issues/ipr/statistics</t>
  </si>
  <si>
    <t>MSRP ($ billions)</t>
  </si>
  <si>
    <t>Border Apprehensions (CBP)</t>
  </si>
  <si>
    <t>Total Apprehensions</t>
  </si>
  <si>
    <t>From Mexico</t>
  </si>
  <si>
    <t>From Other Countries (non-Mexico)</t>
  </si>
  <si>
    <t>Intellectual Property Seizures (CBP)</t>
  </si>
  <si>
    <t>Domestic Value ($ millions)</t>
  </si>
  <si>
    <t>Total Seizures</t>
  </si>
  <si>
    <t>Housing Discrimination (HUD)</t>
  </si>
  <si>
    <t>Total Complaints Filed</t>
  </si>
  <si>
    <t>Major Disaster Declaration</t>
  </si>
  <si>
    <t>Emergency Declaration</t>
  </si>
  <si>
    <t>Fire Management Assistance Declaration</t>
  </si>
  <si>
    <t>Child Nursery Equipment</t>
  </si>
  <si>
    <t>Toys</t>
  </si>
  <si>
    <t>Sports &amp; Recreational  Equipment</t>
  </si>
  <si>
    <t>Home Comm'n &amp;  Entertainment</t>
  </si>
  <si>
    <t>Personal Use Items</t>
  </si>
  <si>
    <t>Household Containers</t>
  </si>
  <si>
    <t>Yard &amp; Garden Equipment</t>
  </si>
  <si>
    <t>Home  Workshop Equipment</t>
  </si>
  <si>
    <t>Home Maintenance</t>
  </si>
  <si>
    <t>General  Household Appliances</t>
  </si>
  <si>
    <t>Heating, Cooling, Vent. Equip.</t>
  </si>
  <si>
    <t>Home Furnishings &amp; Fixtures</t>
  </si>
  <si>
    <t>Home Structures &amp; Const. Mat.</t>
  </si>
  <si>
    <t>Miscellaneous Products</t>
  </si>
  <si>
    <t>Health</t>
  </si>
  <si>
    <t>Consumer Protection</t>
  </si>
  <si>
    <t>Workers Comp Benefits (NASI)</t>
  </si>
  <si>
    <t>Total Workers Comp Benefits Paid ($ millions)</t>
  </si>
  <si>
    <t>% Private Insured</t>
  </si>
  <si>
    <t>% State Fund Insured</t>
  </si>
  <si>
    <t>% Federal Insured</t>
  </si>
  <si>
    <t>% Self-Insured</t>
  </si>
  <si>
    <t>% medical</t>
  </si>
  <si>
    <t>Transporation Secuirty Administration (TSA)</t>
  </si>
  <si>
    <t>Firearm Discoveries</t>
  </si>
  <si>
    <t xml:space="preserve">  730 4</t>
  </si>
  <si>
    <t xml:space="preserve">773** </t>
  </si>
  <si>
    <t>Filed</t>
  </si>
  <si>
    <t>Chapter 7</t>
  </si>
  <si>
    <t>Chapter 11</t>
  </si>
  <si>
    <t>Chapter 13</t>
  </si>
  <si>
    <t>Voluntary</t>
  </si>
  <si>
    <t>Involuntary</t>
  </si>
  <si>
    <t>Terminated</t>
  </si>
  <si>
    <t>Pending</t>
  </si>
  <si>
    <t>Bankruptcies (Bankruptcy Courts)</t>
  </si>
  <si>
    <r>
      <t xml:space="preserve">Number of establishments less than 1 year old </t>
    </r>
    <r>
      <rPr>
        <vertAlign val="superscript"/>
        <sz val="10"/>
        <color theme="1"/>
        <rFont val="Segoe UI"/>
        <family val="2"/>
      </rPr>
      <t>1</t>
    </r>
  </si>
  <si>
    <r>
      <t xml:space="preserve">Jobs created by establishments less than 1 one year old </t>
    </r>
    <r>
      <rPr>
        <vertAlign val="superscript"/>
        <sz val="10"/>
        <color theme="1"/>
        <rFont val="Segoe UI"/>
        <family val="2"/>
      </rPr>
      <t>1</t>
    </r>
  </si>
  <si>
    <r>
      <t xml:space="preserve">Establishment Births (thousands) </t>
    </r>
    <r>
      <rPr>
        <vertAlign val="superscript"/>
        <sz val="10"/>
        <color theme="1"/>
        <rFont val="Segoe UI"/>
        <family val="2"/>
      </rPr>
      <t>2</t>
    </r>
  </si>
  <si>
    <r>
      <t xml:space="preserve">Establishment Deaths (thousands) </t>
    </r>
    <r>
      <rPr>
        <vertAlign val="superscript"/>
        <sz val="10"/>
        <color theme="1"/>
        <rFont val="Segoe UI"/>
        <family val="2"/>
      </rPr>
      <t>2</t>
    </r>
  </si>
  <si>
    <r>
      <t xml:space="preserve">Employment gained from private sector births (thousands) </t>
    </r>
    <r>
      <rPr>
        <vertAlign val="superscript"/>
        <sz val="10"/>
        <color theme="1"/>
        <rFont val="Segoe UI"/>
        <family val="2"/>
      </rPr>
      <t>2</t>
    </r>
  </si>
  <si>
    <r>
      <t xml:space="preserve">Employment lost from private sector deaths (thousands) </t>
    </r>
    <r>
      <rPr>
        <vertAlign val="superscript"/>
        <sz val="10"/>
        <color theme="1"/>
        <rFont val="Segoe UI"/>
        <family val="2"/>
      </rPr>
      <t>2</t>
    </r>
  </si>
  <si>
    <t>Business, Banking, and Finance</t>
  </si>
  <si>
    <t>1 As of March 30 each year</t>
  </si>
  <si>
    <t>2 During calendar year</t>
  </si>
  <si>
    <r>
      <rPr>
        <vertAlign val="superscript"/>
        <sz val="10"/>
        <color theme="1"/>
        <rFont val="Segoe UI"/>
        <family val="2"/>
      </rPr>
      <t>3</t>
    </r>
    <r>
      <rPr>
        <sz val="10"/>
        <rFont val="Segoe UI"/>
        <family val="2"/>
      </rPr>
      <t xml:space="preserve"> In 2005, BAPCPA made chapter 12 a permanent part of the bankruptcy code and added bankruptcies involving debts of family fishermen to the chapter.</t>
    </r>
  </si>
  <si>
    <r>
      <t xml:space="preserve">Chapter 12 </t>
    </r>
    <r>
      <rPr>
        <vertAlign val="superscript"/>
        <sz val="10"/>
        <rFont val="Segoe UI"/>
        <family val="2"/>
      </rPr>
      <t>3</t>
    </r>
  </si>
  <si>
    <r>
      <rPr>
        <vertAlign val="superscript"/>
        <sz val="10"/>
        <rFont val="Segoe UI"/>
        <family val="2"/>
      </rPr>
      <t>4</t>
    </r>
    <r>
      <rPr>
        <sz val="10"/>
        <rFont val="Segoe UI"/>
        <family val="2"/>
      </rPr>
      <t xml:space="preserve">  Section 101 of the U.S. Bankruptcy Code defines consumer (nonbusiness) debt as that incurred by an individual primarily for a personal, family, or household purpose. If the debtor is a corporation or partnership, or if debt related to operation of a business predominates, the nature of debt is business.</t>
    </r>
  </si>
  <si>
    <r>
      <rPr>
        <vertAlign val="superscript"/>
        <sz val="10"/>
        <color theme="1"/>
        <rFont val="Segoe UI"/>
        <family val="2"/>
      </rPr>
      <t>5</t>
    </r>
    <r>
      <rPr>
        <sz val="10"/>
        <color theme="1"/>
        <rFont val="Segoe UI"/>
        <family val="2"/>
      </rPr>
      <t xml:space="preserve"> Totals may include cases filed under provisions of the bankruptcy code other than chapters 7, 11, 12, or 13.</t>
    </r>
  </si>
  <si>
    <r>
      <t xml:space="preserve">Business FIlings </t>
    </r>
    <r>
      <rPr>
        <vertAlign val="superscript"/>
        <sz val="10"/>
        <rFont val="Segoe UI"/>
        <family val="2"/>
      </rPr>
      <t>4,5</t>
    </r>
  </si>
  <si>
    <r>
      <t xml:space="preserve">Nonbusiness Filings </t>
    </r>
    <r>
      <rPr>
        <vertAlign val="superscript"/>
        <sz val="10"/>
        <rFont val="Segoe UI"/>
        <family val="2"/>
      </rPr>
      <t>4,5</t>
    </r>
  </si>
  <si>
    <t>Establishment Births, Deaths, and Jobs (DOL)</t>
  </si>
  <si>
    <t>Total Disaster Declarations</t>
  </si>
  <si>
    <t>Total Applications Pending2</t>
  </si>
  <si>
    <t>Number of establishments less than 1 year old 1</t>
  </si>
  <si>
    <t>Jobs created by establishments less than 1 one year old 1</t>
  </si>
  <si>
    <t>Establishment Births (thousands) 2</t>
  </si>
  <si>
    <t>Establishment Deaths (thousands) 2</t>
  </si>
  <si>
    <t>Employment gained from private sector births (thousands) 2</t>
  </si>
  <si>
    <t>Employment lost from private sector deaths (thousands) 2</t>
  </si>
  <si>
    <t>Chapter 12 3</t>
  </si>
  <si>
    <t>Business FIlings 4,5</t>
  </si>
  <si>
    <t>Nonbusiness Filings 4,5</t>
  </si>
  <si>
    <t>Equal Employment (EEOC)</t>
  </si>
  <si>
    <t>Civil Rights</t>
  </si>
  <si>
    <t>Other Ideas</t>
  </si>
  <si>
    <t>Gay Rights</t>
  </si>
  <si>
    <t>Title IX</t>
  </si>
  <si>
    <r>
      <rPr>
        <sz val="8"/>
        <rFont val="Arial"/>
      </rPr>
      <t>*Does not include Collector of Curio and Relics (Type 03)</t>
    </r>
  </si>
  <si>
    <r>
      <rPr>
        <sz val="8"/>
        <rFont val="Arial"/>
      </rPr>
      <t>Source: ATF</t>
    </r>
  </si>
  <si>
    <r>
      <rPr>
        <sz val="8"/>
        <rFont val="Arial"/>
      </rPr>
      <t>Percent Inspected</t>
    </r>
  </si>
  <si>
    <r>
      <rPr>
        <sz val="8"/>
        <rFont val="Arial"/>
      </rPr>
      <t>Licensed Business Entities*</t>
    </r>
  </si>
  <si>
    <r>
      <rPr>
        <sz val="8"/>
        <rFont val="Arial"/>
      </rPr>
      <t>Total Licensees</t>
    </r>
  </si>
  <si>
    <r>
      <rPr>
        <sz val="8"/>
        <rFont val="Arial"/>
      </rPr>
      <t>Inspections</t>
    </r>
  </si>
  <si>
    <r>
      <rPr>
        <sz val="8"/>
        <rFont val="Arial"/>
      </rPr>
      <t>Fiscal Year</t>
    </r>
  </si>
  <si>
    <r>
      <rPr>
        <b/>
        <sz val="12"/>
        <rFont val="Arial"/>
      </rPr>
      <t>Exhibit 13. Federal Firearms Licensees and Compliance Inspections (1975-2014)</t>
    </r>
  </si>
  <si>
    <r>
      <rPr>
        <sz val="8"/>
        <rFont val="Arial"/>
      </rPr>
      <t>verification data, then the application will be abandoned.</t>
    </r>
  </si>
  <si>
    <r>
      <rPr>
        <vertAlign val="superscript"/>
        <sz val="5"/>
        <rFont val="Arial"/>
        <family val="2"/>
      </rPr>
      <t>2</t>
    </r>
    <r>
      <rPr>
        <sz val="8"/>
        <rFont val="Arial"/>
      </rPr>
      <t>If ATF cannot locate an applicant during an attempted application inspection or cannot obtain needed</t>
    </r>
  </si>
  <si>
    <r>
      <rPr>
        <vertAlign val="superscript"/>
        <sz val="5"/>
        <rFont val="Arial"/>
        <family val="2"/>
      </rPr>
      <t>1</t>
    </r>
    <r>
      <rPr>
        <sz val="8"/>
        <rFont val="Arial"/>
      </rPr>
      <t>An application can be withdrawn by an applicant at any time prior to the issuance of a license.</t>
    </r>
  </si>
  <si>
    <r>
      <rPr>
        <sz val="8"/>
        <rFont val="Arial"/>
      </rPr>
      <t>ATF</t>
    </r>
  </si>
  <si>
    <r>
      <rPr>
        <sz val="8"/>
        <rFont val="Arial"/>
      </rPr>
      <t>Source:</t>
    </r>
  </si>
  <si>
    <r>
      <rPr>
        <sz val="8"/>
        <rFont val="Arial"/>
      </rPr>
      <t>...</t>
    </r>
  </si>
  <si>
    <r>
      <rPr>
        <sz val="8"/>
        <rFont val="Arial"/>
      </rPr>
      <t>…</t>
    </r>
  </si>
  <si>
    <r>
      <rPr>
        <sz val="8"/>
        <rFont val="Arial"/>
      </rPr>
      <t>Abandoned</t>
    </r>
    <r>
      <rPr>
        <vertAlign val="superscript"/>
        <sz val="5"/>
        <rFont val="Arial"/>
        <family val="2"/>
      </rPr>
      <t>2</t>
    </r>
  </si>
  <si>
    <r>
      <rPr>
        <sz val="8"/>
        <rFont val="Arial"/>
      </rPr>
      <t>Withdrawn</t>
    </r>
    <r>
      <rPr>
        <vertAlign val="superscript"/>
        <sz val="5"/>
        <rFont val="Arial"/>
        <family val="2"/>
      </rPr>
      <t>1</t>
    </r>
  </si>
  <si>
    <r>
      <rPr>
        <sz val="8"/>
        <rFont val="Arial"/>
      </rPr>
      <t>Denied</t>
    </r>
  </si>
  <si>
    <r>
      <rPr>
        <sz val="8"/>
        <rFont val="Arial"/>
      </rPr>
      <t>Processed</t>
    </r>
  </si>
  <si>
    <r>
      <rPr>
        <u/>
        <sz val="8"/>
        <rFont val="Arial"/>
        <family val="2"/>
      </rPr>
      <t>                                                                     Original  Application                                                                                                                     </t>
    </r>
  </si>
  <si>
    <r>
      <rPr>
        <b/>
        <sz val="12"/>
        <rFont val="Arial"/>
      </rPr>
      <t>Exhibit 12.  Actions on Federal Firearms License Applications (1975 - 2014)</t>
    </r>
  </si>
  <si>
    <r>
      <rPr>
        <sz val="8"/>
        <rFont val="Arial"/>
      </rPr>
      <t>and related statistics as of the end of the fiscal year.</t>
    </r>
  </si>
  <si>
    <r>
      <rPr>
        <sz val="8"/>
        <rFont val="Arial"/>
      </rPr>
      <t>Source:  ATF, Federal Firearms Licensing Center, Firearms Licensing System.  Data is based on active firearms licenses</t>
    </r>
  </si>
  <si>
    <r>
      <rPr>
        <sz val="8"/>
        <rFont val="Arial"/>
      </rPr>
      <t>Total</t>
    </r>
  </si>
  <si>
    <r>
      <rPr>
        <sz val="8"/>
        <rFont val="Arial"/>
      </rPr>
      <t>Other Territories</t>
    </r>
  </si>
  <si>
    <r>
      <rPr>
        <sz val="8"/>
        <rFont val="Arial"/>
      </rPr>
      <t>Wyoming</t>
    </r>
  </si>
  <si>
    <r>
      <rPr>
        <sz val="8"/>
        <rFont val="Arial"/>
      </rPr>
      <t>Wisconsin</t>
    </r>
  </si>
  <si>
    <r>
      <rPr>
        <sz val="8"/>
        <rFont val="Arial"/>
      </rPr>
      <t>West Virginia</t>
    </r>
  </si>
  <si>
    <r>
      <rPr>
        <sz val="8"/>
        <rFont val="Arial"/>
      </rPr>
      <t>Washington</t>
    </r>
  </si>
  <si>
    <r>
      <rPr>
        <sz val="8"/>
        <rFont val="Arial"/>
      </rPr>
      <t>Virginia</t>
    </r>
  </si>
  <si>
    <r>
      <rPr>
        <sz val="8"/>
        <rFont val="Arial"/>
      </rPr>
      <t>Vermont</t>
    </r>
  </si>
  <si>
    <r>
      <rPr>
        <sz val="8"/>
        <rFont val="Arial"/>
      </rPr>
      <t>Utah</t>
    </r>
  </si>
  <si>
    <r>
      <rPr>
        <sz val="8"/>
        <rFont val="Arial"/>
      </rPr>
      <t>Texas</t>
    </r>
  </si>
  <si>
    <r>
      <rPr>
        <sz val="8"/>
        <rFont val="Arial"/>
      </rPr>
      <t>Tennessee</t>
    </r>
  </si>
  <si>
    <r>
      <rPr>
        <sz val="8"/>
        <rFont val="Arial"/>
      </rPr>
      <t>South Dakota</t>
    </r>
  </si>
  <si>
    <r>
      <rPr>
        <sz val="8"/>
        <rFont val="Arial"/>
      </rPr>
      <t>South Carolina</t>
    </r>
  </si>
  <si>
    <r>
      <rPr>
        <sz val="8"/>
        <rFont val="Arial"/>
      </rPr>
      <t>Rhode Island</t>
    </r>
  </si>
  <si>
    <r>
      <rPr>
        <sz val="8"/>
        <rFont val="Arial"/>
      </rPr>
      <t>Pennsylvania</t>
    </r>
  </si>
  <si>
    <r>
      <rPr>
        <sz val="8"/>
        <rFont val="Arial"/>
      </rPr>
      <t>Oregon</t>
    </r>
  </si>
  <si>
    <r>
      <rPr>
        <sz val="8"/>
        <rFont val="Arial"/>
      </rPr>
      <t>Oklahoma</t>
    </r>
  </si>
  <si>
    <r>
      <rPr>
        <sz val="8"/>
        <rFont val="Arial"/>
      </rPr>
      <t>Ohio</t>
    </r>
  </si>
  <si>
    <r>
      <rPr>
        <sz val="8"/>
        <rFont val="Arial"/>
      </rPr>
      <t>North Dakota</t>
    </r>
  </si>
  <si>
    <r>
      <rPr>
        <sz val="8"/>
        <rFont val="Arial"/>
      </rPr>
      <t>North Carolina</t>
    </r>
  </si>
  <si>
    <r>
      <rPr>
        <sz val="8"/>
        <rFont val="Arial"/>
      </rPr>
      <t>New York</t>
    </r>
  </si>
  <si>
    <r>
      <rPr>
        <sz val="8"/>
        <rFont val="Arial"/>
      </rPr>
      <t>New Mexico</t>
    </r>
  </si>
  <si>
    <r>
      <rPr>
        <sz val="8"/>
        <rFont val="Arial"/>
      </rPr>
      <t>New Jersey</t>
    </r>
  </si>
  <si>
    <r>
      <rPr>
        <sz val="8"/>
        <rFont val="Arial"/>
      </rPr>
      <t>New Hampshire</t>
    </r>
  </si>
  <si>
    <r>
      <rPr>
        <sz val="8"/>
        <rFont val="Arial"/>
      </rPr>
      <t>Nevada</t>
    </r>
  </si>
  <si>
    <r>
      <rPr>
        <sz val="8"/>
        <rFont val="Arial"/>
      </rPr>
      <t>Nebraska</t>
    </r>
  </si>
  <si>
    <r>
      <rPr>
        <sz val="8"/>
        <rFont val="Arial"/>
      </rPr>
      <t>Montana</t>
    </r>
  </si>
  <si>
    <r>
      <rPr>
        <sz val="8"/>
        <rFont val="Arial"/>
      </rPr>
      <t>Missouri</t>
    </r>
  </si>
  <si>
    <r>
      <rPr>
        <sz val="8"/>
        <rFont val="Arial"/>
      </rPr>
      <t>Mississippi</t>
    </r>
  </si>
  <si>
    <r>
      <rPr>
        <sz val="8"/>
        <rFont val="Arial"/>
      </rPr>
      <t>Minnesota</t>
    </r>
  </si>
  <si>
    <r>
      <rPr>
        <sz val="8"/>
        <rFont val="Arial"/>
      </rPr>
      <t>Michigan</t>
    </r>
  </si>
  <si>
    <r>
      <rPr>
        <sz val="8"/>
        <rFont val="Arial"/>
      </rPr>
      <t>Massachusetts</t>
    </r>
  </si>
  <si>
    <r>
      <rPr>
        <sz val="8"/>
        <rFont val="Arial"/>
      </rPr>
      <t>Maryland</t>
    </r>
  </si>
  <si>
    <r>
      <rPr>
        <sz val="8"/>
        <rFont val="Arial"/>
      </rPr>
      <t>Maine</t>
    </r>
  </si>
  <si>
    <r>
      <rPr>
        <sz val="8"/>
        <rFont val="Arial"/>
      </rPr>
      <t>Louisiana</t>
    </r>
  </si>
  <si>
    <r>
      <rPr>
        <sz val="8"/>
        <rFont val="Arial"/>
      </rPr>
      <t>Kentucky</t>
    </r>
  </si>
  <si>
    <r>
      <rPr>
        <sz val="8"/>
        <rFont val="Arial"/>
      </rPr>
      <t>Kansas</t>
    </r>
  </si>
  <si>
    <r>
      <rPr>
        <sz val="8"/>
        <rFont val="Arial"/>
      </rPr>
      <t>Iowa</t>
    </r>
  </si>
  <si>
    <r>
      <rPr>
        <sz val="8"/>
        <rFont val="Arial"/>
      </rPr>
      <t>Indiana</t>
    </r>
  </si>
  <si>
    <r>
      <rPr>
        <sz val="8"/>
        <rFont val="Arial"/>
      </rPr>
      <t>Illinois</t>
    </r>
  </si>
  <si>
    <r>
      <rPr>
        <sz val="8"/>
        <rFont val="Arial"/>
      </rPr>
      <t>Idaho</t>
    </r>
  </si>
  <si>
    <r>
      <rPr>
        <sz val="8"/>
        <rFont val="Arial"/>
      </rPr>
      <t>Hawaii</t>
    </r>
  </si>
  <si>
    <r>
      <rPr>
        <sz val="8"/>
        <rFont val="Arial"/>
      </rPr>
      <t>Georgia</t>
    </r>
  </si>
  <si>
    <r>
      <rPr>
        <sz val="8"/>
        <rFont val="Arial"/>
      </rPr>
      <t>Florida</t>
    </r>
  </si>
  <si>
    <r>
      <rPr>
        <sz val="8"/>
        <rFont val="Arial"/>
      </rPr>
      <t>District of Columbia</t>
    </r>
  </si>
  <si>
    <r>
      <rPr>
        <sz val="8"/>
        <rFont val="Arial"/>
      </rPr>
      <t>Delaware</t>
    </r>
  </si>
  <si>
    <r>
      <rPr>
        <sz val="8"/>
        <rFont val="Arial"/>
      </rPr>
      <t>Connecticut</t>
    </r>
  </si>
  <si>
    <r>
      <rPr>
        <sz val="8"/>
        <rFont val="Arial"/>
      </rPr>
      <t>Colorado</t>
    </r>
  </si>
  <si>
    <r>
      <rPr>
        <sz val="8"/>
        <rFont val="Arial"/>
      </rPr>
      <t>California</t>
    </r>
  </si>
  <si>
    <r>
      <rPr>
        <sz val="8"/>
        <rFont val="Arial"/>
      </rPr>
      <t>Arkansas</t>
    </r>
  </si>
  <si>
    <r>
      <rPr>
        <sz val="8"/>
        <rFont val="Arial"/>
      </rPr>
      <t>Arizona</t>
    </r>
  </si>
  <si>
    <r>
      <rPr>
        <sz val="8"/>
        <rFont val="Arial"/>
      </rPr>
      <t>Alaska</t>
    </r>
  </si>
  <si>
    <r>
      <rPr>
        <sz val="8"/>
        <rFont val="Arial"/>
      </rPr>
      <t>Alabama</t>
    </r>
  </si>
  <si>
    <r>
      <rPr>
        <sz val="8"/>
        <rFont val="Arial"/>
      </rPr>
      <t>FFL Population</t>
    </r>
  </si>
  <si>
    <r>
      <rPr>
        <sz val="8"/>
        <rFont val="Arial"/>
      </rPr>
      <t>State</t>
    </r>
  </si>
  <si>
    <r>
      <rPr>
        <b/>
        <sz val="12"/>
        <rFont val="Arial"/>
      </rPr>
      <t>Exhibit 11.  Federal Firearms Licensees by State 2014</t>
    </r>
  </si>
  <si>
    <r>
      <rPr>
        <sz val="8"/>
        <rFont val="Arial"/>
      </rPr>
      <t>Source:  ATF Federal Firearms Licensing Center, Federal Licensing System (FLS).  Data is based on active firearms licenses and related statistics as of the end of each fiscal year.</t>
    </r>
  </si>
  <si>
    <r>
      <rPr>
        <sz val="8"/>
        <rFont val="Arial"/>
      </rPr>
      <t>Importer</t>
    </r>
  </si>
  <si>
    <r>
      <rPr>
        <sz val="8"/>
        <rFont val="Arial"/>
      </rPr>
      <t>Manufacturer</t>
    </r>
  </si>
  <si>
    <r>
      <rPr>
        <sz val="8"/>
        <rFont val="Arial"/>
      </rPr>
      <t>Dealer</t>
    </r>
  </si>
  <si>
    <r>
      <rPr>
        <sz val="8"/>
        <rFont val="Calibri"/>
      </rPr>
      <t>Importer</t>
    </r>
  </si>
  <si>
    <r>
      <rPr>
        <sz val="8"/>
        <rFont val="Arial"/>
      </rPr>
      <t>Firearms</t>
    </r>
  </si>
  <si>
    <r>
      <rPr>
        <sz val="8"/>
        <rFont val="Arial"/>
      </rPr>
      <t>Ammunition</t>
    </r>
  </si>
  <si>
    <r>
      <rPr>
        <sz val="8"/>
        <rFont val="Arial"/>
      </rPr>
      <t>Collector</t>
    </r>
  </si>
  <si>
    <r>
      <rPr>
        <sz val="8"/>
        <rFont val="Arial"/>
      </rPr>
      <t>Pawn- broker</t>
    </r>
  </si>
  <si>
    <t>Destructive Device</t>
  </si>
  <si>
    <r>
      <rPr>
        <sz val="8"/>
        <rFont val="Arial"/>
      </rPr>
      <t>Manufacturer of</t>
    </r>
  </si>
  <si>
    <r>
      <rPr>
        <b/>
        <sz val="12"/>
        <rFont val="Arial"/>
      </rPr>
      <t>Exhibit 10.  Federal Firearms Licensees Total (1975 - 2014)</t>
    </r>
  </si>
  <si>
    <r>
      <rPr>
        <sz val="8"/>
        <rFont val="Arial"/>
      </rPr>
      <t xml:space="preserve">Source: ATF National Firearms Act Special Occupational Tax Database (NSOT)
</t>
    </r>
    <r>
      <rPr>
        <sz val="8"/>
        <rFont val="Arial"/>
      </rPr>
      <t>Numbers represent qualified premises locations.</t>
    </r>
  </si>
  <si>
    <r>
      <rPr>
        <sz val="8"/>
        <rFont val="Arial"/>
      </rPr>
      <t>Dealers</t>
    </r>
  </si>
  <si>
    <r>
      <rPr>
        <sz val="8"/>
        <rFont val="Arial"/>
      </rPr>
      <t>Manufacturers</t>
    </r>
  </si>
  <si>
    <r>
      <rPr>
        <sz val="8"/>
        <rFont val="Arial"/>
      </rPr>
      <t>Importers</t>
    </r>
  </si>
  <si>
    <r>
      <rPr>
        <b/>
        <sz val="12"/>
        <rFont val="Arial"/>
      </rPr>
      <t>Tax Year 2014</t>
    </r>
  </si>
  <si>
    <r>
      <rPr>
        <b/>
        <sz val="12"/>
        <rFont val="Arial"/>
      </rPr>
      <t>Exhibit 9. National Firearms Act Special Occupational Taxpayers by State</t>
    </r>
  </si>
  <si>
    <r>
      <rPr>
        <sz val="8"/>
        <rFont val="Arial"/>
      </rPr>
      <t>whether by alteration, modification, or otherwise, if such weapon as modified has an overall length of less than 26 inches.</t>
    </r>
  </si>
  <si>
    <r>
      <rPr>
        <vertAlign val="superscript"/>
        <sz val="5"/>
        <rFont val="Arial"/>
        <family val="2"/>
      </rPr>
      <t xml:space="preserve">6 </t>
    </r>
    <r>
      <rPr>
        <sz val="8"/>
        <rFont val="Arial"/>
      </rPr>
      <t>Short-barreled shotgun is defined as a shotgun having one or more barrels less than 18 inches in length, and any weapon made from a shotgun,</t>
    </r>
  </si>
  <si>
    <r>
      <rPr>
        <sz val="8"/>
        <rFont val="Arial"/>
      </rPr>
      <t>alteration, modification, or otherwise, if such weapon, as modified, has an overall length of less than 26 inches.</t>
    </r>
  </si>
  <si>
    <r>
      <rPr>
        <vertAlign val="superscript"/>
        <sz val="5"/>
        <rFont val="Arial"/>
        <family val="2"/>
      </rPr>
      <t xml:space="preserve">5 </t>
    </r>
    <r>
      <rPr>
        <sz val="8"/>
        <rFont val="Arial"/>
      </rPr>
      <t>Short-barreled rifle is defined as a rifle having one or more barrels less than 16 inches in length, and any weapon made from a rifle, whether by</t>
    </r>
  </si>
  <si>
    <r>
      <rPr>
        <sz val="8"/>
        <rFont val="Arial"/>
      </rPr>
      <t>redesigned, and intended for the use in assembling or fabricating a firearm silencer or firearm muffler, and any part intended only for use in such assembly or fabrication.</t>
    </r>
  </si>
  <si>
    <r>
      <rPr>
        <vertAlign val="superscript"/>
        <sz val="5"/>
        <rFont val="Arial"/>
        <family val="2"/>
      </rPr>
      <t xml:space="preserve">4 </t>
    </r>
    <r>
      <rPr>
        <sz val="8"/>
        <rFont val="Arial"/>
      </rPr>
      <t>Silencer is defined as any device for silencing, muffling, or diminishing the report of a portable firearm, including any combination of parts, designed or</t>
    </r>
  </si>
  <si>
    <r>
      <rPr>
        <sz val="8"/>
        <rFont val="Arial"/>
      </rPr>
      <t>without manual reloading, by a single function of the trigger. The term shall also include the frame or receiver of any such weapon, any part designed and intended solely and exclusively, or combination of parts designed and intended, for use in converting a weapon into a machinegun, and any combination of parts from which a machinegun can be assembled if such parts are in the possession or under the control of a person.</t>
    </r>
  </si>
  <si>
    <r>
      <rPr>
        <vertAlign val="superscript"/>
        <sz val="5"/>
        <rFont val="Arial"/>
        <family val="2"/>
      </rPr>
      <t xml:space="preserve">3 </t>
    </r>
    <r>
      <rPr>
        <sz val="8"/>
        <rFont val="Arial"/>
      </rPr>
      <t>Machinegun is defined as any weapon which shoots, is designed to shoot, or can be readily restored to shoot, automatically more than one shot,</t>
    </r>
  </si>
  <si>
    <r>
      <rPr>
        <sz val="8"/>
        <rFont val="Arial"/>
      </rPr>
      <t>more than 4 ounces, (4) missile having an explosive or incendiary charge of more than one-quarter ounce, (5) mine, or (6) device similar to any of the devices described in the preceding paragraphs of this definition; (b) any type of weapon (other than a shotgun or a shotgun shell which the Director finds is generally recognized as particularly suitable for sporting purposes) by whatever name known which will, or which may be readily converted to, expel a projectile by the action of an explosive or other propellant, and which has any barrel with a bore of more than one-half inch in diameter; and (c) any combination of parts either designed or intended for use in converting any device into any destructive device described in paragraph (a) or (b) of this section and from which a destructive device may be readily assembled. The term shall not include any device which is neither designed nor redesigned for use as a weapon; any device, although originally designed for use as a weapon, which is redesigned for use as a signaling, pyrotechnic, line throwing, safety, or similar device; surplus ordnance sold, loaned, or given by the Secretary of the Army pursuant to the provisions of section 4684(2), 4685, or 4686 of title 10, United States Code; or any other device which the Director finds is not likely to be used as a weapon, is an antique, or is a rifle which the owner intends to use solely for sporting, recreational, or cultural purposes.</t>
    </r>
  </si>
  <si>
    <r>
      <rPr>
        <vertAlign val="superscript"/>
        <sz val="5"/>
        <rFont val="Arial"/>
        <family val="2"/>
      </rPr>
      <t xml:space="preserve">2 </t>
    </r>
    <r>
      <rPr>
        <sz val="8"/>
        <rFont val="Arial"/>
      </rPr>
      <t>Destructive device generally is defined as (a) Any explosive, incendiary, or poison gas (1) bomb, (2) grenade, (3) rocket having a propellant charge of</t>
    </r>
  </si>
  <si>
    <r>
      <rPr>
        <sz val="8"/>
        <rFont val="Arial"/>
      </rPr>
      <t>energy of an explosive, a pistol or revolver having a barrel with a smooth bore designed or redesigned to fire a fixed shotgun shell, weapons with combination shotgun and rifle barrels 12 inches or more, less than 18 inches in length, from which only a single discharge can be made from either barrel without manual reloading, and shall include any such weapon which may be readily restored to fire. Such term shall not include a pistol or a revolver having a rifled bore, or rifled bores, or weapons designed, made, or intended to be fired from the shoulder and not capable of firing fixed ammunition.</t>
    </r>
  </si>
  <si>
    <r>
      <rPr>
        <vertAlign val="superscript"/>
        <sz val="5"/>
        <rFont val="Arial"/>
        <family val="2"/>
      </rPr>
      <t xml:space="preserve">1 </t>
    </r>
    <r>
      <rPr>
        <sz val="8"/>
        <rFont val="Arial"/>
      </rPr>
      <t>The term “any other weapon” means any weapon or device capable of being concealed on the person from which a shot can be discharged through the</t>
    </r>
  </si>
  <si>
    <r>
      <rPr>
        <sz val="8"/>
        <rFont val="Arial"/>
      </rPr>
      <t>Source:  ATF National Firearms Registration and Transfer Record (NFRTR).</t>
    </r>
  </si>
  <si>
    <r>
      <rPr>
        <sz val="8"/>
        <rFont val="Arial"/>
      </rPr>
      <t>Other US Territories</t>
    </r>
  </si>
  <si>
    <r>
      <rPr>
        <sz val="8"/>
        <rFont val="Arial"/>
      </rPr>
      <t>Short Barreled Shotgun</t>
    </r>
    <r>
      <rPr>
        <vertAlign val="superscript"/>
        <sz val="5"/>
        <rFont val="Arial"/>
        <family val="2"/>
      </rPr>
      <t>6</t>
    </r>
  </si>
  <si>
    <r>
      <rPr>
        <sz val="8"/>
        <rFont val="Arial"/>
      </rPr>
      <t>Short Barreled Rifle</t>
    </r>
    <r>
      <rPr>
        <vertAlign val="superscript"/>
        <sz val="5"/>
        <rFont val="Arial"/>
        <family val="2"/>
      </rPr>
      <t>5</t>
    </r>
  </si>
  <si>
    <r>
      <rPr>
        <sz val="8"/>
        <rFont val="Arial"/>
      </rPr>
      <t>Silencer</t>
    </r>
    <r>
      <rPr>
        <vertAlign val="superscript"/>
        <sz val="5"/>
        <rFont val="Arial"/>
        <family val="2"/>
      </rPr>
      <t>4</t>
    </r>
  </si>
  <si>
    <r>
      <rPr>
        <sz val="8"/>
        <rFont val="Arial"/>
      </rPr>
      <t>Machinegun</t>
    </r>
    <r>
      <rPr>
        <vertAlign val="superscript"/>
        <sz val="5"/>
        <rFont val="Arial"/>
        <family val="2"/>
      </rPr>
      <t>3</t>
    </r>
  </si>
  <si>
    <r>
      <rPr>
        <sz val="8"/>
        <rFont val="Arial"/>
      </rPr>
      <t>Destructive Device</t>
    </r>
    <r>
      <rPr>
        <vertAlign val="superscript"/>
        <sz val="5"/>
        <rFont val="Arial"/>
        <family val="2"/>
      </rPr>
      <t>2</t>
    </r>
  </si>
  <si>
    <r>
      <rPr>
        <sz val="8"/>
        <rFont val="Arial"/>
      </rPr>
      <t>Any Other Weapon</t>
    </r>
    <r>
      <rPr>
        <vertAlign val="superscript"/>
        <sz val="5"/>
        <rFont val="Arial"/>
        <family val="2"/>
      </rPr>
      <t>1</t>
    </r>
  </si>
  <si>
    <r>
      <rPr>
        <b/>
        <sz val="12"/>
        <rFont val="Arial"/>
      </rPr>
      <t>Exhibit 8. National Firearms Act Registered Weapons by State (Feb 2015)</t>
    </r>
  </si>
  <si>
    <r>
      <rPr>
        <vertAlign val="superscript"/>
        <sz val="5"/>
        <rFont val="Arial"/>
        <family val="2"/>
      </rPr>
      <t>3</t>
    </r>
    <r>
      <rPr>
        <sz val="8"/>
        <rFont val="Arial"/>
      </rPr>
      <t>Totals do not include ATF Form 5320.20 or ATF Form 10 because these do not relate to commercial transactions.</t>
    </r>
  </si>
  <si>
    <r>
      <rPr>
        <sz val="8"/>
        <rFont val="Arial"/>
      </rPr>
      <t>between licensees registered as importers, manufacturers, or dealers who have paid the special occupational tax are likewise exempt from transfer tax.</t>
    </r>
  </si>
  <si>
    <r>
      <rPr>
        <vertAlign val="superscript"/>
        <sz val="5"/>
        <rFont val="Arial"/>
        <family val="2"/>
      </rPr>
      <t>2</t>
    </r>
    <r>
      <rPr>
        <sz val="8"/>
        <rFont val="Arial"/>
      </rPr>
      <t>Firearms may be transferred to the U.S., State or local governments without the payment of a transfer tax.  Further transfers of NFA firearms</t>
    </r>
  </si>
  <si>
    <r>
      <rPr>
        <vertAlign val="superscript"/>
        <sz val="5"/>
        <rFont val="Arial"/>
        <family val="2"/>
      </rPr>
      <t>1</t>
    </r>
    <r>
      <rPr>
        <sz val="8"/>
        <rFont val="Arial"/>
      </rPr>
      <t>Data from 1990 - 1996 represent fiscal year.</t>
    </r>
  </si>
  <si>
    <r>
      <rPr>
        <sz val="8"/>
        <rFont val="Arial"/>
      </rPr>
      <t>Total</t>
    </r>
    <r>
      <rPr>
        <vertAlign val="superscript"/>
        <sz val="5"/>
        <rFont val="Arial"/>
        <family val="2"/>
      </rPr>
      <t>3</t>
    </r>
  </si>
  <si>
    <r>
      <rPr>
        <sz val="8"/>
        <rFont val="Arial"/>
      </rPr>
      <t>Exported (ATF Form 9)</t>
    </r>
  </si>
  <si>
    <r>
      <rPr>
        <sz val="8"/>
        <rFont val="Arial"/>
      </rPr>
      <t xml:space="preserve">Application for Tax-Exempt Transfer </t>
    </r>
    <r>
      <rPr>
        <vertAlign val="superscript"/>
        <sz val="5"/>
        <rFont val="Arial"/>
        <family val="2"/>
      </rPr>
      <t xml:space="preserve">2
</t>
    </r>
    <r>
      <rPr>
        <sz val="8"/>
        <rFont val="Arial"/>
      </rPr>
      <t>(ATF Form 5)</t>
    </r>
  </si>
  <si>
    <r>
      <rPr>
        <sz val="8"/>
        <rFont val="Arial"/>
      </rPr>
      <t xml:space="preserve">Application for Taxpaid Transfer
</t>
    </r>
    <r>
      <rPr>
        <sz val="8"/>
        <rFont val="Arial"/>
      </rPr>
      <t>(ATF Form 4)</t>
    </r>
  </si>
  <si>
    <r>
      <rPr>
        <sz val="8"/>
        <rFont val="Arial"/>
      </rPr>
      <t>Application for Tax Exempt Transfer Between Licensees (ATF Form 3)</t>
    </r>
  </si>
  <si>
    <r>
      <rPr>
        <sz val="8"/>
        <rFont val="Arial"/>
      </rPr>
      <t>Manufactured and Imported (ATF Form 2)</t>
    </r>
  </si>
  <si>
    <r>
      <rPr>
        <sz val="8"/>
        <rFont val="Arial"/>
      </rPr>
      <t>Application to Make NFA Firearms (ATF Form 1)</t>
    </r>
  </si>
  <si>
    <r>
      <rPr>
        <sz val="8"/>
        <rFont val="Arial"/>
      </rPr>
      <t>Calendar Year</t>
    </r>
    <r>
      <rPr>
        <vertAlign val="superscript"/>
        <sz val="5"/>
        <rFont val="Arial"/>
        <family val="2"/>
      </rPr>
      <t>1</t>
    </r>
  </si>
  <si>
    <r>
      <rPr>
        <b/>
        <sz val="12"/>
        <rFont val="Arial"/>
      </rPr>
      <t>Exhibit 7. National Firearms Act Firearms Processed by Form Type (1990 - 2014)</t>
    </r>
  </si>
  <si>
    <r>
      <rPr>
        <vertAlign val="superscript"/>
        <sz val="5"/>
        <rFont val="Arial"/>
        <family val="2"/>
      </rPr>
      <t>3</t>
    </r>
    <r>
      <rPr>
        <sz val="8"/>
        <rFont val="Arial"/>
      </rPr>
      <t xml:space="preserve">ATF searches the NFRTR in support of criminal investigations and regulatory inspections in order to determine whether persons are legally in possession of NFA weapons and whether transfers are made lawfully.
</t>
    </r>
    <r>
      <rPr>
        <sz val="8"/>
        <rFont val="Arial"/>
      </rPr>
      <t>Data from 2000-2010 for Certifications and Records Checks was corrected in the 2012 update.</t>
    </r>
  </si>
  <si>
    <r>
      <rPr>
        <vertAlign val="superscript"/>
        <sz val="5"/>
        <rFont val="Arial"/>
        <family val="2"/>
      </rPr>
      <t xml:space="preserve">2 </t>
    </r>
    <r>
      <rPr>
        <sz val="8"/>
        <rFont val="Arial"/>
      </rPr>
      <t>Special occupational tax revenues for FY 1990 - 1996 include collections made during the fiscal year for prior tax years. Importers, manufacturers, or dealers in NFA firearms are subject to a yearly occupational tax.</t>
    </r>
  </si>
  <si>
    <r>
      <rPr>
        <vertAlign val="superscript"/>
        <sz val="5"/>
        <rFont val="Arial"/>
        <family val="2"/>
      </rPr>
      <t>1</t>
    </r>
    <r>
      <rPr>
        <sz val="8"/>
        <rFont val="Arial"/>
      </rPr>
      <t>Data from 1997 - 2000 were based on calendar year data.</t>
    </r>
  </si>
  <si>
    <r>
      <rPr>
        <u/>
        <sz val="8"/>
        <rFont val="Arial"/>
        <family val="2"/>
      </rPr>
      <t>Records Checks             </t>
    </r>
  </si>
  <si>
    <r>
      <rPr>
        <u/>
        <sz val="8"/>
        <rFont val="Arial"/>
        <family val="2"/>
      </rPr>
      <t>               Certifications                            </t>
    </r>
  </si>
  <si>
    <r>
      <rPr>
        <sz val="8"/>
        <rFont val="Arial"/>
      </rPr>
      <t xml:space="preserve">Year </t>
    </r>
    <r>
      <rPr>
        <vertAlign val="superscript"/>
        <sz val="5"/>
        <rFont val="Arial"/>
        <family val="2"/>
      </rPr>
      <t>1</t>
    </r>
  </si>
  <si>
    <r>
      <rPr>
        <sz val="8"/>
        <rFont val="Arial"/>
      </rPr>
      <t>Transfer and Making Tax Paid</t>
    </r>
  </si>
  <si>
    <r>
      <rPr>
        <sz val="8"/>
        <rFont val="Arial"/>
      </rPr>
      <t>Special Occupational Tax Paid</t>
    </r>
    <r>
      <rPr>
        <vertAlign val="superscript"/>
        <sz val="5"/>
        <rFont val="Arial"/>
        <family val="2"/>
      </rPr>
      <t>2</t>
    </r>
  </si>
  <si>
    <r>
      <rPr>
        <sz val="8"/>
        <rFont val="Arial"/>
      </rPr>
      <t>Fiscal</t>
    </r>
  </si>
  <si>
    <r>
      <rPr>
        <sz val="8"/>
        <rFont val="Arial"/>
      </rPr>
      <t>Enforcement Support</t>
    </r>
    <r>
      <rPr>
        <vertAlign val="superscript"/>
        <sz val="5"/>
        <rFont val="Arial"/>
        <family val="2"/>
      </rPr>
      <t>3</t>
    </r>
  </si>
  <si>
    <r>
      <rPr>
        <b/>
        <sz val="12"/>
        <rFont val="Arial"/>
      </rPr>
      <t>Exhibit 6.  National Firearms Act Tax Revenues and Related Activities (1984 - 2014)</t>
    </r>
  </si>
  <si>
    <r>
      <rPr>
        <sz val="8"/>
        <rFont val="Arial"/>
      </rPr>
      <t>Imports from Georgia, Kazakstan, Kyrgyzstan, Moldova, Russian Federation, Turkmenistan, Ukraine, Uzbekistan are limited to firearms enumerated on the Voluntary Restraint Agreement (VRA).</t>
    </r>
  </si>
  <si>
    <r>
      <rPr>
        <sz val="8"/>
        <rFont val="Arial"/>
      </rPr>
      <t>Imports from Afghanistan, Belarus, Burma, China, Cuba, Democratic Republic of Congo, Haiti, Iran, Iraq, Libya, Mongolia, North Korea, Rwanda, Somalia Sudan, Syria, Unita (Angola), Vietnam, may include surplus military curio and relic firearms that were manufactured in these countries prior to becoming proscribed or embargoed and had been outside those proscribed countries for the preceding five years prior to import.  Imports may also include  those that obtained a waiver from the U.S. State Department.</t>
    </r>
  </si>
  <si>
    <r>
      <rPr>
        <vertAlign val="superscript"/>
        <sz val="5"/>
        <rFont val="Arial"/>
        <family val="2"/>
      </rPr>
      <t>2</t>
    </r>
    <r>
      <rPr>
        <sz val="8"/>
        <rFont val="Arial"/>
      </rPr>
      <t>Imports of fewer than 1,000 per country.</t>
    </r>
  </si>
  <si>
    <r>
      <rPr>
        <vertAlign val="superscript"/>
        <sz val="5"/>
        <rFont val="Arial"/>
        <family val="2"/>
      </rPr>
      <t>1</t>
    </r>
    <r>
      <rPr>
        <sz val="8"/>
        <rFont val="Arial"/>
      </rPr>
      <t>On May 26, 1994, the United States instituted a firearms imports embargo against China. Sporting shotguns, however, are exempt from the embargo.</t>
    </r>
  </si>
  <si>
    <r>
      <rPr>
        <sz val="8"/>
        <rFont val="Arial"/>
      </rPr>
      <t>Source:  United States International Trade Commission</t>
    </r>
  </si>
  <si>
    <r>
      <rPr>
        <sz val="8"/>
        <rFont val="Arial"/>
      </rPr>
      <t>Totals</t>
    </r>
  </si>
  <si>
    <r>
      <rPr>
        <sz val="8"/>
        <rFont val="Arial"/>
      </rPr>
      <t>Other</t>
    </r>
    <r>
      <rPr>
        <vertAlign val="superscript"/>
        <sz val="5"/>
        <rFont val="Arial"/>
        <family val="2"/>
      </rPr>
      <t>2</t>
    </r>
  </si>
  <si>
    <r>
      <rPr>
        <sz val="8"/>
        <rFont val="Arial"/>
      </rPr>
      <t>Portugal</t>
    </r>
  </si>
  <si>
    <r>
      <rPr>
        <sz val="8"/>
        <rFont val="Arial"/>
      </rPr>
      <t>Switzerland</t>
    </r>
  </si>
  <si>
    <r>
      <rPr>
        <sz val="8"/>
        <rFont val="Arial"/>
      </rPr>
      <t>United Kingdom</t>
    </r>
  </si>
  <si>
    <r>
      <rPr>
        <sz val="8"/>
        <rFont val="Arial"/>
      </rPr>
      <t>Poland</t>
    </r>
  </si>
  <si>
    <r>
      <rPr>
        <sz val="8"/>
        <rFont val="Arial"/>
      </rPr>
      <t>Bulgaria</t>
    </r>
  </si>
  <si>
    <r>
      <rPr>
        <sz val="8"/>
        <rFont val="Arial"/>
      </rPr>
      <t>Romania</t>
    </r>
  </si>
  <si>
    <r>
      <rPr>
        <sz val="8"/>
        <rFont val="Arial"/>
      </rPr>
      <t>Spain</t>
    </r>
  </si>
  <si>
    <r>
      <rPr>
        <sz val="8"/>
        <rFont val="Arial"/>
      </rPr>
      <t>Serbia</t>
    </r>
  </si>
  <si>
    <r>
      <rPr>
        <sz val="8"/>
        <rFont val="Arial"/>
      </rPr>
      <t>Finland</t>
    </r>
  </si>
  <si>
    <r>
      <rPr>
        <sz val="8"/>
        <rFont val="Arial"/>
      </rPr>
      <t>Israel</t>
    </r>
  </si>
  <si>
    <r>
      <rPr>
        <sz val="8"/>
        <rFont val="Arial"/>
      </rPr>
      <t>Argentina</t>
    </r>
  </si>
  <si>
    <r>
      <rPr>
        <sz val="8"/>
        <rFont val="Arial"/>
      </rPr>
      <t>Russia</t>
    </r>
  </si>
  <si>
    <r>
      <rPr>
        <sz val="8"/>
        <rFont val="Arial"/>
      </rPr>
      <t>Belgium</t>
    </r>
  </si>
  <si>
    <r>
      <rPr>
        <sz val="8"/>
        <rFont val="Arial"/>
      </rPr>
      <t>Czech Republic</t>
    </r>
  </si>
  <si>
    <r>
      <rPr>
        <sz val="8"/>
        <rFont val="Arial"/>
      </rPr>
      <t>Philippines</t>
    </r>
  </si>
  <si>
    <r>
      <rPr>
        <sz val="8"/>
        <rFont val="Arial"/>
      </rPr>
      <t>Japan</t>
    </r>
  </si>
  <si>
    <r>
      <rPr>
        <sz val="8"/>
        <rFont val="Arial"/>
      </rPr>
      <t>China</t>
    </r>
    <r>
      <rPr>
        <vertAlign val="superscript"/>
        <sz val="5"/>
        <rFont val="Arial"/>
        <family val="2"/>
      </rPr>
      <t>1</t>
    </r>
  </si>
  <si>
    <r>
      <rPr>
        <sz val="8"/>
        <rFont val="Arial"/>
      </rPr>
      <t>Turkey</t>
    </r>
  </si>
  <si>
    <r>
      <rPr>
        <sz val="8"/>
        <rFont val="Arial"/>
      </rPr>
      <t>Canada</t>
    </r>
  </si>
  <si>
    <r>
      <rPr>
        <sz val="8"/>
        <rFont val="Arial"/>
      </rPr>
      <t>Brazil</t>
    </r>
  </si>
  <si>
    <r>
      <rPr>
        <sz val="8"/>
        <rFont val="Arial"/>
      </rPr>
      <t>Germany</t>
    </r>
  </si>
  <si>
    <r>
      <rPr>
        <sz val="8"/>
        <rFont val="Arial"/>
      </rPr>
      <t>Italy</t>
    </r>
  </si>
  <si>
    <r>
      <rPr>
        <sz val="8"/>
        <rFont val="Arial"/>
      </rPr>
      <t>Croatia</t>
    </r>
  </si>
  <si>
    <r>
      <rPr>
        <sz val="8"/>
        <rFont val="Arial"/>
      </rPr>
      <t>Austria</t>
    </r>
  </si>
  <si>
    <r>
      <rPr>
        <sz val="8"/>
        <rFont val="Arial"/>
      </rPr>
      <t>Total Firearms</t>
    </r>
  </si>
  <si>
    <r>
      <rPr>
        <sz val="8"/>
        <rFont val="Arial"/>
      </rPr>
      <t>Shotguns</t>
    </r>
  </si>
  <si>
    <r>
      <rPr>
        <sz val="8"/>
        <rFont val="Arial"/>
      </rPr>
      <t>Rifles</t>
    </r>
  </si>
  <si>
    <r>
      <rPr>
        <sz val="8"/>
        <rFont val="Arial"/>
      </rPr>
      <t>Handguns</t>
    </r>
  </si>
  <si>
    <r>
      <rPr>
        <b/>
        <sz val="12"/>
        <rFont val="Arial"/>
      </rPr>
      <t xml:space="preserve">Exhibit 5.  Firearms Imported into the United States
</t>
    </r>
    <r>
      <rPr>
        <b/>
        <sz val="12"/>
        <rFont val="Arial"/>
      </rPr>
      <t>by Country of Manufacture 2014</t>
    </r>
  </si>
  <si>
    <r>
      <rPr>
        <sz val="8"/>
        <rFont val="Arial"/>
      </rPr>
      <t xml:space="preserve">Import data excludes temporary permits issued to nonimmigrant aliens.
</t>
    </r>
    <r>
      <rPr>
        <sz val="8"/>
        <rFont val="Arial"/>
      </rPr>
      <t>*Depicts ATF Form 6A Part 2 (5330.3C)</t>
    </r>
  </si>
  <si>
    <r>
      <rPr>
        <sz val="8"/>
        <rFont val="Arial"/>
      </rPr>
      <t>Source: ATF Firearms and Explosives Import System (FEIS)</t>
    </r>
  </si>
  <si>
    <r>
      <rPr>
        <sz val="8"/>
        <rFont val="Arial"/>
      </rPr>
      <t>Other</t>
    </r>
  </si>
  <si>
    <r>
      <rPr>
        <sz val="8"/>
        <rFont val="Arial"/>
      </rPr>
      <t>Military*</t>
    </r>
  </si>
  <si>
    <r>
      <rPr>
        <sz val="8"/>
        <rFont val="Arial"/>
      </rPr>
      <t>Licensed Importer</t>
    </r>
  </si>
  <si>
    <r>
      <rPr>
        <b/>
        <sz val="12"/>
        <rFont val="Arial"/>
      </rPr>
      <t>Exhibit 4.  Importation Applications  (1986 - 2014)</t>
    </r>
  </si>
  <si>
    <r>
      <rPr>
        <sz val="8"/>
        <rFont val="Arial"/>
      </rPr>
      <t>Statistics prior to 1992 are for fiscal years; 1992 is a transition year with five quarters.</t>
    </r>
  </si>
  <si>
    <r>
      <rPr>
        <sz val="8"/>
        <rFont val="Arial"/>
      </rPr>
      <t>Source: ATF and United States International Trade Commission.</t>
    </r>
  </si>
  <si>
    <r>
      <rPr>
        <sz val="8"/>
        <rFont val="Arial"/>
      </rPr>
      <t>Calendar Year</t>
    </r>
  </si>
  <si>
    <r>
      <rPr>
        <b/>
        <sz val="12"/>
        <rFont val="Arial"/>
      </rPr>
      <t>Exhibit 3.  Firearms Imports (1986 - 2014)</t>
    </r>
  </si>
  <si>
    <r>
      <rPr>
        <sz val="8"/>
        <rFont val="Arial"/>
      </rPr>
      <t>The AFMER report excludes production for the U.S. military but includes firearms purchased by domestic law enforcement agencies.</t>
    </r>
  </si>
  <si>
    <r>
      <rPr>
        <vertAlign val="superscript"/>
        <sz val="5"/>
        <rFont val="Arial"/>
        <family val="2"/>
      </rPr>
      <t>1</t>
    </r>
    <r>
      <rPr>
        <sz val="8"/>
        <rFont val="Arial"/>
      </rPr>
      <t xml:space="preserve">Miscellaneous firearms are any firearms not specifically categorized in any of the firearms categories defined on the ATF Form
</t>
    </r>
    <r>
      <rPr>
        <sz val="8"/>
        <rFont val="Arial"/>
      </rPr>
      <t>5300.11 Annual Firearms Manufacturing and Exportation Report. (Examples of miscellaneous firearms would include pistol grip firearms, starter guns, and firearm frames and receivers.)</t>
    </r>
  </si>
  <si>
    <r>
      <rPr>
        <sz val="8"/>
        <rFont val="Arial"/>
      </rPr>
      <t>Source:  ATF Annual Firearms Manufacturing and Exportation Report (AFMER).</t>
    </r>
  </si>
  <si>
    <r>
      <rPr>
        <sz val="8"/>
        <rFont val="Arial"/>
      </rPr>
      <t>Misc. Firearms</t>
    </r>
    <r>
      <rPr>
        <vertAlign val="superscript"/>
        <sz val="5"/>
        <rFont val="Arial"/>
        <family val="2"/>
      </rPr>
      <t>1</t>
    </r>
  </si>
  <si>
    <r>
      <rPr>
        <sz val="8"/>
        <rFont val="Arial"/>
      </rPr>
      <t>Revolvers</t>
    </r>
  </si>
  <si>
    <r>
      <rPr>
        <sz val="8"/>
        <rFont val="Arial"/>
      </rPr>
      <t>Pistols</t>
    </r>
  </si>
  <si>
    <r>
      <rPr>
        <b/>
        <sz val="12"/>
        <rFont val="Arial"/>
      </rPr>
      <t>Exhibit 2.  Firearms Manufacturers' Exports (1986 - 2013)</t>
    </r>
  </si>
  <si>
    <r>
      <rPr>
        <sz val="10"/>
        <rFont val="Times New Roman"/>
      </rPr>
      <t>* Publication change 3/15/16. "Total Firearms" in Calendar Year 2013 changed from 10,884,792 to 10,844,792.</t>
    </r>
  </si>
  <si>
    <r>
      <rPr>
        <i/>
        <sz val="12"/>
        <rFont val="Palatino Linotype"/>
      </rPr>
      <t>*</t>
    </r>
  </si>
  <si>
    <r>
      <rPr>
        <sz val="8"/>
        <rFont val="Arial"/>
      </rPr>
      <t>AFMER data is not published until one year after the close of the calendar year reporting period because the proprietary data furnished by filers is protected from immediate disclosure by the Trade Secrets Act.  For example, calendar year 2012 data was due to ATF by April 1, 2013, but not published until January 2014.</t>
    </r>
  </si>
  <si>
    <r>
      <rPr>
        <vertAlign val="superscript"/>
        <sz val="5"/>
        <rFont val="Arial"/>
        <family val="2"/>
      </rPr>
      <t>1</t>
    </r>
    <r>
      <rPr>
        <sz val="8"/>
        <rFont val="Arial"/>
      </rPr>
      <t xml:space="preserve">Miscellaneous firearms are any firearms not specifically categorized in any of the firearms categories defined on the ATF Form
</t>
    </r>
    <r>
      <rPr>
        <sz val="8"/>
        <rFont val="Arial"/>
      </rPr>
      <t xml:space="preserve">5300.11 Annual Firearms Manufacturing and Exportation Report. (Examples of miscellaneous firearms would include pistol grip firearms, starter guns, and firearm frames and receivers.)
</t>
    </r>
    <r>
      <rPr>
        <sz val="8"/>
        <rFont val="Arial"/>
      </rPr>
      <t>The AFMER report excludes production for the U.S. military but includes firearms purchased by domestic law enforcement agencies. The report also includes firearms manufactured for export.</t>
    </r>
  </si>
  <si>
    <r>
      <rPr>
        <sz val="8"/>
        <rFont val="Arial"/>
      </rPr>
      <t>Source: ATF Annual Firearms Manufacturing and Exportation Report (AFMER).</t>
    </r>
  </si>
  <si>
    <r>
      <rPr>
        <b/>
        <sz val="12"/>
        <rFont val="Arial"/>
      </rPr>
      <t>Exhibit 1.  Firearms Manufactured (1986 - 2013)</t>
    </r>
  </si>
  <si>
    <r>
      <rPr>
        <sz val="21"/>
        <rFont val="Arial"/>
      </rPr>
      <t>Bureau of Alcohol,Tobacco,Firearms and Explosives</t>
    </r>
  </si>
  <si>
    <r>
      <rPr>
        <sz val="21"/>
        <rFont val="Arial"/>
      </rPr>
      <t>United States Department of Justice</t>
    </r>
  </si>
  <si>
    <r>
      <rPr>
        <sz val="28"/>
        <rFont val="Times New Roman"/>
      </rPr>
      <t>2015</t>
    </r>
    <r>
      <rPr>
        <sz val="28"/>
        <color rgb="FFCFCFCD"/>
        <rFont val="Times New Roman"/>
        <family val="1"/>
      </rPr>
      <t>'</t>
    </r>
  </si>
  <si>
    <r>
      <rPr>
        <sz val="27"/>
        <rFont val="Arial"/>
      </rPr>
      <t>nnualStatisticalUpdate</t>
    </r>
  </si>
  <si>
    <r>
      <rPr>
        <sz val="35"/>
        <color rgb="FF111113"/>
        <rFont val="Arial"/>
        <family val="2"/>
      </rPr>
      <t>0</t>
    </r>
    <r>
      <rPr>
        <sz val="35"/>
        <rFont val="Arial"/>
      </rPr>
      <t>nited States</t>
    </r>
  </si>
  <si>
    <r>
      <rPr>
        <sz val="35"/>
        <rFont val="Arial"/>
      </rPr>
      <t>in the</t>
    </r>
  </si>
  <si>
    <t>Ammunition Manufacturer</t>
  </si>
  <si>
    <t>Firearms Manufacturer</t>
  </si>
  <si>
    <t>Destructive Device Dealer</t>
  </si>
  <si>
    <t>Destrictive Device Manufacturer</t>
  </si>
  <si>
    <t>Destructive Device Importer</t>
  </si>
  <si>
    <r>
      <rPr>
        <sz val="10"/>
        <rFont val="Segoe UI"/>
        <family val="2"/>
      </rPr>
      <t>Dealer</t>
    </r>
  </si>
  <si>
    <r>
      <rPr>
        <sz val="10"/>
        <rFont val="Segoe UI"/>
        <family val="2"/>
      </rPr>
      <t>Pawn- broker</t>
    </r>
  </si>
  <si>
    <r>
      <rPr>
        <sz val="10"/>
        <rFont val="Segoe UI"/>
        <family val="2"/>
      </rPr>
      <t>Collector</t>
    </r>
  </si>
  <si>
    <r>
      <rPr>
        <sz val="10"/>
        <rFont val="Segoe UI"/>
        <family val="2"/>
      </rPr>
      <t>Importer</t>
    </r>
  </si>
  <si>
    <t>Total Federal Firearms Licensees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</si>
</sst>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5" formatCode="&quot;$&quot;#,##0_);\(&quot;$&quot;#,##0\)"/>
    <numFmt numFmtId="6" formatCode="&quot;$&quot;#,##0_);[Red]\(&quot;$&quot;#,##0\)"/>
    <numFmt numFmtId="8" formatCode="&quot;$&quot;#,##0.00_);[Red]\(&quot;$&quot;#,##0.00\)"/>
    <numFmt numFmtId="43" formatCode="_(* #,##0.00_);_(* \(#,##0.00\);_(* &quot;-&quot;??_);_(@_)"/>
    <numFmt numFmtId="164" formatCode="_(* #,##0_);_(* \(#,##0\);_(* &quot;-&quot;??_);_(@_)"/>
    <numFmt numFmtId="165" formatCode="&quot;$&quot;#,##0.0_);\(&quot;$&quot;#,##0.0\)"/>
    <numFmt numFmtId="166" formatCode="&quot;$&quot;#,##0"/>
    <numFmt numFmtId="167" formatCode="0.0"/>
    <numFmt numFmtId="168" formatCode="0,"/>
    <numFmt numFmtId="169" formatCode="0.0%"/>
    <numFmt numFmtId="170" formatCode="\$#,##0"/>
  </numFmts>
  <fonts count="126"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Times New Roman"/>
      <family val="1"/>
    </font>
    <font>
      <sz val="12"/>
      <color theme="1"/>
      <name val="Times New Roman"/>
      <family val="1"/>
    </font>
    <font>
      <sz val="10"/>
      <color theme="1"/>
      <name val="Arial"/>
      <family val="2"/>
    </font>
    <font>
      <sz val="8.5"/>
      <color theme="1"/>
      <name val="Times New Roman"/>
      <family val="1"/>
    </font>
    <font>
      <i/>
      <sz val="10.5"/>
      <color theme="1"/>
      <name val="Times New Roman"/>
      <family val="1"/>
    </font>
    <font>
      <b/>
      <sz val="8.5"/>
      <color theme="1"/>
      <name val="Times New Roman"/>
      <family val="1"/>
    </font>
    <font>
      <sz val="8.5"/>
      <color theme="1"/>
      <name val="Segoe UI"/>
      <family val="2"/>
    </font>
    <font>
      <b/>
      <sz val="8.5"/>
      <color theme="1"/>
      <name val="Segoe UI"/>
      <family val="2"/>
    </font>
    <font>
      <u/>
      <sz val="11"/>
      <color theme="10"/>
      <name val="Calibri"/>
      <family val="2"/>
      <scheme val="minor"/>
    </font>
    <font>
      <sz val="10"/>
      <color theme="1"/>
      <name val="Segoe UI"/>
      <family val="2"/>
    </font>
    <font>
      <b/>
      <sz val="10"/>
      <color theme="1"/>
      <name val="Segoe UI"/>
      <family val="2"/>
    </font>
    <font>
      <b/>
      <sz val="13.5"/>
      <color theme="1"/>
      <name val="Calibri"/>
      <family val="2"/>
      <scheme val="minor"/>
    </font>
    <font>
      <b/>
      <i/>
      <sz val="11"/>
      <color theme="1"/>
      <name val="Calibri"/>
      <family val="2"/>
      <scheme val="minor"/>
    </font>
    <font>
      <sz val="12"/>
      <color rgb="FF333333"/>
      <name val="Arial"/>
      <family val="2"/>
    </font>
    <font>
      <b/>
      <sz val="12"/>
      <color rgb="FF333333"/>
      <name val="Arial"/>
      <family val="2"/>
    </font>
    <font>
      <sz val="11"/>
      <color rgb="FF333333"/>
      <name val="Arial"/>
      <family val="2"/>
    </font>
    <font>
      <b/>
      <sz val="11"/>
      <color rgb="FF333333"/>
      <name val="Arial"/>
      <family val="2"/>
    </font>
    <font>
      <sz val="8"/>
      <color theme="1"/>
      <name val="Arial"/>
      <family val="2"/>
    </font>
    <font>
      <sz val="5"/>
      <color theme="1"/>
      <name val="Arial"/>
      <family val="2"/>
    </font>
    <font>
      <sz val="8"/>
      <color theme="1"/>
      <name val="Times New Roman"/>
      <family val="1"/>
    </font>
    <font>
      <b/>
      <sz val="12"/>
      <color theme="1"/>
      <name val="Arial"/>
      <family val="2"/>
    </font>
    <font>
      <sz val="11"/>
      <color rgb="FF000000"/>
      <name val="Arial"/>
      <family val="2"/>
    </font>
    <font>
      <b/>
      <sz val="11"/>
      <color rgb="FF000000"/>
      <name val="Arial"/>
      <family val="2"/>
    </font>
    <font>
      <b/>
      <sz val="15.2"/>
      <color rgb="FF000000"/>
      <name val="Palatino Linotype"/>
      <family val="1"/>
    </font>
    <font>
      <sz val="10.5"/>
      <color theme="1"/>
      <name val="Arial"/>
      <family val="2"/>
    </font>
    <font>
      <sz val="10"/>
      <color theme="1"/>
      <name val="Trebuchet MS"/>
      <family val="2"/>
    </font>
    <font>
      <sz val="8"/>
      <color theme="1"/>
      <name val="Trebuchet MS"/>
      <family val="2"/>
    </font>
    <font>
      <b/>
      <sz val="8"/>
      <color theme="1"/>
      <name val="Calibri"/>
      <family val="2"/>
      <scheme val="minor"/>
    </font>
    <font>
      <sz val="11"/>
      <color theme="1"/>
      <name val="Trebuchet MS"/>
      <family val="2"/>
    </font>
    <font>
      <sz val="15"/>
      <color theme="1"/>
      <name val="Trebuchet MS"/>
      <family val="2"/>
    </font>
    <font>
      <sz val="8.35"/>
      <color rgb="FF333333"/>
      <name val="Arial"/>
      <family val="2"/>
    </font>
    <font>
      <b/>
      <sz val="8.35"/>
      <color rgb="FF333333"/>
      <name val="Arial"/>
      <family val="2"/>
    </font>
    <font>
      <sz val="17.600000000000001"/>
      <color rgb="FF000064"/>
      <name val="Arial"/>
      <family val="2"/>
    </font>
    <font>
      <sz val="7.5"/>
      <color rgb="FF000066"/>
      <name val="Arial"/>
      <family val="2"/>
    </font>
    <font>
      <b/>
      <sz val="10"/>
      <color theme="1"/>
      <name val="Arial"/>
      <family val="2"/>
    </font>
    <font>
      <sz val="13.5"/>
      <color theme="1"/>
      <name val="Arial"/>
      <family val="2"/>
    </font>
    <font>
      <sz val="4"/>
      <color rgb="FF414042"/>
      <name val="Calibri"/>
      <family val="2"/>
      <scheme val="minor"/>
    </font>
    <font>
      <sz val="8"/>
      <color rgb="FF414042"/>
      <name val="Calibri"/>
      <family val="2"/>
      <scheme val="minor"/>
    </font>
    <font>
      <b/>
      <sz val="9"/>
      <color rgb="FF414042"/>
      <name val="Calibri"/>
      <family val="2"/>
      <scheme val="minor"/>
    </font>
    <font>
      <sz val="9"/>
      <color rgb="FF414042"/>
      <name val="Calibri"/>
      <family val="2"/>
      <scheme val="minor"/>
    </font>
    <font>
      <b/>
      <sz val="10"/>
      <color rgb="FFFFFFFF"/>
      <name val="Arial"/>
      <family val="2"/>
    </font>
    <font>
      <b/>
      <sz val="5"/>
      <color rgb="FFFFFFFF"/>
      <name val="Arial"/>
      <family val="2"/>
    </font>
    <font>
      <b/>
      <sz val="5"/>
      <color theme="1"/>
      <name val="Arial"/>
      <family val="2"/>
    </font>
    <font>
      <b/>
      <sz val="10"/>
      <color rgb="FF414042"/>
      <name val="Calibri"/>
      <family val="2"/>
      <scheme val="minor"/>
    </font>
    <font>
      <sz val="10"/>
      <color rgb="FF414042"/>
      <name val="Calibri"/>
      <family val="2"/>
      <scheme val="minor"/>
    </font>
    <font>
      <b/>
      <sz val="10"/>
      <color rgb="FFFFFFFF"/>
      <name val="Calibri"/>
      <family val="2"/>
      <scheme val="minor"/>
    </font>
    <font>
      <b/>
      <sz val="5"/>
      <color rgb="FFFFFFFF"/>
      <name val="Calibri"/>
      <family val="2"/>
      <scheme val="minor"/>
    </font>
    <font>
      <b/>
      <sz val="10"/>
      <color theme="1"/>
      <name val="Calibri"/>
      <family val="2"/>
      <scheme val="minor"/>
    </font>
    <font>
      <b/>
      <sz val="5"/>
      <color theme="1"/>
      <name val="Calibri"/>
      <family val="2"/>
      <scheme val="minor"/>
    </font>
    <font>
      <i/>
      <sz val="10"/>
      <color theme="1"/>
      <name val="Calibri"/>
      <family val="2"/>
      <scheme val="minor"/>
    </font>
    <font>
      <i/>
      <sz val="5"/>
      <color theme="1"/>
      <name val="Calibri"/>
      <family val="2"/>
      <scheme val="minor"/>
    </font>
    <font>
      <sz val="8"/>
      <color rgb="FF333333"/>
      <name val="Arial"/>
      <family val="2"/>
    </font>
    <font>
      <b/>
      <sz val="10"/>
      <color rgb="FF333333"/>
      <name val="Segoe UI"/>
      <family val="2"/>
    </font>
    <font>
      <sz val="10"/>
      <color rgb="FF333333"/>
      <name val="Segoe UI"/>
      <family val="2"/>
    </font>
    <font>
      <vertAlign val="superscript"/>
      <sz val="10"/>
      <color rgb="FF333333"/>
      <name val="Segoe UI"/>
      <family val="2"/>
    </font>
    <font>
      <sz val="11"/>
      <color theme="1"/>
      <name val="Segoe Ue"/>
    </font>
    <font>
      <sz val="8"/>
      <color theme="1"/>
      <name val="Segoe UI"/>
      <family val="2"/>
    </font>
    <font>
      <b/>
      <sz val="8"/>
      <color theme="1"/>
      <name val="Segoe UI"/>
      <family val="2"/>
    </font>
    <font>
      <b/>
      <sz val="8"/>
      <color rgb="FF000000"/>
      <name val="Segoe UI"/>
      <family val="2"/>
    </font>
    <font>
      <sz val="8"/>
      <color rgb="FF000000"/>
      <name val="Segoe UI"/>
      <family val="2"/>
    </font>
    <font>
      <sz val="10"/>
      <color rgb="FF000066"/>
      <name val="Segoe UI"/>
      <family val="2"/>
    </font>
    <font>
      <b/>
      <sz val="10"/>
      <color rgb="FFFFFFFF"/>
      <name val="Segoe UI"/>
      <family val="2"/>
    </font>
    <font>
      <sz val="10"/>
      <color theme="1"/>
      <name val="Calibri"/>
      <family val="2"/>
      <scheme val="minor"/>
    </font>
    <font>
      <sz val="10"/>
      <color rgb="FF000000"/>
      <name val="Calibri"/>
      <family val="2"/>
      <scheme val="minor"/>
    </font>
    <font>
      <sz val="10"/>
      <name val="Calibri"/>
      <family val="2"/>
      <scheme val="minor"/>
    </font>
    <font>
      <sz val="11"/>
      <color indexed="8"/>
      <name val="Calibri"/>
      <family val="2"/>
      <scheme val="minor"/>
    </font>
    <font>
      <sz val="10"/>
      <color indexed="8"/>
      <name val="Calibri"/>
      <family val="2"/>
      <scheme val="minor"/>
    </font>
    <font>
      <sz val="10"/>
      <name val="Arial"/>
      <family val="2"/>
    </font>
    <font>
      <i/>
      <sz val="10"/>
      <name val="Calibri"/>
      <family val="2"/>
      <scheme val="minor"/>
    </font>
    <font>
      <b/>
      <sz val="10"/>
      <name val="Arial"/>
      <family val="2"/>
    </font>
    <font>
      <b/>
      <sz val="10"/>
      <name val="Calibri"/>
      <family val="2"/>
    </font>
    <font>
      <b/>
      <sz val="11"/>
      <color theme="1"/>
      <name val="Lucida Sans"/>
      <family val="2"/>
    </font>
    <font>
      <sz val="9"/>
      <color theme="1"/>
      <name val="Tahoma"/>
      <family val="2"/>
    </font>
    <font>
      <b/>
      <sz val="9"/>
      <color theme="1"/>
      <name val="Calibri"/>
      <family val="2"/>
      <scheme val="minor"/>
    </font>
    <font>
      <b/>
      <sz val="10"/>
      <color rgb="FF231F20"/>
      <name val="Calibri"/>
      <family val="2"/>
      <scheme val="minor"/>
    </font>
    <font>
      <sz val="10"/>
      <color rgb="FF231F20"/>
      <name val="Calibri"/>
      <family val="2"/>
      <scheme val="minor"/>
    </font>
    <font>
      <i/>
      <sz val="10"/>
      <color rgb="FF231F20"/>
      <name val="Calibri"/>
      <family val="2"/>
      <scheme val="minor"/>
    </font>
    <font>
      <b/>
      <sz val="9"/>
      <color theme="1"/>
      <name val="Arial"/>
      <family val="2"/>
    </font>
    <font>
      <b/>
      <sz val="7"/>
      <color theme="1"/>
      <name val="Arial"/>
      <family val="2"/>
    </font>
    <font>
      <i/>
      <sz val="8"/>
      <color theme="1"/>
      <name val="Arial"/>
      <family val="2"/>
    </font>
    <font>
      <sz val="7"/>
      <color theme="1"/>
      <name val="Arial"/>
      <family val="2"/>
    </font>
    <font>
      <b/>
      <sz val="10"/>
      <color rgb="FF231F20"/>
      <name val="Segoe UI"/>
      <family val="2"/>
    </font>
    <font>
      <sz val="10"/>
      <color rgb="FF231F20"/>
      <name val="Segoe UI"/>
      <family val="2"/>
    </font>
    <font>
      <i/>
      <sz val="10"/>
      <color rgb="FF231F20"/>
      <name val="Segoe UI"/>
      <family val="2"/>
    </font>
    <font>
      <sz val="10"/>
      <color rgb="FF000000"/>
      <name val="Verdana"/>
      <family val="2"/>
    </font>
    <font>
      <b/>
      <sz val="10"/>
      <color rgb="FF000000"/>
      <name val="Segoe UI"/>
      <family val="2"/>
    </font>
    <font>
      <sz val="10"/>
      <color rgb="FF000000"/>
      <name val="Segoe UI"/>
      <family val="2"/>
    </font>
    <font>
      <b/>
      <sz val="10"/>
      <color rgb="FF000000"/>
      <name val="Verdana"/>
      <family val="2"/>
    </font>
    <font>
      <b/>
      <sz val="8"/>
      <color theme="1"/>
      <name val="Arial"/>
      <family val="2"/>
    </font>
    <font>
      <b/>
      <sz val="8.5"/>
      <color theme="1"/>
      <name val="Arial"/>
      <family val="2"/>
    </font>
    <font>
      <b/>
      <sz val="6.5"/>
      <color theme="1"/>
      <name val="Arial"/>
      <family val="2"/>
    </font>
    <font>
      <sz val="6.5"/>
      <color theme="1"/>
      <name val="Arial"/>
      <family val="2"/>
    </font>
    <font>
      <sz val="7"/>
      <color theme="1"/>
      <name val="Times New Roman"/>
      <family val="1"/>
    </font>
    <font>
      <sz val="7.5"/>
      <color theme="1"/>
      <name val="Times New Roman"/>
      <family val="1"/>
    </font>
    <font>
      <sz val="6.5"/>
      <color theme="1"/>
      <name val="Times New Roman"/>
      <family val="1"/>
    </font>
    <font>
      <sz val="7.5"/>
      <color rgb="FF333333"/>
      <name val="Arial"/>
      <family val="2"/>
    </font>
    <font>
      <b/>
      <sz val="7.5"/>
      <color rgb="FF333333"/>
      <name val="Arial"/>
      <family val="2"/>
    </font>
    <font>
      <sz val="9"/>
      <color rgb="FF000000"/>
      <name val="Arial"/>
      <family val="2"/>
    </font>
    <font>
      <sz val="5.5"/>
      <color theme="1"/>
      <name val="Arial"/>
      <family val="2"/>
    </font>
    <font>
      <sz val="12.5"/>
      <color theme="1"/>
      <name val="Arial"/>
      <family val="2"/>
    </font>
    <font>
      <sz val="7.5"/>
      <color theme="1"/>
      <name val="Arial"/>
      <family val="2"/>
    </font>
    <font>
      <sz val="11"/>
      <color theme="1"/>
      <name val="Arial"/>
      <family val="2"/>
    </font>
    <font>
      <b/>
      <sz val="7.5"/>
      <color theme="1"/>
      <name val="Arial"/>
      <family val="2"/>
    </font>
    <font>
      <sz val="10"/>
      <name val="Segoe UI"/>
      <family val="2"/>
    </font>
    <font>
      <b/>
      <sz val="10"/>
      <name val="Segoe UI"/>
      <family val="2"/>
    </font>
    <font>
      <vertAlign val="superscript"/>
      <sz val="10"/>
      <name val="Segoe UI"/>
      <family val="2"/>
    </font>
    <font>
      <vertAlign val="superscript"/>
      <sz val="10"/>
      <color theme="1"/>
      <name val="Segoe UI"/>
      <family val="2"/>
    </font>
    <font>
      <sz val="10"/>
      <color rgb="FF000000"/>
      <name val="Times New Roman"/>
      <charset val="204"/>
    </font>
    <font>
      <sz val="8"/>
      <name val="Arial"/>
    </font>
    <font>
      <sz val="8"/>
      <name val="Arial"/>
      <family val="2"/>
    </font>
    <font>
      <sz val="8"/>
      <color rgb="FF000000"/>
      <name val="Arial"/>
      <family val="2"/>
    </font>
    <font>
      <b/>
      <sz val="12"/>
      <name val="Arial"/>
    </font>
    <font>
      <vertAlign val="superscript"/>
      <sz val="5"/>
      <name val="Arial"/>
      <family val="2"/>
    </font>
    <font>
      <u/>
      <sz val="8"/>
      <name val="Arial"/>
      <family val="2"/>
    </font>
    <font>
      <sz val="8"/>
      <name val="Calibri"/>
    </font>
    <font>
      <sz val="10"/>
      <name val="Times New Roman"/>
    </font>
    <font>
      <i/>
      <sz val="12"/>
      <name val="Palatino Linotype"/>
    </font>
    <font>
      <sz val="21"/>
      <name val="Arial"/>
    </font>
    <font>
      <sz val="28"/>
      <name val="Times New Roman"/>
    </font>
    <font>
      <sz val="28"/>
      <color rgb="FFCFCFCD"/>
      <name val="Times New Roman"/>
      <family val="1"/>
    </font>
    <font>
      <sz val="27"/>
      <name val="Arial"/>
    </font>
    <font>
      <sz val="35"/>
      <name val="Arial"/>
    </font>
    <font>
      <sz val="35"/>
      <color rgb="FF111113"/>
      <name val="Arial"/>
      <family val="2"/>
    </font>
  </fonts>
  <fills count="40">
    <fill>
      <patternFill patternType="none"/>
    </fill>
    <fill>
      <patternFill patternType="gray125"/>
    </fill>
    <fill>
      <patternFill patternType="solid">
        <fgColor theme="0" tint="-0.14999847407452621"/>
        <bgColor indexed="64"/>
      </patternFill>
    </fill>
    <fill>
      <patternFill patternType="solid">
        <fgColor rgb="FFC0C0C0"/>
        <bgColor indexed="64"/>
      </patternFill>
    </fill>
    <fill>
      <patternFill patternType="solid">
        <fgColor rgb="FFD3DDE6"/>
        <bgColor indexed="64"/>
      </patternFill>
    </fill>
    <fill>
      <patternFill patternType="solid">
        <fgColor rgb="FF9F9E6E"/>
        <bgColor indexed="64"/>
      </patternFill>
    </fill>
    <fill>
      <patternFill patternType="solid">
        <fgColor rgb="FF9F4C2E"/>
        <bgColor indexed="64"/>
      </patternFill>
    </fill>
    <fill>
      <patternFill patternType="solid">
        <fgColor rgb="FFA6907E"/>
        <bgColor indexed="64"/>
      </patternFill>
    </fill>
    <fill>
      <patternFill patternType="solid">
        <fgColor theme="0"/>
        <bgColor indexed="64"/>
      </patternFill>
    </fill>
    <fill>
      <patternFill patternType="solid">
        <fgColor rgb="FFADBEE5"/>
        <bgColor indexed="64"/>
      </patternFill>
    </fill>
    <fill>
      <patternFill patternType="solid">
        <fgColor rgb="FFBFD5E2"/>
        <bgColor indexed="64"/>
      </patternFill>
    </fill>
    <fill>
      <patternFill patternType="solid">
        <fgColor rgb="FF109AD6"/>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indexed="42"/>
        <bgColor indexed="64"/>
      </patternFill>
    </fill>
    <fill>
      <patternFill patternType="solid">
        <fgColor indexed="42"/>
      </patternFill>
    </fill>
    <fill>
      <patternFill patternType="solid">
        <fgColor rgb="FFCCFFCC"/>
        <bgColor indexed="64"/>
      </patternFill>
    </fill>
    <fill>
      <patternFill patternType="solid">
        <fgColor rgb="FFCCFFCC"/>
        <bgColor rgb="FF000000"/>
      </patternFill>
    </fill>
    <fill>
      <patternFill patternType="solid">
        <fgColor theme="0"/>
        <bgColor rgb="FF000000"/>
      </patternFill>
    </fill>
    <fill>
      <patternFill patternType="solid">
        <fgColor theme="0"/>
      </patternFill>
    </fill>
    <fill>
      <patternFill patternType="solid">
        <fgColor rgb="FFCCFFCC"/>
      </patternFill>
    </fill>
    <fill>
      <patternFill patternType="solid">
        <fgColor rgb="FFFFFFFF"/>
        <bgColor rgb="FF000000"/>
      </patternFill>
    </fill>
    <fill>
      <patternFill patternType="solid">
        <fgColor rgb="FFC0C0C0"/>
        <bgColor rgb="FFC0C0C0"/>
      </patternFill>
    </fill>
    <fill>
      <patternFill patternType="solid">
        <fgColor indexed="22"/>
        <bgColor indexed="64"/>
      </patternFill>
    </fill>
    <fill>
      <patternFill patternType="solid">
        <fgColor rgb="FF4E81BE"/>
        <bgColor indexed="64"/>
      </patternFill>
    </fill>
    <fill>
      <patternFill patternType="solid">
        <fgColor rgb="FF231F20"/>
        <bgColor indexed="64"/>
      </patternFill>
    </fill>
    <fill>
      <patternFill patternType="solid">
        <fgColor rgb="FFC4BB95"/>
        <bgColor indexed="64"/>
      </patternFill>
    </fill>
    <fill>
      <patternFill patternType="solid">
        <fgColor rgb="FF000000"/>
        <bgColor indexed="64"/>
      </patternFill>
    </fill>
    <fill>
      <patternFill patternType="solid">
        <fgColor rgb="FF087C7C"/>
        <bgColor indexed="64"/>
      </patternFill>
    </fill>
    <fill>
      <patternFill patternType="solid">
        <fgColor rgb="FFDDDDDD"/>
        <bgColor indexed="64"/>
      </patternFill>
    </fill>
    <fill>
      <patternFill patternType="solid">
        <fgColor theme="3" tint="0.79998168889431442"/>
        <bgColor indexed="64"/>
      </patternFill>
    </fill>
    <fill>
      <patternFill patternType="solid">
        <fgColor rgb="FFE3E3E3"/>
        <bgColor indexed="64"/>
      </patternFill>
    </fill>
    <fill>
      <patternFill patternType="solid">
        <fgColor rgb="FFCCFFFF"/>
        <bgColor indexed="64"/>
      </patternFill>
    </fill>
    <fill>
      <patternFill patternType="solid">
        <fgColor rgb="FFFFFF9A"/>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3" tint="0.39997558519241921"/>
        <bgColor indexed="64"/>
      </patternFill>
    </fill>
    <fill>
      <patternFill patternType="solid">
        <fgColor rgb="FFBEBEBE"/>
      </patternFill>
    </fill>
  </fills>
  <borders count="189">
    <border>
      <left/>
      <right/>
      <top/>
      <bottom/>
      <diagonal/>
    </border>
    <border>
      <left style="thick">
        <color rgb="FF7F7F7F"/>
      </left>
      <right style="thick">
        <color rgb="FF7F7F7F"/>
      </right>
      <top style="thick">
        <color rgb="FF7F7F7F"/>
      </top>
      <bottom style="thick">
        <color rgb="FF7F7F7F"/>
      </bottom>
      <diagonal/>
    </border>
    <border>
      <left/>
      <right style="thick">
        <color rgb="FF7F7F7F"/>
      </right>
      <top style="thick">
        <color rgb="FF7F7F7F"/>
      </top>
      <bottom style="thick">
        <color rgb="FF7F7F7F"/>
      </bottom>
      <diagonal/>
    </border>
    <border>
      <left style="thick">
        <color rgb="FF7F7F7F"/>
      </left>
      <right style="thick">
        <color rgb="FF7F7F7F"/>
      </right>
      <top/>
      <bottom style="thick">
        <color rgb="FF7F7F7F"/>
      </bottom>
      <diagonal/>
    </border>
    <border>
      <left/>
      <right style="thick">
        <color rgb="FF7F7F7F"/>
      </right>
      <top/>
      <bottom style="thick">
        <color rgb="FF7F7F7F"/>
      </bottom>
      <diagonal/>
    </border>
    <border>
      <left style="medium">
        <color rgb="FF000000"/>
      </left>
      <right style="medium">
        <color rgb="FF000000"/>
      </right>
      <top style="medium">
        <color rgb="FF000000"/>
      </top>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style="medium">
        <color rgb="FF000000"/>
      </top>
      <bottom style="medium">
        <color rgb="FF000000"/>
      </bottom>
      <diagonal/>
    </border>
    <border>
      <left/>
      <right/>
      <top/>
      <bottom style="thin">
        <color auto="1"/>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bottom style="medium">
        <color rgb="FF000000"/>
      </bottom>
      <diagonal/>
    </border>
    <border>
      <left style="medium">
        <color rgb="FFCCCCCC"/>
      </left>
      <right style="medium">
        <color rgb="FFEAEAEA"/>
      </right>
      <top style="medium">
        <color rgb="FFCCCCCC"/>
      </top>
      <bottom style="medium">
        <color rgb="FFEAEAEA"/>
      </bottom>
      <diagonal/>
    </border>
    <border>
      <left style="medium">
        <color rgb="FFEAEAEA"/>
      </left>
      <right style="medium">
        <color rgb="FFCCCCCC"/>
      </right>
      <top style="medium">
        <color rgb="FFCCCCCC"/>
      </top>
      <bottom style="medium">
        <color rgb="FFEAEAEA"/>
      </bottom>
      <diagonal/>
    </border>
    <border>
      <left style="medium">
        <color rgb="FFCCCCCC"/>
      </left>
      <right style="medium">
        <color rgb="FFEAEAEA"/>
      </right>
      <top style="medium">
        <color rgb="FFCCCCCC"/>
      </top>
      <bottom style="medium">
        <color rgb="FFCCCCCC"/>
      </bottom>
      <diagonal/>
    </border>
    <border>
      <left style="medium">
        <color rgb="FFEAEAEA"/>
      </left>
      <right style="medium">
        <color rgb="FFCCCCCC"/>
      </right>
      <top style="medium">
        <color rgb="FFCCCCCC"/>
      </top>
      <bottom style="medium">
        <color rgb="FFCCCCCC"/>
      </bottom>
      <diagonal/>
    </border>
    <border>
      <left/>
      <right style="medium">
        <color rgb="FFEAEAEA"/>
      </right>
      <top style="medium">
        <color rgb="FFEAEAEA"/>
      </top>
      <bottom style="medium">
        <color rgb="FFEAEAEA"/>
      </bottom>
      <diagonal/>
    </border>
    <border>
      <left style="medium">
        <color rgb="FFEAEAEA"/>
      </left>
      <right style="medium">
        <color rgb="FFEAEAEA"/>
      </right>
      <top style="medium">
        <color rgb="FFEAEAEA"/>
      </top>
      <bottom style="medium">
        <color rgb="FFEAEAEA"/>
      </bottom>
      <diagonal/>
    </border>
    <border>
      <left/>
      <right/>
      <top style="medium">
        <color rgb="FF000000"/>
      </top>
      <bottom/>
      <diagonal/>
    </border>
    <border>
      <left style="medium">
        <color rgb="FF000000"/>
      </left>
      <right style="medium">
        <color rgb="FF000000"/>
      </right>
      <top style="medium">
        <color rgb="FF000000"/>
      </top>
      <bottom style="medium">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medium">
        <color auto="1"/>
      </bottom>
      <diagonal/>
    </border>
    <border>
      <left style="medium">
        <color auto="1"/>
      </left>
      <right style="thin">
        <color auto="1"/>
      </right>
      <top style="thin">
        <color auto="1"/>
      </top>
      <bottom style="medium">
        <color auto="1"/>
      </bottom>
      <diagonal/>
    </border>
    <border>
      <left style="thin">
        <color indexed="8"/>
      </left>
      <right style="medium">
        <color indexed="8"/>
      </right>
      <top style="thin">
        <color indexed="8"/>
      </top>
      <bottom/>
      <diagonal/>
    </border>
    <border>
      <left style="thin">
        <color indexed="8"/>
      </left>
      <right style="thin">
        <color indexed="8"/>
      </right>
      <top style="thin">
        <color indexed="8"/>
      </top>
      <bottom/>
      <diagonal/>
    </border>
    <border>
      <left style="thin">
        <color auto="1"/>
      </left>
      <right style="thin">
        <color indexed="8"/>
      </right>
      <top style="thin">
        <color indexed="8"/>
      </top>
      <bottom style="thin">
        <color auto="1"/>
      </bottom>
      <diagonal/>
    </border>
    <border>
      <left style="medium">
        <color auto="1"/>
      </left>
      <right style="thin">
        <color auto="1"/>
      </right>
      <top style="thin">
        <color auto="1"/>
      </top>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auto="1"/>
      </left>
      <right style="thin">
        <color auto="1"/>
      </right>
      <top/>
      <bottom/>
      <diagonal/>
    </border>
    <border>
      <left style="medium">
        <color auto="1"/>
      </left>
      <right style="thin">
        <color auto="1"/>
      </right>
      <top style="thin">
        <color indexed="8"/>
      </top>
      <bottom/>
      <diagonal/>
    </border>
    <border>
      <left style="thin">
        <color auto="1"/>
      </left>
      <right style="thin">
        <color indexed="8"/>
      </right>
      <top/>
      <bottom/>
      <diagonal/>
    </border>
    <border>
      <left style="thin">
        <color indexed="8"/>
      </left>
      <right style="medium">
        <color indexed="8"/>
      </right>
      <top/>
      <bottom style="thin">
        <color indexed="8"/>
      </bottom>
      <diagonal/>
    </border>
    <border>
      <left style="thin">
        <color indexed="8"/>
      </left>
      <right style="thin">
        <color indexed="8"/>
      </right>
      <top/>
      <bottom style="thin">
        <color indexed="8"/>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8"/>
      </left>
      <right/>
      <top style="thin">
        <color indexed="8"/>
      </top>
      <bottom style="thin">
        <color indexed="8"/>
      </bottom>
      <diagonal/>
    </border>
    <border>
      <left/>
      <right style="thin">
        <color rgb="FF000000"/>
      </right>
      <top/>
      <bottom/>
      <diagonal/>
    </border>
    <border>
      <left style="thin">
        <color indexed="8"/>
      </left>
      <right style="thin">
        <color indexed="8"/>
      </right>
      <top/>
      <bottom/>
      <diagonal/>
    </border>
    <border>
      <left style="medium">
        <color auto="1"/>
      </left>
      <right style="thin">
        <color auto="1"/>
      </right>
      <top/>
      <bottom/>
      <diagonal/>
    </border>
    <border>
      <left/>
      <right style="thin">
        <color auto="1"/>
      </right>
      <top/>
      <bottom style="thin">
        <color auto="1"/>
      </bottom>
      <diagonal/>
    </border>
    <border>
      <left/>
      <right style="thin">
        <color rgb="FF000000"/>
      </right>
      <top/>
      <bottom style="thin">
        <color auto="1"/>
      </bottom>
      <diagonal/>
    </border>
    <border>
      <left style="thin">
        <color auto="1"/>
      </left>
      <right style="thin">
        <color rgb="FF000000"/>
      </right>
      <top/>
      <bottom style="thin">
        <color auto="1"/>
      </bottom>
      <diagonal/>
    </border>
    <border>
      <left/>
      <right style="thin">
        <color auto="1"/>
      </right>
      <top/>
      <bottom/>
      <diagonal/>
    </border>
    <border>
      <left/>
      <right style="thin">
        <color auto="1"/>
      </right>
      <top/>
      <bottom style="thin">
        <color rgb="FF000000"/>
      </bottom>
      <diagonal/>
    </border>
    <border>
      <left/>
      <right style="thin">
        <color rgb="FF000000"/>
      </right>
      <top/>
      <bottom style="thin">
        <color rgb="FF000000"/>
      </bottom>
      <diagonal/>
    </border>
    <border>
      <left style="thin">
        <color auto="1"/>
      </left>
      <right style="thin">
        <color rgb="FF000000"/>
      </right>
      <top/>
      <bottom style="thin">
        <color rgb="FF000000"/>
      </bottom>
      <diagonal/>
    </border>
    <border>
      <left/>
      <right/>
      <top/>
      <bottom style="thin">
        <color rgb="FF000000"/>
      </bottom>
      <diagonal/>
    </border>
    <border>
      <left style="medium">
        <color auto="1"/>
      </left>
      <right style="thin">
        <color auto="1"/>
      </right>
      <top/>
      <bottom style="thin">
        <color auto="1"/>
      </bottom>
      <diagonal/>
    </border>
    <border>
      <left/>
      <right style="thin">
        <color auto="1"/>
      </right>
      <top style="thin">
        <color auto="1"/>
      </top>
      <bottom style="thin">
        <color rgb="FF000000"/>
      </bottom>
      <diagonal/>
    </border>
    <border>
      <left/>
      <right style="thin">
        <color rgb="FF000000"/>
      </right>
      <top style="thin">
        <color auto="1"/>
      </top>
      <bottom style="thin">
        <color rgb="FF000000"/>
      </bottom>
      <diagonal/>
    </border>
    <border>
      <left style="thin">
        <color auto="1"/>
      </left>
      <right style="thin">
        <color rgb="FF000000"/>
      </right>
      <top style="thin">
        <color auto="1"/>
      </top>
      <bottom style="thin">
        <color rgb="FF000000"/>
      </bottom>
      <diagonal/>
    </border>
    <border>
      <left/>
      <right/>
      <top style="thin">
        <color auto="1"/>
      </top>
      <bottom style="thin">
        <color rgb="FF00000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indexed="8"/>
      </left>
      <right style="medium">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auto="1"/>
      </left>
      <right style="thin">
        <color indexed="8"/>
      </right>
      <top/>
      <bottom style="medium">
        <color auto="1"/>
      </bottom>
      <diagonal/>
    </border>
    <border>
      <left style="medium">
        <color auto="1"/>
      </left>
      <right style="thin">
        <color auto="1"/>
      </right>
      <top/>
      <bottom style="medium">
        <color auto="1"/>
      </bottom>
      <diagonal/>
    </border>
    <border>
      <left/>
      <right style="thin">
        <color indexed="8"/>
      </right>
      <top/>
      <bottom/>
      <diagonal/>
    </border>
    <border>
      <left style="thin">
        <color indexed="8"/>
      </left>
      <right style="medium">
        <color indexed="8"/>
      </right>
      <top style="thin">
        <color indexed="8"/>
      </top>
      <bottom style="thin">
        <color auto="1"/>
      </bottom>
      <diagonal/>
    </border>
    <border>
      <left style="thin">
        <color indexed="8"/>
      </left>
      <right style="thin">
        <color indexed="8"/>
      </right>
      <top style="thin">
        <color indexed="8"/>
      </top>
      <bottom style="thin">
        <color auto="1"/>
      </bottom>
      <diagonal/>
    </border>
    <border>
      <left style="thin">
        <color indexed="8"/>
      </left>
      <right style="thin">
        <color indexed="8"/>
      </right>
      <top/>
      <bottom style="thin">
        <color auto="1"/>
      </bottom>
      <diagonal/>
    </border>
    <border>
      <left/>
      <right style="thin">
        <color indexed="8"/>
      </right>
      <top style="thin">
        <color indexed="8"/>
      </top>
      <bottom style="thin">
        <color auto="1"/>
      </bottom>
      <diagonal/>
    </border>
    <border>
      <left style="medium">
        <color auto="1"/>
      </left>
      <right/>
      <top/>
      <bottom style="thin">
        <color auto="1"/>
      </bottom>
      <diagonal/>
    </border>
    <border>
      <left style="thin">
        <color rgb="FF000000"/>
      </left>
      <right style="thin">
        <color rgb="FF000000"/>
      </right>
      <top style="thin">
        <color auto="1"/>
      </top>
      <bottom style="thin">
        <color rgb="FF000000"/>
      </bottom>
      <diagonal/>
    </border>
    <border>
      <left style="thin">
        <color indexed="8"/>
      </left>
      <right style="medium">
        <color indexed="8"/>
      </right>
      <top/>
      <bottom/>
      <diagonal/>
    </border>
    <border>
      <left/>
      <right style="thin">
        <color auto="1"/>
      </right>
      <top style="thin">
        <color auto="1"/>
      </top>
      <bottom/>
      <diagonal/>
    </border>
    <border>
      <left/>
      <right style="thin">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thin">
        <color indexed="8"/>
      </right>
      <top style="thin">
        <color auto="1"/>
      </top>
      <bottom style="medium">
        <color auto="1"/>
      </bottom>
      <diagonal/>
    </border>
    <border>
      <left style="thin">
        <color auto="1"/>
      </left>
      <right style="medium">
        <color auto="1"/>
      </right>
      <top style="thin">
        <color auto="1"/>
      </top>
      <bottom/>
      <diagonal/>
    </border>
    <border>
      <left style="thin">
        <color auto="1"/>
      </left>
      <right style="thin">
        <color auto="1"/>
      </right>
      <top style="thin">
        <color auto="1"/>
      </top>
      <bottom/>
      <diagonal/>
    </border>
    <border>
      <left style="medium">
        <color auto="1"/>
      </left>
      <right/>
      <top style="thin">
        <color auto="1"/>
      </top>
      <bottom/>
      <diagonal/>
    </border>
    <border>
      <left/>
      <right style="thin">
        <color auto="1"/>
      </right>
      <top style="thin">
        <color rgb="FF000000"/>
      </top>
      <bottom style="thin">
        <color rgb="FF000000"/>
      </bottom>
      <diagonal/>
    </border>
    <border>
      <left style="thin">
        <color auto="1"/>
      </left>
      <right style="thin">
        <color rgb="FF000000"/>
      </right>
      <top style="thin">
        <color rgb="FF000000"/>
      </top>
      <bottom style="thin">
        <color rgb="FF000000"/>
      </bottom>
      <diagonal/>
    </border>
    <border>
      <left style="medium">
        <color auto="1"/>
      </left>
      <right/>
      <top/>
      <bottom/>
      <diagonal/>
    </border>
    <border>
      <left style="thin">
        <color auto="1"/>
      </left>
      <right style="medium">
        <color auto="1"/>
      </right>
      <top/>
      <bottom style="medium">
        <color auto="1"/>
      </bottom>
      <diagonal/>
    </border>
    <border>
      <left style="thin">
        <color auto="1"/>
      </left>
      <right style="medium">
        <color indexed="8"/>
      </right>
      <top style="thin">
        <color auto="1"/>
      </top>
      <bottom/>
      <diagonal/>
    </border>
    <border>
      <left style="thin">
        <color auto="1"/>
      </left>
      <right style="thin">
        <color rgb="FF000000"/>
      </right>
      <top/>
      <bottom/>
      <diagonal/>
    </border>
    <border>
      <left style="thin">
        <color auto="1"/>
      </left>
      <right/>
      <top/>
      <bottom style="medium">
        <color auto="1"/>
      </bottom>
      <diagonal/>
    </border>
    <border>
      <left style="medium">
        <color indexed="8"/>
      </left>
      <right/>
      <top/>
      <bottom style="medium">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auto="1"/>
      </top>
      <bottom style="thin">
        <color indexed="8"/>
      </bottom>
      <diagonal/>
    </border>
    <border>
      <left style="thin">
        <color indexed="8"/>
      </left>
      <right style="thin">
        <color indexed="8"/>
      </right>
      <top/>
      <bottom style="medium">
        <color indexed="8"/>
      </bottom>
      <diagonal/>
    </border>
    <border>
      <left style="medium">
        <color indexed="8"/>
      </left>
      <right style="thin">
        <color indexed="8"/>
      </right>
      <top style="thin">
        <color indexed="8"/>
      </top>
      <bottom style="medium">
        <color indexed="8"/>
      </bottom>
      <diagonal/>
    </border>
    <border>
      <left style="medium">
        <color indexed="8"/>
      </left>
      <right/>
      <top/>
      <bottom/>
      <diagonal/>
    </border>
    <border>
      <left/>
      <right style="thin">
        <color indexed="8"/>
      </right>
      <top style="thin">
        <color indexed="8"/>
      </top>
      <bottom style="thin">
        <color indexed="8"/>
      </bottom>
      <diagonal/>
    </border>
    <border>
      <left style="thin">
        <color auto="1"/>
      </left>
      <right style="medium">
        <color indexed="8"/>
      </right>
      <top style="thin">
        <color indexed="8"/>
      </top>
      <bottom style="medium">
        <color auto="1"/>
      </bottom>
      <diagonal/>
    </border>
    <border>
      <left style="thin">
        <color auto="1"/>
      </left>
      <right style="thin">
        <color auto="1"/>
      </right>
      <top style="thin">
        <color indexed="8"/>
      </top>
      <bottom style="medium">
        <color auto="1"/>
      </bottom>
      <diagonal/>
    </border>
    <border>
      <left style="thin">
        <color indexed="8"/>
      </left>
      <right style="thin">
        <color auto="1"/>
      </right>
      <top style="thin">
        <color indexed="8"/>
      </top>
      <bottom style="medium">
        <color auto="1"/>
      </bottom>
      <diagonal/>
    </border>
    <border>
      <left style="thin">
        <color auto="1"/>
      </left>
      <right style="medium">
        <color indexed="8"/>
      </right>
      <top/>
      <bottom/>
      <diagonal/>
    </border>
    <border>
      <left style="thin">
        <color indexed="8"/>
      </left>
      <right style="thin">
        <color auto="1"/>
      </right>
      <top/>
      <bottom/>
      <diagonal/>
    </border>
    <border>
      <left style="thin">
        <color auto="1"/>
      </left>
      <right style="medium">
        <color indexed="8"/>
      </right>
      <top style="thin">
        <color auto="1"/>
      </top>
      <bottom style="thin">
        <color auto="1"/>
      </bottom>
      <diagonal/>
    </border>
    <border>
      <left/>
      <right style="thin">
        <color indexed="8"/>
      </right>
      <top style="thin">
        <color auto="1"/>
      </top>
      <bottom style="thin">
        <color auto="1"/>
      </bottom>
      <diagonal/>
    </border>
    <border>
      <left style="medium">
        <color indexed="8"/>
      </left>
      <right style="thin">
        <color indexed="8"/>
      </right>
      <top style="medium">
        <color indexed="8"/>
      </top>
      <bottom style="medium">
        <color indexed="8"/>
      </bottom>
      <diagonal/>
    </border>
    <border>
      <left style="thin">
        <color auto="1"/>
      </left>
      <right style="thin">
        <color indexed="8"/>
      </right>
      <top style="thin">
        <color auto="1"/>
      </top>
      <bottom style="medium">
        <color indexed="8"/>
      </bottom>
      <diagonal/>
    </border>
    <border>
      <left/>
      <right style="thin">
        <color indexed="8"/>
      </right>
      <top/>
      <bottom style="thin">
        <color indexed="8"/>
      </bottom>
      <diagonal/>
    </border>
    <border>
      <left style="thin">
        <color indexed="8"/>
      </left>
      <right style="thin">
        <color indexed="8"/>
      </right>
      <top style="thin">
        <color indexed="8"/>
      </top>
      <bottom style="medium">
        <color auto="1"/>
      </bottom>
      <diagonal/>
    </border>
    <border>
      <left style="medium">
        <color auto="1"/>
      </left>
      <right style="thin">
        <color indexed="8"/>
      </right>
      <top/>
      <bottom/>
      <diagonal/>
    </border>
    <border>
      <left/>
      <right style="thin">
        <color auto="1"/>
      </right>
      <top/>
      <bottom style="medium">
        <color auto="1"/>
      </bottom>
      <diagonal/>
    </border>
    <border>
      <left/>
      <right/>
      <top/>
      <bottom style="medium">
        <color auto="1"/>
      </bottom>
      <diagonal/>
    </border>
    <border>
      <left style="thin">
        <color auto="1"/>
      </left>
      <right style="thin">
        <color indexed="8"/>
      </right>
      <top style="thin">
        <color auto="1"/>
      </top>
      <bottom/>
      <diagonal/>
    </border>
    <border>
      <left style="medium">
        <color auto="1"/>
      </left>
      <right style="thin">
        <color indexed="8"/>
      </right>
      <top style="thin">
        <color auto="1"/>
      </top>
      <bottom/>
      <diagonal/>
    </border>
    <border>
      <left style="thin">
        <color indexed="8"/>
      </left>
      <right style="thin">
        <color indexed="8"/>
      </right>
      <top style="thin">
        <color auto="1"/>
      </top>
      <bottom style="thin">
        <color auto="1"/>
      </bottom>
      <diagonal/>
    </border>
    <border>
      <left/>
      <right style="thin">
        <color indexed="8"/>
      </right>
      <top style="thin">
        <color indexed="8"/>
      </top>
      <bottom/>
      <diagonal/>
    </border>
    <border>
      <left style="thin">
        <color indexed="8"/>
      </left>
      <right style="thin">
        <color indexed="8"/>
      </right>
      <top/>
      <bottom style="medium">
        <color auto="1"/>
      </bottom>
      <diagonal/>
    </border>
    <border>
      <left style="thin">
        <color indexed="8"/>
      </left>
      <right/>
      <top/>
      <bottom/>
      <diagonal/>
    </border>
    <border>
      <left style="medium">
        <color indexed="8"/>
      </left>
      <right style="thin">
        <color indexed="8"/>
      </right>
      <top/>
      <bottom/>
      <diagonal/>
    </border>
    <border>
      <left style="medium">
        <color indexed="8"/>
      </left>
      <right/>
      <top style="thin">
        <color indexed="8"/>
      </top>
      <bottom style="thin">
        <color auto="1"/>
      </bottom>
      <diagonal/>
    </border>
    <border>
      <left style="thin">
        <color rgb="FF000000"/>
      </left>
      <right style="thin">
        <color indexed="8"/>
      </right>
      <top style="thin">
        <color indexed="8"/>
      </top>
      <bottom style="thin">
        <color auto="1"/>
      </bottom>
      <diagonal/>
    </border>
    <border>
      <left style="thin">
        <color auto="1"/>
      </left>
      <right style="medium">
        <color auto="1"/>
      </right>
      <top style="thin">
        <color auto="1"/>
      </top>
      <bottom style="thin">
        <color rgb="FF000000"/>
      </bottom>
      <diagonal/>
    </border>
    <border>
      <left style="thin">
        <color auto="1"/>
      </left>
      <right style="thin">
        <color auto="1"/>
      </right>
      <top style="thin">
        <color auto="1"/>
      </top>
      <bottom style="thin">
        <color rgb="FF000000"/>
      </bottom>
      <diagonal/>
    </border>
    <border>
      <left style="medium">
        <color auto="1"/>
      </left>
      <right style="thin">
        <color indexed="8"/>
      </right>
      <top style="thin">
        <color auto="1"/>
      </top>
      <bottom style="thin">
        <color auto="1"/>
      </bottom>
      <diagonal/>
    </border>
    <border>
      <left/>
      <right style="medium">
        <color auto="1"/>
      </right>
      <top style="thin">
        <color auto="1"/>
      </top>
      <bottom style="medium">
        <color auto="1"/>
      </bottom>
      <diagonal/>
    </border>
    <border>
      <left style="thin">
        <color indexed="8"/>
      </left>
      <right style="thin">
        <color indexed="8"/>
      </right>
      <top style="thin">
        <color auto="1"/>
      </top>
      <bottom style="medium">
        <color auto="1"/>
      </bottom>
      <diagonal/>
    </border>
    <border>
      <left style="thin">
        <color rgb="FF000000"/>
      </left>
      <right style="thin">
        <color auto="1"/>
      </right>
      <top style="thin">
        <color rgb="FF000000"/>
      </top>
      <bottom style="thin">
        <color rgb="FF000000"/>
      </bottom>
      <diagonal/>
    </border>
    <border>
      <left style="thin">
        <color rgb="FF000000"/>
      </left>
      <right style="thin">
        <color auto="1"/>
      </right>
      <top style="thin">
        <color auto="1"/>
      </top>
      <bottom style="thin">
        <color rgb="FF000000"/>
      </bottom>
      <diagonal/>
    </border>
    <border>
      <left/>
      <right style="thin">
        <color auto="1"/>
      </right>
      <top style="thin">
        <color auto="1"/>
      </top>
      <bottom style="medium">
        <color auto="1"/>
      </bottom>
      <diagonal/>
    </border>
    <border>
      <left/>
      <right style="thin">
        <color indexed="8"/>
      </right>
      <top/>
      <bottom style="medium">
        <color auto="1"/>
      </bottom>
      <diagonal/>
    </border>
    <border>
      <left/>
      <right style="medium">
        <color rgb="FF000000"/>
      </right>
      <top style="medium">
        <color auto="1"/>
      </top>
      <bottom style="thin">
        <color auto="1"/>
      </bottom>
      <diagonal/>
    </border>
    <border>
      <left/>
      <right/>
      <top style="medium">
        <color auto="1"/>
      </top>
      <bottom style="thin">
        <color auto="1"/>
      </bottom>
      <diagonal/>
    </border>
    <border>
      <left style="thin">
        <color auto="1"/>
      </left>
      <right/>
      <top style="medium">
        <color auto="1"/>
      </top>
      <bottom style="thin">
        <color auto="1"/>
      </bottom>
      <diagonal/>
    </border>
    <border>
      <left style="thin">
        <color auto="1"/>
      </left>
      <right style="thin">
        <color auto="1"/>
      </right>
      <top style="medium">
        <color auto="1"/>
      </top>
      <bottom/>
      <diagonal/>
    </border>
    <border>
      <left/>
      <right style="thin">
        <color indexed="8"/>
      </right>
      <top style="medium">
        <color indexed="8"/>
      </top>
      <bottom/>
      <diagonal/>
    </border>
    <border>
      <left style="medium">
        <color auto="1"/>
      </left>
      <right style="thin">
        <color auto="1"/>
      </right>
      <top style="medium">
        <color auto="1"/>
      </top>
      <bottom/>
      <diagonal/>
    </border>
    <border>
      <left style="medium">
        <color rgb="FF231F20"/>
      </left>
      <right style="medium">
        <color rgb="FF231F20"/>
      </right>
      <top style="medium">
        <color rgb="FF231F20"/>
      </top>
      <bottom/>
      <diagonal/>
    </border>
    <border>
      <left style="medium">
        <color rgb="FF231F20"/>
      </left>
      <right style="medium">
        <color rgb="FF231F20"/>
      </right>
      <top/>
      <bottom/>
      <diagonal/>
    </border>
    <border>
      <left style="medium">
        <color rgb="FF231F20"/>
      </left>
      <right style="medium">
        <color rgb="FF231F20"/>
      </right>
      <top/>
      <bottom style="medium">
        <color rgb="FF231F20"/>
      </bottom>
      <diagonal/>
    </border>
    <border>
      <left/>
      <right style="medium">
        <color rgb="FF231F20"/>
      </right>
      <top style="medium">
        <color rgb="FF231F20"/>
      </top>
      <bottom/>
      <diagonal/>
    </border>
    <border>
      <left/>
      <right style="medium">
        <color rgb="FF231F20"/>
      </right>
      <top/>
      <bottom/>
      <diagonal/>
    </border>
    <border>
      <left/>
      <right/>
      <top/>
      <bottom style="medium">
        <color rgb="FF231F20"/>
      </bottom>
      <diagonal/>
    </border>
    <border>
      <left/>
      <right style="medium">
        <color rgb="FF231F20"/>
      </right>
      <top/>
      <bottom style="medium">
        <color rgb="FF231F20"/>
      </bottom>
      <diagonal/>
    </border>
    <border>
      <left style="medium">
        <color rgb="FF231F20"/>
      </left>
      <right/>
      <top/>
      <bottom style="medium">
        <color rgb="FF231F20"/>
      </bottom>
      <diagonal/>
    </border>
    <border>
      <left style="medium">
        <color rgb="FF231F20"/>
      </left>
      <right/>
      <top style="medium">
        <color rgb="FF231F20"/>
      </top>
      <bottom/>
      <diagonal/>
    </border>
    <border>
      <left style="thick">
        <color rgb="FF000000"/>
      </left>
      <right style="thick">
        <color rgb="FF000000"/>
      </right>
      <top style="thick">
        <color rgb="FF000000"/>
      </top>
      <bottom/>
      <diagonal/>
    </border>
    <border>
      <left style="thick">
        <color rgb="FF000000"/>
      </left>
      <right style="thick">
        <color rgb="FF000000"/>
      </right>
      <top/>
      <bottom/>
      <diagonal/>
    </border>
    <border>
      <left style="thick">
        <color rgb="FF000000"/>
      </left>
      <right style="thick">
        <color rgb="FF000000"/>
      </right>
      <top/>
      <bottom style="medium">
        <color rgb="FF000000"/>
      </bottom>
      <diagonal/>
    </border>
    <border>
      <left/>
      <right style="thick">
        <color rgb="FF000000"/>
      </right>
      <top style="thick">
        <color rgb="FF000000"/>
      </top>
      <bottom/>
      <diagonal/>
    </border>
    <border>
      <left/>
      <right style="thick">
        <color rgb="FF000000"/>
      </right>
      <top/>
      <bottom style="medium">
        <color rgb="FF000000"/>
      </bottom>
      <diagonal/>
    </border>
    <border>
      <left/>
      <right style="thick">
        <color rgb="FF000000"/>
      </right>
      <top style="medium">
        <color rgb="FF000000"/>
      </top>
      <bottom style="medium">
        <color rgb="FF000000"/>
      </bottom>
      <diagonal/>
    </border>
    <border>
      <left style="thick">
        <color rgb="FF000000"/>
      </left>
      <right style="thick">
        <color rgb="FF000000"/>
      </right>
      <top/>
      <bottom style="thick">
        <color rgb="FF000000"/>
      </bottom>
      <diagonal/>
    </border>
    <border>
      <left/>
      <right style="medium">
        <color rgb="FF000000"/>
      </right>
      <top/>
      <bottom style="thick">
        <color rgb="FF000000"/>
      </bottom>
      <diagonal/>
    </border>
    <border>
      <left/>
      <right style="thick">
        <color rgb="FF000000"/>
      </right>
      <top/>
      <bottom style="thick">
        <color rgb="FF000000"/>
      </bottom>
      <diagonal/>
    </border>
    <border>
      <left style="thick">
        <color rgb="FF000000"/>
      </left>
      <right style="medium">
        <color rgb="FF000000"/>
      </right>
      <top/>
      <bottom style="thick">
        <color rgb="FF000000"/>
      </bottom>
      <diagonal/>
    </border>
    <border>
      <left style="thick">
        <color rgb="FF000000"/>
      </left>
      <right/>
      <top style="thick">
        <color rgb="FF000000"/>
      </top>
      <bottom/>
      <diagonal/>
    </border>
    <border>
      <left style="thick">
        <color rgb="FF000000"/>
      </left>
      <right/>
      <top/>
      <bottom style="medium">
        <color rgb="FF000000"/>
      </bottom>
      <diagonal/>
    </border>
    <border>
      <left style="medium">
        <color rgb="FF010202"/>
      </left>
      <right style="medium">
        <color rgb="FF010202"/>
      </right>
      <top style="medium">
        <color rgb="FF010202"/>
      </top>
      <bottom/>
      <diagonal/>
    </border>
    <border>
      <left style="medium">
        <color rgb="FF010202"/>
      </left>
      <right style="medium">
        <color rgb="FF010202"/>
      </right>
      <top/>
      <bottom/>
      <diagonal/>
    </border>
    <border>
      <left style="medium">
        <color rgb="FF010202"/>
      </left>
      <right style="medium">
        <color rgb="FF010202"/>
      </right>
      <top/>
      <bottom style="medium">
        <color rgb="FF010202"/>
      </bottom>
      <diagonal/>
    </border>
    <border>
      <left/>
      <right style="thick">
        <color rgb="FF010202"/>
      </right>
      <top style="medium">
        <color rgb="FF010202"/>
      </top>
      <bottom/>
      <diagonal/>
    </border>
    <border>
      <left/>
      <right/>
      <top/>
      <bottom style="medium">
        <color rgb="FF010202"/>
      </bottom>
      <diagonal/>
    </border>
    <border>
      <left/>
      <right style="thick">
        <color rgb="FF010202"/>
      </right>
      <top/>
      <bottom style="medium">
        <color rgb="FF010202"/>
      </bottom>
      <diagonal/>
    </border>
    <border>
      <left/>
      <right style="medium">
        <color rgb="FF010202"/>
      </right>
      <top/>
      <bottom style="medium">
        <color rgb="FF010202"/>
      </bottom>
      <diagonal/>
    </border>
    <border>
      <left style="thick">
        <color rgb="FF010202"/>
      </left>
      <right style="thick">
        <color rgb="FF010202"/>
      </right>
      <top/>
      <bottom style="medium">
        <color rgb="FF010202"/>
      </bottom>
      <diagonal/>
    </border>
    <border>
      <left style="thick">
        <color rgb="FF010202"/>
      </left>
      <right style="thick">
        <color rgb="FF010202"/>
      </right>
      <top/>
      <bottom style="thick">
        <color rgb="FF010202"/>
      </bottom>
      <diagonal/>
    </border>
    <border>
      <left/>
      <right style="medium">
        <color rgb="FF010202"/>
      </right>
      <top/>
      <bottom style="thick">
        <color rgb="FF010202"/>
      </bottom>
      <diagonal/>
    </border>
    <border>
      <left/>
      <right style="thick">
        <color rgb="FF010202"/>
      </right>
      <top/>
      <bottom style="thick">
        <color rgb="FF010202"/>
      </bottom>
      <diagonal/>
    </border>
    <border>
      <left style="medium">
        <color rgb="FF010202"/>
      </left>
      <right/>
      <top/>
      <bottom style="medium">
        <color rgb="FF010202"/>
      </bottom>
      <diagonal/>
    </border>
    <border>
      <left style="medium">
        <color rgb="FF010202"/>
      </left>
      <right/>
      <top style="medium">
        <color rgb="FF010202"/>
      </top>
      <bottom/>
      <diagonal/>
    </border>
    <border>
      <left style="thick">
        <color rgb="FF010202"/>
      </left>
      <right/>
      <top style="medium">
        <color rgb="FF010202"/>
      </top>
      <bottom/>
      <diagonal/>
    </border>
    <border>
      <left style="thick">
        <color rgb="FF010202"/>
      </left>
      <right/>
      <top/>
      <bottom style="medium">
        <color rgb="FF010202"/>
      </bottom>
      <diagonal/>
    </border>
    <border>
      <left style="thick">
        <color rgb="FF000000"/>
      </left>
      <right style="thick">
        <color rgb="FF000000"/>
      </right>
      <top style="thick">
        <color rgb="FF000000"/>
      </top>
      <bottom style="thick">
        <color rgb="FF000000"/>
      </bottom>
      <diagonal/>
    </border>
    <border>
      <left/>
      <right style="thick">
        <color rgb="FF000000"/>
      </right>
      <top/>
      <bottom/>
      <diagonal/>
    </border>
    <border>
      <left/>
      <right style="thick">
        <color rgb="FF000000"/>
      </right>
      <top style="thick">
        <color rgb="FF000000"/>
      </top>
      <bottom style="thick">
        <color rgb="FF000000"/>
      </bottom>
      <diagonal/>
    </border>
    <border>
      <left/>
      <right/>
      <top/>
      <bottom style="dotted">
        <color auto="1"/>
      </bottom>
      <diagonal/>
    </border>
    <border>
      <left/>
      <right/>
      <top style="dotted">
        <color auto="1"/>
      </top>
      <bottom/>
      <diagonal/>
    </border>
    <border>
      <left/>
      <right style="medium">
        <color rgb="FF000000"/>
      </right>
      <top style="thick">
        <color rgb="FF000000"/>
      </top>
      <bottom style="thick">
        <color rgb="FF000000"/>
      </bottom>
      <diagonal/>
    </border>
    <border>
      <left style="thick">
        <color rgb="FF000000"/>
      </left>
      <right style="thick">
        <color rgb="FF000000"/>
      </right>
      <top style="medium">
        <color rgb="FF000000"/>
      </top>
      <bottom/>
      <diagonal/>
    </border>
    <border>
      <left style="medium">
        <color rgb="FF000000"/>
      </left>
      <right style="thick">
        <color rgb="FF000000"/>
      </right>
      <top style="thick">
        <color rgb="FF000000"/>
      </top>
      <bottom style="thick">
        <color rgb="FF000000"/>
      </bottom>
      <diagonal/>
    </border>
    <border>
      <left style="medium">
        <color rgb="FF000000"/>
      </left>
      <right style="thick">
        <color rgb="FF000000"/>
      </right>
      <top/>
      <bottom style="medium">
        <color rgb="FF000000"/>
      </bottom>
      <diagonal/>
    </border>
    <border>
      <left style="medium">
        <color rgb="FF000000"/>
      </left>
      <right style="thick">
        <color rgb="FF000000"/>
      </right>
      <top/>
      <bottom style="thick">
        <color rgb="FF000000"/>
      </bottom>
      <diagonal/>
    </border>
    <border>
      <left style="medium">
        <color rgb="FF000000"/>
      </left>
      <right style="thick">
        <color rgb="FF000000"/>
      </right>
      <top/>
      <bottom/>
      <diagonal/>
    </border>
    <border>
      <left style="medium">
        <color rgb="FF000000"/>
      </left>
      <right style="thick">
        <color rgb="FF000000"/>
      </right>
      <top style="medium">
        <color rgb="FF000000"/>
      </top>
      <bottom/>
      <diagonal/>
    </border>
    <border>
      <left style="thick">
        <color rgb="FF000000"/>
      </left>
      <right style="medium">
        <color rgb="FF000000"/>
      </right>
      <top style="medium">
        <color rgb="FF000000"/>
      </top>
      <bottom/>
      <diagonal/>
    </border>
    <border>
      <left/>
      <right/>
      <top style="thin">
        <color rgb="FF000000"/>
      </top>
      <bottom/>
      <diagonal/>
    </border>
  </borders>
  <cellStyleXfs count="7">
    <xf numFmtId="0" fontId="0" fillId="0" borderId="0"/>
    <xf numFmtId="43" fontId="1" fillId="0" borderId="0" applyFont="0" applyFill="0" applyBorder="0" applyAlignment="0" applyProtection="0"/>
    <xf numFmtId="0" fontId="11" fillId="0" borderId="0" applyNumberFormat="0" applyFill="0" applyBorder="0" applyAlignment="0" applyProtection="0"/>
    <xf numFmtId="9" fontId="1" fillId="0" borderId="0" applyFont="0" applyFill="0" applyBorder="0" applyAlignment="0" applyProtection="0"/>
    <xf numFmtId="0" fontId="68" fillId="0" borderId="0"/>
    <xf numFmtId="0" fontId="70" fillId="0" borderId="0"/>
    <xf numFmtId="0" fontId="110" fillId="0" borderId="0"/>
  </cellStyleXfs>
  <cellXfs count="1177">
    <xf numFmtId="0" fontId="0" fillId="0" borderId="0" xfId="0"/>
    <xf numFmtId="0" fontId="0" fillId="0" borderId="0" xfId="0" applyAlignment="1">
      <alignment horizontal="left" indent="1"/>
    </xf>
    <xf numFmtId="0" fontId="0" fillId="0" borderId="0" xfId="0" applyAlignment="1">
      <alignment horizontal="left" indent="2"/>
    </xf>
    <xf numFmtId="0" fontId="2" fillId="0" borderId="0" xfId="0" applyFont="1"/>
    <xf numFmtId="0" fontId="2" fillId="2" borderId="0" xfId="0" applyFont="1" applyFill="1"/>
    <xf numFmtId="164" fontId="2" fillId="0" borderId="0" xfId="1" applyNumberFormat="1" applyFont="1" applyAlignment="1">
      <alignment horizontal="right"/>
    </xf>
    <xf numFmtId="0" fontId="2" fillId="2" borderId="0" xfId="0" applyFont="1" applyFill="1" applyAlignment="1">
      <alignment horizontal="right" indent="2"/>
    </xf>
    <xf numFmtId="164" fontId="2" fillId="0" borderId="0" xfId="1" applyNumberFormat="1" applyFont="1" applyAlignment="1">
      <alignment horizontal="right" indent="2"/>
    </xf>
    <xf numFmtId="0" fontId="0" fillId="0" borderId="0" xfId="0" applyAlignment="1">
      <alignment horizontal="right" indent="2"/>
    </xf>
    <xf numFmtId="164" fontId="0" fillId="0" borderId="0" xfId="0" applyNumberFormat="1" applyAlignment="1">
      <alignment horizontal="right" indent="2"/>
    </xf>
    <xf numFmtId="0" fontId="2" fillId="0" borderId="0" xfId="0" applyFont="1" applyAlignment="1">
      <alignment horizontal="left" indent="1"/>
    </xf>
    <xf numFmtId="0" fontId="0" fillId="0" borderId="0" xfId="0" applyAlignment="1">
      <alignment horizontal="left" indent="3"/>
    </xf>
    <xf numFmtId="0" fontId="3" fillId="0" borderId="1" xfId="0" applyFont="1" applyBorder="1" applyAlignment="1">
      <alignment vertical="center" wrapText="1"/>
    </xf>
    <xf numFmtId="0" fontId="3" fillId="0" borderId="2" xfId="0" applyFont="1" applyBorder="1" applyAlignment="1">
      <alignment horizontal="right" vertical="center" wrapText="1"/>
    </xf>
    <xf numFmtId="0" fontId="3" fillId="0" borderId="2" xfId="0" applyFont="1" applyBorder="1" applyAlignment="1">
      <alignment vertical="center" wrapText="1"/>
    </xf>
    <xf numFmtId="0" fontId="3" fillId="0" borderId="2" xfId="0" applyFont="1" applyBorder="1" applyAlignment="1">
      <alignment horizontal="center" vertical="center" wrapText="1"/>
    </xf>
    <xf numFmtId="0" fontId="4" fillId="0" borderId="3" xfId="0" applyFont="1" applyBorder="1" applyAlignment="1">
      <alignment vertical="center" wrapText="1"/>
    </xf>
    <xf numFmtId="0" fontId="4" fillId="0" borderId="4" xfId="0" applyFont="1" applyBorder="1" applyAlignment="1">
      <alignment horizontal="right" vertical="center" wrapText="1"/>
    </xf>
    <xf numFmtId="0" fontId="3" fillId="0" borderId="3" xfId="0" applyFont="1" applyBorder="1" applyAlignment="1">
      <alignment vertical="center" wrapText="1"/>
    </xf>
    <xf numFmtId="0" fontId="3" fillId="0" borderId="4" xfId="0" applyFont="1" applyBorder="1" applyAlignment="1">
      <alignment horizontal="right" vertical="center" wrapText="1"/>
    </xf>
    <xf numFmtId="0" fontId="5" fillId="0" borderId="0" xfId="0" applyFont="1" applyAlignment="1">
      <alignment vertical="center"/>
    </xf>
    <xf numFmtId="0" fontId="5" fillId="0" borderId="4" xfId="0" applyFont="1" applyBorder="1" applyAlignment="1">
      <alignment horizontal="right" vertical="center" wrapText="1"/>
    </xf>
    <xf numFmtId="0" fontId="0" fillId="0" borderId="0" xfId="0" applyAlignment="1">
      <alignment horizontal="left"/>
    </xf>
    <xf numFmtId="3" fontId="0" fillId="0" borderId="0" xfId="0" applyNumberFormat="1"/>
    <xf numFmtId="0" fontId="0" fillId="3" borderId="5" xfId="0" applyFill="1" applyBorder="1" applyAlignment="1">
      <alignment vertical="center" wrapText="1"/>
    </xf>
    <xf numFmtId="0" fontId="7" fillId="4" borderId="8" xfId="0" applyFont="1" applyFill="1" applyBorder="1" applyAlignment="1">
      <alignment vertical="center" wrapText="1"/>
    </xf>
    <xf numFmtId="0" fontId="8" fillId="4" borderId="9" xfId="0" applyFont="1" applyFill="1" applyBorder="1" applyAlignment="1">
      <alignment horizontal="left" vertical="center" wrapText="1" indent="1"/>
    </xf>
    <xf numFmtId="0" fontId="8" fillId="3" borderId="10" xfId="0" applyFont="1" applyFill="1" applyBorder="1" applyAlignment="1">
      <alignment horizontal="center" vertical="center" wrapText="1"/>
    </xf>
    <xf numFmtId="0" fontId="8" fillId="5" borderId="9" xfId="0" applyFont="1" applyFill="1" applyBorder="1" applyAlignment="1">
      <alignment horizontal="right" vertical="center" wrapText="1"/>
    </xf>
    <xf numFmtId="0" fontId="8" fillId="6" borderId="6" xfId="0" applyFont="1" applyFill="1" applyBorder="1" applyAlignment="1">
      <alignment horizontal="center" vertical="center" wrapText="1"/>
    </xf>
    <xf numFmtId="0" fontId="8" fillId="7" borderId="6" xfId="0" applyFont="1" applyFill="1" applyBorder="1" applyAlignment="1">
      <alignment horizontal="center" vertical="center" wrapText="1"/>
    </xf>
    <xf numFmtId="0" fontId="6" fillId="0" borderId="11" xfId="0" applyFont="1" applyBorder="1" applyAlignment="1">
      <alignment horizontal="center" vertical="center" wrapText="1"/>
    </xf>
    <xf numFmtId="3" fontId="6" fillId="0" borderId="12" xfId="0" applyNumberFormat="1" applyFont="1" applyBorder="1" applyAlignment="1">
      <alignment horizontal="right" vertical="center" wrapText="1"/>
    </xf>
    <xf numFmtId="3" fontId="6" fillId="0" borderId="12" xfId="0" applyNumberFormat="1" applyFont="1" applyBorder="1" applyAlignment="1">
      <alignment horizontal="center" vertical="center" wrapText="1"/>
    </xf>
    <xf numFmtId="3" fontId="6" fillId="4" borderId="12" xfId="0" applyNumberFormat="1" applyFont="1" applyFill="1" applyBorder="1" applyAlignment="1">
      <alignment horizontal="right" vertical="center" wrapText="1"/>
    </xf>
    <xf numFmtId="0" fontId="6" fillId="0" borderId="10" xfId="0" applyFont="1" applyBorder="1" applyAlignment="1">
      <alignment horizontal="center" vertical="center" wrapText="1"/>
    </xf>
    <xf numFmtId="3" fontId="6" fillId="0" borderId="9" xfId="0" applyNumberFormat="1" applyFont="1" applyBorder="1" applyAlignment="1">
      <alignment horizontal="right" vertical="center" wrapText="1"/>
    </xf>
    <xf numFmtId="3" fontId="6" fillId="0" borderId="9" xfId="0" applyNumberFormat="1" applyFont="1" applyBorder="1" applyAlignment="1">
      <alignment horizontal="center" vertical="center" wrapText="1"/>
    </xf>
    <xf numFmtId="3" fontId="6" fillId="4" borderId="9" xfId="0" applyNumberFormat="1" applyFont="1" applyFill="1" applyBorder="1" applyAlignment="1">
      <alignment horizontal="right" vertical="center" wrapText="1"/>
    </xf>
    <xf numFmtId="0" fontId="10" fillId="0" borderId="0" xfId="0" applyFont="1" applyFill="1" applyBorder="1" applyAlignment="1">
      <alignment horizontal="left" vertical="center" wrapText="1"/>
    </xf>
    <xf numFmtId="3" fontId="9" fillId="0" borderId="0" xfId="0" applyNumberFormat="1" applyFont="1" applyFill="1" applyBorder="1" applyAlignment="1">
      <alignment wrapText="1"/>
    </xf>
    <xf numFmtId="0" fontId="10" fillId="0" borderId="0" xfId="0" applyFont="1" applyFill="1" applyBorder="1" applyAlignment="1">
      <alignment horizontal="center" vertical="center" wrapText="1"/>
    </xf>
    <xf numFmtId="0" fontId="10" fillId="0" borderId="0" xfId="0" applyFont="1" applyFill="1" applyBorder="1" applyAlignment="1">
      <alignment vertical="center" wrapText="1"/>
    </xf>
    <xf numFmtId="0" fontId="0" fillId="8" borderId="0" xfId="0" applyFill="1"/>
    <xf numFmtId="0" fontId="11" fillId="0" borderId="0" xfId="2"/>
    <xf numFmtId="3" fontId="0" fillId="0" borderId="16" xfId="0" applyNumberFormat="1" applyBorder="1" applyAlignment="1">
      <alignment horizontal="center" vertical="center" wrapText="1"/>
    </xf>
    <xf numFmtId="0" fontId="0" fillId="0" borderId="16" xfId="0" applyBorder="1" applyAlignment="1">
      <alignment horizontal="center" vertical="center" wrapText="1"/>
    </xf>
    <xf numFmtId="0" fontId="2" fillId="9" borderId="16" xfId="0" applyFont="1" applyFill="1" applyBorder="1" applyAlignment="1">
      <alignment horizontal="center" vertical="center" wrapText="1"/>
    </xf>
    <xf numFmtId="0" fontId="14" fillId="0" borderId="0" xfId="0" applyFont="1" applyAlignment="1">
      <alignment vertical="center"/>
    </xf>
    <xf numFmtId="10" fontId="0" fillId="0" borderId="0" xfId="0" applyNumberFormat="1"/>
    <xf numFmtId="6" fontId="0" fillId="0" borderId="0" xfId="0" applyNumberFormat="1" applyAlignment="1">
      <alignment horizontal="left" vertical="center" wrapText="1"/>
    </xf>
    <xf numFmtId="0" fontId="11" fillId="0" borderId="0" xfId="2" applyAlignment="1">
      <alignment vertical="top" wrapText="1"/>
    </xf>
    <xf numFmtId="0" fontId="0" fillId="0" borderId="0" xfId="0" applyAlignment="1">
      <alignment horizontal="left" vertical="center" wrapText="1"/>
    </xf>
    <xf numFmtId="0" fontId="0" fillId="0" borderId="0" xfId="0" applyAlignment="1">
      <alignment horizontal="left" vertical="top" wrapText="1"/>
    </xf>
    <xf numFmtId="0" fontId="2" fillId="0" borderId="0" xfId="0" applyFont="1" applyAlignment="1">
      <alignment horizontal="center" vertical="center" wrapText="1"/>
    </xf>
    <xf numFmtId="0" fontId="15" fillId="0" borderId="0" xfId="0" applyFont="1" applyAlignment="1">
      <alignment horizontal="center" vertical="center" wrapText="1"/>
    </xf>
    <xf numFmtId="0" fontId="16" fillId="0" borderId="0" xfId="0" applyFont="1"/>
    <xf numFmtId="0" fontId="17" fillId="0" borderId="0" xfId="0" applyFont="1"/>
    <xf numFmtId="3" fontId="18" fillId="0" borderId="16" xfId="0" applyNumberFormat="1" applyFont="1" applyBorder="1" applyAlignment="1">
      <alignment horizontal="right" vertical="center"/>
    </xf>
    <xf numFmtId="0" fontId="18" fillId="0" borderId="16" xfId="0" applyFont="1" applyBorder="1" applyAlignment="1">
      <alignment vertical="center"/>
    </xf>
    <xf numFmtId="0" fontId="19" fillId="0" borderId="16" xfId="0" applyFont="1" applyBorder="1" applyAlignment="1">
      <alignment horizontal="left" vertical="center"/>
    </xf>
    <xf numFmtId="0" fontId="19" fillId="0" borderId="17" xfId="0" applyFont="1" applyBorder="1" applyAlignment="1">
      <alignment horizontal="left" vertical="top"/>
    </xf>
    <xf numFmtId="0" fontId="19" fillId="0" borderId="18" xfId="0" applyFont="1" applyBorder="1" applyAlignment="1">
      <alignment horizontal="left" vertical="top"/>
    </xf>
    <xf numFmtId="3" fontId="20" fillId="0" borderId="0" xfId="0" applyNumberFormat="1" applyFont="1" applyAlignment="1">
      <alignment horizontal="right" vertical="center" wrapText="1"/>
    </xf>
    <xf numFmtId="0" fontId="20" fillId="0" borderId="0" xfId="0" applyFont="1" applyAlignment="1">
      <alignment horizontal="right" vertical="center" wrapText="1"/>
    </xf>
    <xf numFmtId="0" fontId="20" fillId="0" borderId="19" xfId="0" applyFont="1" applyBorder="1" applyAlignment="1">
      <alignment horizontal="right" vertical="center" wrapText="1"/>
    </xf>
    <xf numFmtId="0" fontId="22" fillId="0" borderId="0" xfId="0" applyFont="1" applyAlignment="1">
      <alignment horizontal="left" vertical="center" wrapText="1"/>
    </xf>
    <xf numFmtId="0" fontId="22" fillId="0" borderId="0" xfId="0" applyFont="1" applyAlignment="1">
      <alignment vertical="center" wrapText="1"/>
    </xf>
    <xf numFmtId="0" fontId="23" fillId="0" borderId="0" xfId="0" applyFont="1"/>
    <xf numFmtId="3" fontId="24" fillId="0" borderId="20" xfId="0" applyNumberFormat="1" applyFont="1" applyBorder="1" applyAlignment="1">
      <alignment horizontal="left" vertical="center" wrapText="1"/>
    </xf>
    <xf numFmtId="0" fontId="24" fillId="0" borderId="21" xfId="0" applyFont="1" applyBorder="1" applyAlignment="1">
      <alignment horizontal="left" vertical="center" wrapText="1"/>
    </xf>
    <xf numFmtId="3" fontId="24" fillId="0" borderId="22" xfId="0" applyNumberFormat="1" applyFont="1" applyBorder="1" applyAlignment="1">
      <alignment horizontal="left" vertical="center" wrapText="1"/>
    </xf>
    <xf numFmtId="0" fontId="24" fillId="0" borderId="23" xfId="0" applyFont="1" applyBorder="1" applyAlignment="1">
      <alignment horizontal="left" vertical="center" wrapText="1"/>
    </xf>
    <xf numFmtId="0" fontId="25" fillId="10" borderId="24" xfId="0" applyFont="1" applyFill="1" applyBorder="1" applyAlignment="1">
      <alignment horizontal="left" vertical="center" wrapText="1"/>
    </xf>
    <xf numFmtId="0" fontId="25" fillId="10" borderId="25" xfId="0" applyFont="1" applyFill="1" applyBorder="1" applyAlignment="1">
      <alignment horizontal="left" vertical="center" wrapText="1"/>
    </xf>
    <xf numFmtId="0" fontId="26" fillId="0" borderId="0" xfId="0" applyFont="1"/>
    <xf numFmtId="0" fontId="27" fillId="0" borderId="0" xfId="0" applyFont="1" applyAlignment="1">
      <alignment horizontal="left" vertical="center" indent="2"/>
    </xf>
    <xf numFmtId="0" fontId="0" fillId="0" borderId="0" xfId="0" applyAlignment="1"/>
    <xf numFmtId="0" fontId="28" fillId="0" borderId="0" xfId="0" applyFont="1" applyAlignment="1">
      <alignment vertical="center"/>
    </xf>
    <xf numFmtId="3" fontId="29" fillId="0" borderId="19" xfId="0" applyNumberFormat="1" applyFont="1" applyBorder="1" applyAlignment="1">
      <alignment vertical="center" wrapText="1"/>
    </xf>
    <xf numFmtId="0" fontId="29" fillId="0" borderId="19" xfId="0" applyFont="1" applyBorder="1" applyAlignment="1">
      <alignment vertical="center" wrapText="1"/>
    </xf>
    <xf numFmtId="3" fontId="29" fillId="0" borderId="0" xfId="0" applyNumberFormat="1" applyFont="1" applyAlignment="1">
      <alignment vertical="center" wrapText="1"/>
    </xf>
    <xf numFmtId="0" fontId="29" fillId="0" borderId="0" xfId="0" applyFont="1" applyAlignment="1">
      <alignment vertical="center" wrapText="1"/>
    </xf>
    <xf numFmtId="0" fontId="29" fillId="0" borderId="0" xfId="0" applyFont="1" applyAlignment="1">
      <alignment horizontal="left" vertical="center" wrapText="1" indent="1"/>
    </xf>
    <xf numFmtId="0" fontId="29" fillId="0" borderId="0" xfId="0" applyFont="1" applyAlignment="1">
      <alignment horizontal="left" vertical="center" wrapText="1" indent="2"/>
    </xf>
    <xf numFmtId="0" fontId="30" fillId="0" borderId="19" xfId="0" applyFont="1" applyBorder="1" applyAlignment="1">
      <alignment vertical="center" wrapText="1"/>
    </xf>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center"/>
    </xf>
    <xf numFmtId="10" fontId="33" fillId="8" borderId="27" xfId="0" applyNumberFormat="1" applyFont="1" applyFill="1" applyBorder="1" applyAlignment="1">
      <alignment horizontal="right" vertical="center" wrapText="1"/>
    </xf>
    <xf numFmtId="0" fontId="33" fillId="8" borderId="27" xfId="0" applyFont="1" applyFill="1" applyBorder="1" applyAlignment="1">
      <alignment horizontal="right" vertical="center" wrapText="1"/>
    </xf>
    <xf numFmtId="3" fontId="33" fillId="8" borderId="27" xfId="0" applyNumberFormat="1" applyFont="1" applyFill="1" applyBorder="1" applyAlignment="1">
      <alignment horizontal="right" vertical="center" wrapText="1"/>
    </xf>
    <xf numFmtId="0" fontId="34" fillId="8" borderId="27" xfId="0" applyFont="1" applyFill="1" applyBorder="1" applyAlignment="1">
      <alignment vertical="center" wrapText="1"/>
    </xf>
    <xf numFmtId="0" fontId="34" fillId="8" borderId="27" xfId="0" applyFont="1" applyFill="1" applyBorder="1" applyAlignment="1">
      <alignment horizontal="center" vertical="center" wrapText="1"/>
    </xf>
    <xf numFmtId="0" fontId="33" fillId="8" borderId="27" xfId="0" applyFont="1" applyFill="1" applyBorder="1" applyAlignment="1">
      <alignment vertical="center" wrapText="1"/>
    </xf>
    <xf numFmtId="0" fontId="35" fillId="0" borderId="0" xfId="0" applyFont="1"/>
    <xf numFmtId="0" fontId="35" fillId="0" borderId="0" xfId="0" applyFont="1" applyAlignment="1">
      <alignment vertical="center"/>
    </xf>
    <xf numFmtId="0" fontId="36" fillId="0" borderId="16" xfId="0" applyFont="1" applyBorder="1" applyAlignment="1">
      <alignment horizontal="center" vertical="center" wrapText="1"/>
    </xf>
    <xf numFmtId="0" fontId="37" fillId="0" borderId="16" xfId="0" applyFont="1" applyBorder="1" applyAlignment="1">
      <alignment horizontal="center" vertical="center" wrapText="1"/>
    </xf>
    <xf numFmtId="0" fontId="11" fillId="0" borderId="17" xfId="2" applyBorder="1" applyAlignment="1">
      <alignment horizontal="center" wrapText="1"/>
    </xf>
    <xf numFmtId="0" fontId="11" fillId="0" borderId="18" xfId="2" applyBorder="1" applyAlignment="1">
      <alignment horizontal="center" wrapText="1"/>
    </xf>
    <xf numFmtId="0" fontId="37" fillId="0" borderId="0" xfId="0" applyFont="1" applyAlignment="1">
      <alignment horizontal="center"/>
    </xf>
    <xf numFmtId="0" fontId="38" fillId="0" borderId="0" xfId="0" applyFont="1" applyAlignment="1">
      <alignment horizontal="center"/>
    </xf>
    <xf numFmtId="0" fontId="39" fillId="0" borderId="0" xfId="0" applyFont="1" applyAlignment="1">
      <alignment vertical="center"/>
    </xf>
    <xf numFmtId="3" fontId="41" fillId="0" borderId="9" xfId="0" applyNumberFormat="1" applyFont="1" applyBorder="1" applyAlignment="1">
      <alignment horizontal="right" vertical="center" wrapText="1"/>
    </xf>
    <xf numFmtId="0" fontId="41" fillId="0" borderId="9" xfId="0" applyFont="1" applyBorder="1" applyAlignment="1">
      <alignment horizontal="center" vertical="center" wrapText="1"/>
    </xf>
    <xf numFmtId="3" fontId="41" fillId="0" borderId="9" xfId="0" applyNumberFormat="1" applyFont="1" applyBorder="1" applyAlignment="1">
      <alignment horizontal="left" vertical="center" wrapText="1" indent="4"/>
    </xf>
    <xf numFmtId="3" fontId="41" fillId="0" borderId="9" xfId="0" applyNumberFormat="1" applyFont="1" applyBorder="1" applyAlignment="1">
      <alignment horizontal="left" vertical="center" wrapText="1" indent="3"/>
    </xf>
    <xf numFmtId="0" fontId="41" fillId="0" borderId="10" xfId="0" applyFont="1" applyBorder="1" applyAlignment="1">
      <alignment horizontal="center" vertical="center" wrapText="1"/>
    </xf>
    <xf numFmtId="3" fontId="42" fillId="0" borderId="9" xfId="0" applyNumberFormat="1" applyFont="1" applyBorder="1" applyAlignment="1">
      <alignment horizontal="right" vertical="center" wrapText="1"/>
    </xf>
    <xf numFmtId="0" fontId="42" fillId="0" borderId="9" xfId="0" applyFont="1" applyBorder="1" applyAlignment="1">
      <alignment horizontal="center" vertical="center" wrapText="1"/>
    </xf>
    <xf numFmtId="0" fontId="42" fillId="0" borderId="9" xfId="0" applyFont="1" applyBorder="1" applyAlignment="1">
      <alignment horizontal="left" vertical="center" wrapText="1" indent="4"/>
    </xf>
    <xf numFmtId="3" fontId="42" fillId="0" borderId="9" xfId="0" applyNumberFormat="1" applyFont="1" applyBorder="1" applyAlignment="1">
      <alignment horizontal="left" vertical="center" wrapText="1" indent="4"/>
    </xf>
    <xf numFmtId="3" fontId="42" fillId="0" borderId="9" xfId="0" applyNumberFormat="1" applyFont="1" applyBorder="1" applyAlignment="1">
      <alignment horizontal="left" vertical="center" wrapText="1" indent="3"/>
    </xf>
    <xf numFmtId="0" fontId="42" fillId="0" borderId="10" xfId="0" applyFont="1" applyBorder="1" applyAlignment="1">
      <alignment horizontal="center" vertical="center" wrapText="1"/>
    </xf>
    <xf numFmtId="0" fontId="42" fillId="0" borderId="9" xfId="0" applyFont="1" applyBorder="1" applyAlignment="1">
      <alignment horizontal="right" vertical="center" wrapText="1"/>
    </xf>
    <xf numFmtId="3" fontId="42" fillId="0" borderId="9" xfId="0" applyNumberFormat="1" applyFont="1" applyBorder="1" applyAlignment="1">
      <alignment horizontal="center" vertical="center" wrapText="1"/>
    </xf>
    <xf numFmtId="0" fontId="42" fillId="0" borderId="9" xfId="0" applyFont="1" applyBorder="1" applyAlignment="1">
      <alignment horizontal="left" vertical="center" wrapText="1" indent="5"/>
    </xf>
    <xf numFmtId="0" fontId="43" fillId="11" borderId="6" xfId="0" applyFont="1" applyFill="1" applyBorder="1" applyAlignment="1">
      <alignment horizontal="center" vertical="center" wrapText="1"/>
    </xf>
    <xf numFmtId="0" fontId="43" fillId="11" borderId="6" xfId="0" applyFont="1" applyFill="1" applyBorder="1" applyAlignment="1">
      <alignment horizontal="left" vertical="center" wrapText="1" indent="4"/>
    </xf>
    <xf numFmtId="0" fontId="43" fillId="11" borderId="27" xfId="0" applyFont="1" applyFill="1" applyBorder="1" applyAlignment="1">
      <alignment horizontal="center" vertical="center" wrapText="1"/>
    </xf>
    <xf numFmtId="0" fontId="37" fillId="0" borderId="0" xfId="0" applyFont="1" applyAlignment="1">
      <alignment horizontal="center" vertical="center"/>
    </xf>
    <xf numFmtId="0" fontId="39" fillId="0" borderId="0" xfId="0" applyFont="1" applyAlignment="1">
      <alignment horizontal="left" vertical="center"/>
    </xf>
    <xf numFmtId="3" fontId="46" fillId="0" borderId="9" xfId="0" applyNumberFormat="1" applyFont="1" applyBorder="1" applyAlignment="1">
      <alignment horizontal="center" vertical="center" wrapText="1"/>
    </xf>
    <xf numFmtId="0" fontId="46" fillId="0" borderId="10" xfId="0" applyFont="1" applyBorder="1" applyAlignment="1">
      <alignment horizontal="center" vertical="center" wrapText="1"/>
    </xf>
    <xf numFmtId="3" fontId="47" fillId="0" borderId="9" xfId="0" applyNumberFormat="1" applyFont="1" applyBorder="1" applyAlignment="1">
      <alignment horizontal="center" vertical="center" wrapText="1"/>
    </xf>
    <xf numFmtId="0" fontId="47" fillId="0" borderId="10" xfId="0" applyFont="1" applyBorder="1" applyAlignment="1">
      <alignment horizontal="center" vertical="center" wrapText="1"/>
    </xf>
    <xf numFmtId="0" fontId="47" fillId="0" borderId="9" xfId="0" applyFont="1" applyBorder="1" applyAlignment="1">
      <alignment horizontal="center" vertical="center" wrapText="1"/>
    </xf>
    <xf numFmtId="0" fontId="48" fillId="11" borderId="6" xfId="0" applyFont="1" applyFill="1" applyBorder="1" applyAlignment="1">
      <alignment horizontal="center" vertical="center" wrapText="1"/>
    </xf>
    <xf numFmtId="0" fontId="48" fillId="11" borderId="27" xfId="0" applyFont="1" applyFill="1" applyBorder="1" applyAlignment="1">
      <alignment horizontal="center" vertical="center" wrapText="1"/>
    </xf>
    <xf numFmtId="0" fontId="50" fillId="0" borderId="0" xfId="0" applyFont="1" applyAlignment="1">
      <alignment horizontal="left" vertical="center" indent="7"/>
    </xf>
    <xf numFmtId="3" fontId="41" fillId="0" borderId="9" xfId="0" applyNumberFormat="1" applyFont="1" applyBorder="1" applyAlignment="1">
      <alignment horizontal="center" vertical="center" wrapText="1"/>
    </xf>
    <xf numFmtId="3" fontId="46" fillId="0" borderId="9" xfId="0" applyNumberFormat="1" applyFont="1" applyBorder="1" applyAlignment="1">
      <alignment horizontal="right" vertical="center" wrapText="1"/>
    </xf>
    <xf numFmtId="3" fontId="47" fillId="0" borderId="9" xfId="0" applyNumberFormat="1" applyFont="1" applyBorder="1" applyAlignment="1">
      <alignment horizontal="right" vertical="center" wrapText="1"/>
    </xf>
    <xf numFmtId="0" fontId="47" fillId="0" borderId="9" xfId="0" applyFont="1" applyBorder="1" applyAlignment="1">
      <alignment horizontal="right" vertical="center" wrapText="1"/>
    </xf>
    <xf numFmtId="0" fontId="48" fillId="11" borderId="6" xfId="0" applyFont="1" applyFill="1" applyBorder="1" applyAlignment="1">
      <alignment horizontal="right" vertical="center" wrapText="1"/>
    </xf>
    <xf numFmtId="0" fontId="0" fillId="0" borderId="0" xfId="0" applyAlignment="1">
      <alignment horizontal="right"/>
    </xf>
    <xf numFmtId="3" fontId="0" fillId="0" borderId="0" xfId="0" applyNumberFormat="1" applyAlignment="1">
      <alignment horizontal="right"/>
    </xf>
    <xf numFmtId="0" fontId="0" fillId="0" borderId="0" xfId="0" applyFont="1"/>
    <xf numFmtId="0" fontId="19" fillId="0" borderId="18" xfId="0" applyFont="1" applyBorder="1" applyAlignment="1">
      <alignment vertical="top"/>
    </xf>
    <xf numFmtId="0" fontId="54" fillId="0" borderId="0" xfId="0" applyFont="1"/>
    <xf numFmtId="0" fontId="55" fillId="0" borderId="18" xfId="0" applyFont="1" applyBorder="1" applyAlignment="1">
      <alignment vertical="top"/>
    </xf>
    <xf numFmtId="0" fontId="55" fillId="0" borderId="18" xfId="0" applyFont="1" applyBorder="1" applyAlignment="1">
      <alignment horizontal="left" vertical="top"/>
    </xf>
    <xf numFmtId="3" fontId="56" fillId="0" borderId="16" xfId="0" applyNumberFormat="1" applyFont="1" applyBorder="1" applyAlignment="1">
      <alignment horizontal="right" vertical="center"/>
    </xf>
    <xf numFmtId="0" fontId="55" fillId="0" borderId="16" xfId="0" applyFont="1" applyBorder="1" applyAlignment="1">
      <alignment vertical="center"/>
    </xf>
    <xf numFmtId="0" fontId="56" fillId="0" borderId="16" xfId="0" applyFont="1" applyBorder="1" applyAlignment="1">
      <alignment horizontal="left" vertical="center" indent="1"/>
    </xf>
    <xf numFmtId="0" fontId="58" fillId="0" borderId="0" xfId="0" applyFont="1"/>
    <xf numFmtId="0" fontId="59" fillId="0" borderId="19" xfId="0" applyFont="1" applyBorder="1" applyAlignment="1">
      <alignment horizontal="right" vertical="center" wrapText="1"/>
    </xf>
    <xf numFmtId="3" fontId="59" fillId="0" borderId="0" xfId="0" applyNumberFormat="1" applyFont="1" applyAlignment="1">
      <alignment horizontal="right" vertical="center" wrapText="1"/>
    </xf>
    <xf numFmtId="0" fontId="60" fillId="0" borderId="0" xfId="0" applyFont="1" applyAlignment="1">
      <alignment horizontal="right" vertical="center" wrapText="1"/>
    </xf>
    <xf numFmtId="0" fontId="61" fillId="0" borderId="23" xfId="0" applyFont="1" applyBorder="1" applyAlignment="1">
      <alignment horizontal="right" vertical="center" wrapText="1"/>
    </xf>
    <xf numFmtId="0" fontId="61" fillId="0" borderId="21" xfId="0" applyFont="1" applyBorder="1" applyAlignment="1">
      <alignment horizontal="right" vertical="center" wrapText="1"/>
    </xf>
    <xf numFmtId="0" fontId="59" fillId="0" borderId="0" xfId="0" applyFont="1" applyAlignment="1">
      <alignment horizontal="right"/>
    </xf>
    <xf numFmtId="3" fontId="62" fillId="0" borderId="22" xfId="0" applyNumberFormat="1" applyFont="1" applyBorder="1" applyAlignment="1">
      <alignment horizontal="right" vertical="center" wrapText="1"/>
    </xf>
    <xf numFmtId="3" fontId="62" fillId="0" borderId="20" xfId="0" applyNumberFormat="1" applyFont="1" applyBorder="1" applyAlignment="1">
      <alignment horizontal="right" vertical="center" wrapText="1"/>
    </xf>
    <xf numFmtId="0" fontId="59" fillId="0" borderId="0" xfId="0" applyFont="1"/>
    <xf numFmtId="0" fontId="55" fillId="8" borderId="0" xfId="0" applyFont="1" applyFill="1" applyBorder="1" applyAlignment="1">
      <alignment horizontal="left" vertical="top"/>
    </xf>
    <xf numFmtId="3" fontId="56" fillId="8" borderId="0" xfId="0" applyNumberFormat="1" applyFont="1" applyFill="1" applyBorder="1" applyAlignment="1">
      <alignment horizontal="right" vertical="center"/>
    </xf>
    <xf numFmtId="0" fontId="56" fillId="8" borderId="0" xfId="0" applyFont="1" applyFill="1" applyBorder="1" applyAlignment="1">
      <alignment horizontal="left" vertical="center" indent="1"/>
    </xf>
    <xf numFmtId="0" fontId="0" fillId="8" borderId="0" xfId="0" applyFont="1" applyFill="1" applyBorder="1"/>
    <xf numFmtId="0" fontId="56" fillId="8" borderId="0" xfId="0" applyFont="1" applyFill="1" applyBorder="1" applyAlignment="1">
      <alignment vertical="center" wrapText="1"/>
    </xf>
    <xf numFmtId="0" fontId="12" fillId="8" borderId="0" xfId="0" applyFont="1" applyFill="1" applyBorder="1"/>
    <xf numFmtId="3" fontId="56" fillId="8" borderId="0" xfId="0" applyNumberFormat="1" applyFont="1" applyFill="1" applyBorder="1" applyAlignment="1">
      <alignment horizontal="right" vertical="center" wrapText="1"/>
    </xf>
    <xf numFmtId="9" fontId="56" fillId="8" borderId="0" xfId="3" applyFont="1" applyFill="1" applyBorder="1" applyAlignment="1">
      <alignment horizontal="right" vertical="center" wrapText="1"/>
    </xf>
    <xf numFmtId="0" fontId="37" fillId="0" borderId="18" xfId="0" applyFont="1" applyBorder="1" applyAlignment="1">
      <alignment horizontal="center" wrapText="1"/>
    </xf>
    <xf numFmtId="0" fontId="12" fillId="8" borderId="14" xfId="0" applyFont="1" applyFill="1" applyBorder="1"/>
    <xf numFmtId="0" fontId="12" fillId="8" borderId="0" xfId="0" applyFont="1" applyFill="1"/>
    <xf numFmtId="0" fontId="13" fillId="8" borderId="15" xfId="0" applyFont="1" applyFill="1" applyBorder="1"/>
    <xf numFmtId="0" fontId="13" fillId="2" borderId="0" xfId="0" applyFont="1" applyFill="1"/>
    <xf numFmtId="0" fontId="12" fillId="2" borderId="0" xfId="0" applyFont="1" applyFill="1"/>
    <xf numFmtId="0" fontId="12" fillId="8" borderId="0" xfId="0" applyFont="1" applyFill="1" applyAlignment="1">
      <alignment horizontal="left" indent="1"/>
    </xf>
    <xf numFmtId="3" fontId="12" fillId="8" borderId="0" xfId="0" applyNumberFormat="1" applyFont="1" applyFill="1" applyAlignment="1">
      <alignment horizontal="right"/>
    </xf>
    <xf numFmtId="0" fontId="12" fillId="0" borderId="0" xfId="0" applyFont="1"/>
    <xf numFmtId="3" fontId="12" fillId="8" borderId="0" xfId="0" applyNumberFormat="1" applyFont="1" applyFill="1"/>
    <xf numFmtId="0" fontId="12" fillId="0" borderId="0" xfId="0" applyFont="1" applyAlignment="1">
      <alignment horizontal="right"/>
    </xf>
    <xf numFmtId="0" fontId="12" fillId="8" borderId="0" xfId="0" applyFont="1" applyFill="1" applyAlignment="1">
      <alignment horizontal="left" indent="2"/>
    </xf>
    <xf numFmtId="10" fontId="12" fillId="8" borderId="0" xfId="0" applyNumberFormat="1" applyFont="1" applyFill="1"/>
    <xf numFmtId="3" fontId="12" fillId="0" borderId="0" xfId="0" applyNumberFormat="1" applyFont="1"/>
    <xf numFmtId="0" fontId="63" fillId="0" borderId="16" xfId="0" applyFont="1" applyBorder="1" applyAlignment="1">
      <alignment horizontal="center" vertical="center" wrapText="1"/>
    </xf>
    <xf numFmtId="0" fontId="12" fillId="8" borderId="0" xfId="0" applyFont="1" applyFill="1" applyAlignment="1">
      <alignment horizontal="right"/>
    </xf>
    <xf numFmtId="0" fontId="12" fillId="8" borderId="0" xfId="0" applyFont="1" applyFill="1" applyAlignment="1">
      <alignment horizontal="left"/>
    </xf>
    <xf numFmtId="0" fontId="56" fillId="8" borderId="10" xfId="0" applyFont="1" applyFill="1" applyBorder="1" applyAlignment="1">
      <alignment horizontal="right" vertical="center" wrapText="1"/>
    </xf>
    <xf numFmtId="0" fontId="56" fillId="8" borderId="27" xfId="0" applyFont="1" applyFill="1" applyBorder="1" applyAlignment="1">
      <alignment horizontal="right" vertical="center" wrapText="1"/>
    </xf>
    <xf numFmtId="10" fontId="56" fillId="8" borderId="27" xfId="0" applyNumberFormat="1" applyFont="1" applyFill="1" applyBorder="1" applyAlignment="1">
      <alignment horizontal="right" vertical="center" wrapText="1"/>
    </xf>
    <xf numFmtId="2" fontId="0" fillId="0" borderId="0" xfId="0" applyNumberFormat="1"/>
    <xf numFmtId="2" fontId="12" fillId="8" borderId="0" xfId="0" applyNumberFormat="1" applyFont="1" applyFill="1"/>
    <xf numFmtId="3" fontId="12" fillId="8" borderId="0" xfId="0" applyNumberFormat="1" applyFont="1" applyFill="1" applyAlignment="1">
      <alignment horizontal="left"/>
    </xf>
    <xf numFmtId="3" fontId="12" fillId="8" borderId="0" xfId="0" applyNumberFormat="1" applyFont="1" applyFill="1" applyAlignment="1">
      <alignment horizontal="left" indent="1"/>
    </xf>
    <xf numFmtId="0" fontId="63" fillId="0" borderId="0" xfId="0" applyFont="1" applyBorder="1" applyAlignment="1">
      <alignment horizontal="center" vertical="center" wrapText="1"/>
    </xf>
    <xf numFmtId="0" fontId="65" fillId="0" borderId="0" xfId="0" applyFont="1"/>
    <xf numFmtId="0" fontId="66" fillId="0" borderId="0" xfId="0" applyFont="1"/>
    <xf numFmtId="10" fontId="66" fillId="0" borderId="0" xfId="0" applyNumberFormat="1" applyFont="1" applyAlignment="1">
      <alignment horizontal="center"/>
    </xf>
    <xf numFmtId="0" fontId="66" fillId="0" borderId="0" xfId="0" applyFont="1" applyAlignment="1">
      <alignment horizontal="center"/>
    </xf>
    <xf numFmtId="0" fontId="66" fillId="0" borderId="0" xfId="0" applyFont="1" applyAlignment="1"/>
    <xf numFmtId="0" fontId="67" fillId="0" borderId="0" xfId="0" applyFont="1"/>
    <xf numFmtId="10" fontId="67" fillId="0" borderId="0" xfId="0" applyNumberFormat="1" applyFont="1" applyAlignment="1">
      <alignment horizontal="center"/>
    </xf>
    <xf numFmtId="3" fontId="66" fillId="0" borderId="0" xfId="0" applyNumberFormat="1" applyFont="1" applyAlignment="1">
      <alignment horizontal="center"/>
    </xf>
    <xf numFmtId="3" fontId="67" fillId="0" borderId="0" xfId="0" applyNumberFormat="1" applyFont="1" applyBorder="1" applyAlignment="1">
      <alignment horizontal="center" vertical="center"/>
    </xf>
    <xf numFmtId="10" fontId="67" fillId="0" borderId="0" xfId="0" applyNumberFormat="1" applyFont="1" applyBorder="1" applyAlignment="1">
      <alignment horizontal="center"/>
    </xf>
    <xf numFmtId="0" fontId="66" fillId="0" borderId="0" xfId="0" applyFont="1" applyBorder="1" applyAlignment="1">
      <alignment horizontal="center"/>
    </xf>
    <xf numFmtId="3" fontId="69" fillId="0" borderId="31" xfId="4" applyNumberFormat="1" applyFont="1" applyFill="1" applyBorder="1" applyAlignment="1">
      <alignment horizontal="center" vertical="center"/>
    </xf>
    <xf numFmtId="3" fontId="69" fillId="0" borderId="32" xfId="4" applyNumberFormat="1" applyFont="1" applyFill="1" applyBorder="1" applyAlignment="1">
      <alignment horizontal="center" vertical="center"/>
    </xf>
    <xf numFmtId="10" fontId="69" fillId="0" borderId="32" xfId="4" applyNumberFormat="1" applyFont="1" applyFill="1" applyBorder="1" applyAlignment="1">
      <alignment horizontal="center"/>
    </xf>
    <xf numFmtId="3" fontId="67" fillId="0" borderId="32" xfId="0" applyNumberFormat="1" applyFont="1" applyBorder="1" applyAlignment="1">
      <alignment horizontal="center" vertical="center"/>
    </xf>
    <xf numFmtId="0" fontId="66" fillId="0" borderId="33" xfId="0" applyFont="1" applyBorder="1" applyAlignment="1">
      <alignment horizontal="center"/>
    </xf>
    <xf numFmtId="0" fontId="66" fillId="0" borderId="34" xfId="0" applyFont="1" applyBorder="1" applyAlignment="1">
      <alignment horizontal="center"/>
    </xf>
    <xf numFmtId="3" fontId="69" fillId="0" borderId="35" xfId="4" applyNumberFormat="1" applyFont="1" applyFill="1" applyBorder="1" applyAlignment="1">
      <alignment horizontal="center" vertical="center"/>
    </xf>
    <xf numFmtId="3" fontId="69" fillId="0" borderId="36" xfId="4" applyNumberFormat="1" applyFont="1" applyFill="1" applyBorder="1" applyAlignment="1">
      <alignment horizontal="center" vertical="center"/>
    </xf>
    <xf numFmtId="10" fontId="69" fillId="0" borderId="36" xfId="4" applyNumberFormat="1" applyFont="1" applyFill="1" applyBorder="1" applyAlignment="1">
      <alignment horizontal="center"/>
    </xf>
    <xf numFmtId="3" fontId="67" fillId="0" borderId="37" xfId="0" applyNumberFormat="1" applyFont="1" applyBorder="1" applyAlignment="1">
      <alignment horizontal="center" vertical="center"/>
    </xf>
    <xf numFmtId="0" fontId="66" fillId="0" borderId="38" xfId="0" applyFont="1" applyBorder="1" applyAlignment="1">
      <alignment horizontal="center"/>
    </xf>
    <xf numFmtId="3" fontId="69" fillId="0" borderId="39" xfId="4" applyNumberFormat="1" applyFont="1" applyFill="1" applyBorder="1" applyAlignment="1">
      <alignment horizontal="center" vertical="center"/>
    </xf>
    <xf numFmtId="3" fontId="69" fillId="0" borderId="40" xfId="4" applyNumberFormat="1" applyFont="1" applyFill="1" applyBorder="1" applyAlignment="1">
      <alignment horizontal="center" vertical="center"/>
    </xf>
    <xf numFmtId="10" fontId="69" fillId="0" borderId="40" xfId="4" applyNumberFormat="1" applyFont="1" applyFill="1" applyBorder="1" applyAlignment="1">
      <alignment horizontal="center"/>
    </xf>
    <xf numFmtId="0" fontId="66" fillId="0" borderId="41" xfId="0" applyFont="1" applyBorder="1" applyAlignment="1">
      <alignment horizontal="center"/>
    </xf>
    <xf numFmtId="0" fontId="66" fillId="0" borderId="42" xfId="0" applyFont="1" applyBorder="1" applyAlignment="1">
      <alignment horizontal="center"/>
    </xf>
    <xf numFmtId="3" fontId="65" fillId="8" borderId="36" xfId="0" applyNumberFormat="1" applyFont="1" applyFill="1" applyBorder="1" applyAlignment="1">
      <alignment horizontal="center" vertical="center"/>
    </xf>
    <xf numFmtId="0" fontId="66" fillId="0" borderId="43" xfId="0" applyFont="1" applyBorder="1" applyAlignment="1">
      <alignment horizontal="center"/>
    </xf>
    <xf numFmtId="3" fontId="69" fillId="0" borderId="44" xfId="4" applyNumberFormat="1" applyFont="1" applyFill="1" applyBorder="1" applyAlignment="1">
      <alignment horizontal="center" vertical="center"/>
    </xf>
    <xf numFmtId="3" fontId="69" fillId="0" borderId="45" xfId="4" applyNumberFormat="1" applyFont="1" applyFill="1" applyBorder="1" applyAlignment="1">
      <alignment horizontal="center" vertical="center"/>
    </xf>
    <xf numFmtId="10" fontId="69" fillId="0" borderId="45" xfId="4" applyNumberFormat="1" applyFont="1" applyFill="1" applyBorder="1" applyAlignment="1">
      <alignment horizontal="center"/>
    </xf>
    <xf numFmtId="3" fontId="65" fillId="8" borderId="40" xfId="0" applyNumberFormat="1" applyFont="1" applyFill="1" applyBorder="1" applyAlignment="1">
      <alignment horizontal="center" vertical="center"/>
    </xf>
    <xf numFmtId="0" fontId="66" fillId="0" borderId="46" xfId="0" applyFont="1" applyBorder="1" applyAlignment="1">
      <alignment horizontal="center"/>
    </xf>
    <xf numFmtId="3" fontId="69" fillId="0" borderId="47" xfId="4" applyNumberFormat="1" applyFont="1" applyFill="1" applyBorder="1" applyAlignment="1">
      <alignment horizontal="center" vertical="center"/>
    </xf>
    <xf numFmtId="3" fontId="69" fillId="0" borderId="48" xfId="4" applyNumberFormat="1" applyFont="1" applyFill="1" applyBorder="1" applyAlignment="1">
      <alignment horizontal="center" vertical="center"/>
    </xf>
    <xf numFmtId="10" fontId="69" fillId="0" borderId="48" xfId="4" applyNumberFormat="1" applyFont="1" applyFill="1" applyBorder="1" applyAlignment="1">
      <alignment horizontal="center"/>
    </xf>
    <xf numFmtId="3" fontId="65" fillId="8" borderId="49" xfId="0" applyNumberFormat="1" applyFont="1" applyFill="1" applyBorder="1" applyAlignment="1">
      <alignment horizontal="center" vertical="center"/>
    </xf>
    <xf numFmtId="0" fontId="66" fillId="0" borderId="50" xfId="0" applyFont="1" applyBorder="1" applyAlignment="1">
      <alignment horizontal="center"/>
    </xf>
    <xf numFmtId="3" fontId="65" fillId="8" borderId="35" xfId="0" applyNumberFormat="1" applyFont="1" applyFill="1" applyBorder="1" applyAlignment="1">
      <alignment horizontal="center" vertical="center"/>
    </xf>
    <xf numFmtId="10" fontId="65" fillId="8" borderId="51" xfId="0" applyNumberFormat="1" applyFont="1" applyFill="1" applyBorder="1" applyAlignment="1">
      <alignment horizontal="center"/>
    </xf>
    <xf numFmtId="0" fontId="66" fillId="0" borderId="52" xfId="0" applyFont="1" applyBorder="1" applyAlignment="1">
      <alignment horizontal="center"/>
    </xf>
    <xf numFmtId="3" fontId="65" fillId="8" borderId="44" xfId="0" applyNumberFormat="1" applyFont="1" applyFill="1" applyBorder="1" applyAlignment="1">
      <alignment horizontal="center" vertical="center"/>
    </xf>
    <xf numFmtId="3" fontId="65" fillId="8" borderId="45" xfId="0" applyNumberFormat="1" applyFont="1" applyFill="1" applyBorder="1" applyAlignment="1">
      <alignment horizontal="center" vertical="center"/>
    </xf>
    <xf numFmtId="10" fontId="65" fillId="8" borderId="45" xfId="0" applyNumberFormat="1" applyFont="1" applyFill="1" applyBorder="1" applyAlignment="1">
      <alignment horizontal="center"/>
    </xf>
    <xf numFmtId="0" fontId="65" fillId="0" borderId="47" xfId="0" applyFont="1" applyBorder="1"/>
    <xf numFmtId="3" fontId="67" fillId="0" borderId="53" xfId="0" applyNumberFormat="1" applyFont="1" applyBorder="1" applyAlignment="1">
      <alignment horizontal="center" vertical="center"/>
    </xf>
    <xf numFmtId="3" fontId="67" fillId="0" borderId="54" xfId="0" applyNumberFormat="1" applyFont="1" applyBorder="1" applyAlignment="1">
      <alignment horizontal="center" vertical="center"/>
    </xf>
    <xf numFmtId="3" fontId="67" fillId="0" borderId="55" xfId="0" applyNumberFormat="1" applyFont="1" applyBorder="1" applyAlignment="1">
      <alignment horizontal="center" vertical="center"/>
    </xf>
    <xf numFmtId="0" fontId="65" fillId="0" borderId="48" xfId="0" applyFont="1" applyBorder="1"/>
    <xf numFmtId="10" fontId="67" fillId="0" borderId="14" xfId="0" applyNumberFormat="1" applyFont="1" applyBorder="1" applyAlignment="1">
      <alignment horizontal="center"/>
    </xf>
    <xf numFmtId="0" fontId="66" fillId="0" borderId="56" xfId="0" applyFont="1" applyBorder="1" applyAlignment="1">
      <alignment horizontal="center"/>
    </xf>
    <xf numFmtId="3" fontId="67" fillId="0" borderId="57" xfId="0" applyNumberFormat="1" applyFont="1" applyBorder="1" applyAlignment="1">
      <alignment horizontal="center" vertical="center"/>
    </xf>
    <xf numFmtId="3" fontId="67" fillId="0" borderId="58" xfId="0" applyNumberFormat="1" applyFont="1" applyBorder="1" applyAlignment="1">
      <alignment horizontal="center" vertical="center"/>
    </xf>
    <xf numFmtId="3" fontId="67" fillId="0" borderId="59" xfId="0" applyNumberFormat="1" applyFont="1" applyBorder="1" applyAlignment="1">
      <alignment horizontal="center" vertical="center"/>
    </xf>
    <xf numFmtId="10" fontId="67" fillId="0" borderId="60" xfId="0" applyNumberFormat="1" applyFont="1" applyBorder="1" applyAlignment="1">
      <alignment horizontal="center"/>
    </xf>
    <xf numFmtId="0" fontId="66" fillId="0" borderId="61" xfId="0" applyFont="1" applyBorder="1" applyAlignment="1">
      <alignment horizontal="center"/>
    </xf>
    <xf numFmtId="3" fontId="67" fillId="0" borderId="62" xfId="0" applyNumberFormat="1" applyFont="1" applyBorder="1" applyAlignment="1">
      <alignment horizontal="center" vertical="center"/>
    </xf>
    <xf numFmtId="3" fontId="67" fillId="0" borderId="63" xfId="0" applyNumberFormat="1" applyFont="1" applyBorder="1" applyAlignment="1">
      <alignment horizontal="center" vertical="center"/>
    </xf>
    <xf numFmtId="3" fontId="67" fillId="0" borderId="64" xfId="0" applyNumberFormat="1" applyFont="1" applyBorder="1" applyAlignment="1">
      <alignment horizontal="center" vertical="center"/>
    </xf>
    <xf numFmtId="10" fontId="67" fillId="0" borderId="65" xfId="0" applyNumberFormat="1" applyFont="1" applyBorder="1" applyAlignment="1">
      <alignment horizontal="center"/>
    </xf>
    <xf numFmtId="3" fontId="67" fillId="0" borderId="56" xfId="0" applyNumberFormat="1" applyFont="1" applyBorder="1" applyAlignment="1">
      <alignment horizontal="center"/>
    </xf>
    <xf numFmtId="3" fontId="67" fillId="0" borderId="41" xfId="0" applyNumberFormat="1" applyFont="1" applyBorder="1" applyAlignment="1">
      <alignment horizontal="center"/>
    </xf>
    <xf numFmtId="3" fontId="67" fillId="0" borderId="53" xfId="0" applyNumberFormat="1" applyFont="1" applyBorder="1" applyAlignment="1">
      <alignment horizontal="center"/>
    </xf>
    <xf numFmtId="3" fontId="67" fillId="0" borderId="66" xfId="0" applyNumberFormat="1" applyFont="1" applyBorder="1" applyAlignment="1">
      <alignment horizontal="center"/>
    </xf>
    <xf numFmtId="0" fontId="65" fillId="0" borderId="67" xfId="0" applyFont="1" applyBorder="1"/>
    <xf numFmtId="0" fontId="65" fillId="0" borderId="66" xfId="0" applyFont="1" applyBorder="1"/>
    <xf numFmtId="3" fontId="65" fillId="16" borderId="68" xfId="0" applyNumberFormat="1" applyFont="1" applyFill="1" applyBorder="1" applyAlignment="1">
      <alignment horizontal="center" vertical="center"/>
    </xf>
    <xf numFmtId="3" fontId="65" fillId="16" borderId="69" xfId="0" applyNumberFormat="1" applyFont="1" applyFill="1" applyBorder="1" applyAlignment="1">
      <alignment horizontal="center" vertical="center"/>
    </xf>
    <xf numFmtId="10" fontId="65" fillId="16" borderId="69" xfId="0" applyNumberFormat="1" applyFont="1" applyFill="1" applyBorder="1" applyAlignment="1">
      <alignment horizontal="center"/>
    </xf>
    <xf numFmtId="3" fontId="65" fillId="17" borderId="69" xfId="0" applyNumberFormat="1" applyFont="1" applyFill="1" applyBorder="1" applyAlignment="1">
      <alignment horizontal="center" vertical="center"/>
    </xf>
    <xf numFmtId="3" fontId="65" fillId="16" borderId="70" xfId="0" applyNumberFormat="1" applyFont="1" applyFill="1" applyBorder="1" applyAlignment="1">
      <alignment vertical="center"/>
    </xf>
    <xf numFmtId="0" fontId="65" fillId="18" borderId="71" xfId="0" applyNumberFormat="1" applyFont="1" applyFill="1" applyBorder="1" applyAlignment="1">
      <alignment horizontal="center"/>
    </xf>
    <xf numFmtId="3" fontId="65" fillId="16" borderId="35" xfId="0" applyNumberFormat="1" applyFont="1" applyFill="1" applyBorder="1" applyAlignment="1">
      <alignment horizontal="center" vertical="center"/>
    </xf>
    <xf numFmtId="3" fontId="65" fillId="16" borderId="36" xfId="0" applyNumberFormat="1" applyFont="1" applyFill="1" applyBorder="1" applyAlignment="1">
      <alignment horizontal="center" vertical="center"/>
    </xf>
    <xf numFmtId="10" fontId="65" fillId="16" borderId="36" xfId="0" applyNumberFormat="1" applyFont="1" applyFill="1" applyBorder="1" applyAlignment="1">
      <alignment horizontal="center"/>
    </xf>
    <xf numFmtId="3" fontId="65" fillId="17" borderId="36" xfId="0" applyNumberFormat="1" applyFont="1" applyFill="1" applyBorder="1" applyAlignment="1">
      <alignment horizontal="center" vertical="center"/>
    </xf>
    <xf numFmtId="3" fontId="65" fillId="16" borderId="72" xfId="0" applyNumberFormat="1" applyFont="1" applyFill="1" applyBorder="1" applyAlignment="1">
      <alignment vertical="center"/>
    </xf>
    <xf numFmtId="0" fontId="65" fillId="18" borderId="38" xfId="0" applyNumberFormat="1" applyFont="1" applyFill="1" applyBorder="1" applyAlignment="1">
      <alignment horizontal="center"/>
    </xf>
    <xf numFmtId="3" fontId="65" fillId="16" borderId="39" xfId="0" applyNumberFormat="1" applyFont="1" applyFill="1" applyBorder="1" applyAlignment="1">
      <alignment horizontal="center" vertical="center"/>
    </xf>
    <xf numFmtId="3" fontId="65" fillId="17" borderId="40" xfId="0" applyNumberFormat="1" applyFont="1" applyFill="1" applyBorder="1" applyAlignment="1">
      <alignment horizontal="center" vertical="center"/>
    </xf>
    <xf numFmtId="10" fontId="65" fillId="17" borderId="40" xfId="0" applyNumberFormat="1" applyFont="1" applyFill="1" applyBorder="1" applyAlignment="1">
      <alignment horizontal="center"/>
    </xf>
    <xf numFmtId="3" fontId="65" fillId="17" borderId="72" xfId="0" applyNumberFormat="1" applyFont="1" applyFill="1" applyBorder="1" applyAlignment="1">
      <alignment vertical="center"/>
    </xf>
    <xf numFmtId="0" fontId="65" fillId="18" borderId="46" xfId="0" applyNumberFormat="1" applyFont="1" applyFill="1" applyBorder="1" applyAlignment="1">
      <alignment horizontal="center"/>
    </xf>
    <xf numFmtId="3" fontId="65" fillId="17" borderId="43" xfId="0" applyNumberFormat="1" applyFont="1" applyFill="1" applyBorder="1" applyAlignment="1">
      <alignment vertical="center"/>
    </xf>
    <xf numFmtId="3" fontId="65" fillId="16" borderId="44" xfId="0" applyNumberFormat="1" applyFont="1" applyFill="1" applyBorder="1" applyAlignment="1">
      <alignment horizontal="center" vertical="center"/>
    </xf>
    <xf numFmtId="3" fontId="65" fillId="16" borderId="45" xfId="0" applyNumberFormat="1" applyFont="1" applyFill="1" applyBorder="1" applyAlignment="1">
      <alignment horizontal="center" vertical="center"/>
    </xf>
    <xf numFmtId="10" fontId="65" fillId="16" borderId="45" xfId="0" applyNumberFormat="1" applyFont="1" applyFill="1" applyBorder="1" applyAlignment="1">
      <alignment horizontal="center"/>
    </xf>
    <xf numFmtId="3" fontId="65" fillId="16" borderId="72" xfId="0" applyNumberFormat="1" applyFont="1" applyFill="1" applyBorder="1" applyAlignment="1">
      <alignment horizontal="center" vertical="center" wrapText="1"/>
    </xf>
    <xf numFmtId="3" fontId="65" fillId="16" borderId="73" xfId="0" applyNumberFormat="1" applyFont="1" applyFill="1" applyBorder="1" applyAlignment="1">
      <alignment horizontal="center" vertical="center"/>
    </xf>
    <xf numFmtId="3" fontId="65" fillId="17" borderId="74" xfId="0" applyNumberFormat="1" applyFont="1" applyFill="1" applyBorder="1" applyAlignment="1">
      <alignment horizontal="center" vertical="center"/>
    </xf>
    <xf numFmtId="10" fontId="65" fillId="16" borderId="75" xfId="0" applyNumberFormat="1" applyFont="1" applyFill="1" applyBorder="1" applyAlignment="1">
      <alignment horizontal="center"/>
    </xf>
    <xf numFmtId="3" fontId="65" fillId="16" borderId="75" xfId="0" applyNumberFormat="1" applyFont="1" applyFill="1" applyBorder="1" applyAlignment="1">
      <alignment horizontal="center" vertical="center"/>
    </xf>
    <xf numFmtId="3" fontId="65" fillId="17" borderId="76" xfId="0" applyNumberFormat="1" applyFont="1" applyFill="1" applyBorder="1" applyAlignment="1">
      <alignment horizontal="center" vertical="center"/>
    </xf>
    <xf numFmtId="0" fontId="66" fillId="19" borderId="41" xfId="0" applyFont="1" applyFill="1" applyBorder="1" applyAlignment="1">
      <alignment horizontal="center"/>
    </xf>
    <xf numFmtId="0" fontId="66" fillId="19" borderId="77" xfId="0" applyFont="1" applyFill="1" applyBorder="1" applyAlignment="1">
      <alignment horizontal="center"/>
    </xf>
    <xf numFmtId="0" fontId="66" fillId="19" borderId="50" xfId="0" applyFont="1" applyFill="1" applyBorder="1" applyAlignment="1">
      <alignment horizontal="center"/>
    </xf>
    <xf numFmtId="0" fontId="66" fillId="19" borderId="61" xfId="0" applyFont="1" applyFill="1" applyBorder="1" applyAlignment="1">
      <alignment horizontal="center"/>
    </xf>
    <xf numFmtId="0" fontId="65" fillId="18" borderId="47" xfId="0" applyFont="1" applyFill="1" applyBorder="1"/>
    <xf numFmtId="3" fontId="67" fillId="19" borderId="53" xfId="0" applyNumberFormat="1" applyFont="1" applyFill="1" applyBorder="1" applyAlignment="1">
      <alignment horizontal="center" vertical="center"/>
    </xf>
    <xf numFmtId="3" fontId="67" fillId="19" borderId="54" xfId="0" applyNumberFormat="1" applyFont="1" applyFill="1" applyBorder="1" applyAlignment="1">
      <alignment horizontal="center" vertical="center"/>
    </xf>
    <xf numFmtId="3" fontId="67" fillId="19" borderId="55" xfId="0" applyNumberFormat="1" applyFont="1" applyFill="1" applyBorder="1" applyAlignment="1">
      <alignment horizontal="center" vertical="center"/>
    </xf>
    <xf numFmtId="0" fontId="65" fillId="18" borderId="48" xfId="0" applyFont="1" applyFill="1" applyBorder="1"/>
    <xf numFmtId="10" fontId="67" fillId="19" borderId="14" xfId="0" applyNumberFormat="1" applyFont="1" applyFill="1" applyBorder="1" applyAlignment="1">
      <alignment horizontal="center"/>
    </xf>
    <xf numFmtId="0" fontId="66" fillId="19" borderId="56" xfId="0" applyFont="1" applyFill="1" applyBorder="1" applyAlignment="1">
      <alignment horizontal="center"/>
    </xf>
    <xf numFmtId="3" fontId="67" fillId="19" borderId="57" xfId="0" applyNumberFormat="1" applyFont="1" applyFill="1" applyBorder="1" applyAlignment="1">
      <alignment horizontal="center" vertical="center"/>
    </xf>
    <xf numFmtId="3" fontId="67" fillId="19" borderId="58" xfId="0" applyNumberFormat="1" applyFont="1" applyFill="1" applyBorder="1" applyAlignment="1">
      <alignment horizontal="center" vertical="center"/>
    </xf>
    <xf numFmtId="3" fontId="67" fillId="19" borderId="59" xfId="0" applyNumberFormat="1" applyFont="1" applyFill="1" applyBorder="1" applyAlignment="1">
      <alignment horizontal="center" vertical="center"/>
    </xf>
    <xf numFmtId="10" fontId="67" fillId="19" borderId="60" xfId="0" applyNumberFormat="1" applyFont="1" applyFill="1" applyBorder="1" applyAlignment="1">
      <alignment horizontal="center"/>
    </xf>
    <xf numFmtId="3" fontId="67" fillId="19" borderId="62" xfId="0" applyNumberFormat="1" applyFont="1" applyFill="1" applyBorder="1" applyAlignment="1">
      <alignment horizontal="center" vertical="center"/>
    </xf>
    <xf numFmtId="3" fontId="67" fillId="19" borderId="63" xfId="0" applyNumberFormat="1" applyFont="1" applyFill="1" applyBorder="1" applyAlignment="1">
      <alignment horizontal="center" vertical="center"/>
    </xf>
    <xf numFmtId="3" fontId="67" fillId="19" borderId="64" xfId="0" applyNumberFormat="1" applyFont="1" applyFill="1" applyBorder="1" applyAlignment="1">
      <alignment horizontal="center" vertical="center"/>
    </xf>
    <xf numFmtId="10" fontId="67" fillId="19" borderId="65" xfId="0" applyNumberFormat="1" applyFont="1" applyFill="1" applyBorder="1" applyAlignment="1">
      <alignment horizontal="center"/>
    </xf>
    <xf numFmtId="3" fontId="67" fillId="19" borderId="78" xfId="0" applyNumberFormat="1" applyFont="1" applyFill="1" applyBorder="1" applyAlignment="1">
      <alignment horizontal="center" vertical="center"/>
    </xf>
    <xf numFmtId="0" fontId="66" fillId="19" borderId="0" xfId="0" applyFont="1" applyFill="1" applyAlignment="1">
      <alignment horizontal="center"/>
    </xf>
    <xf numFmtId="3" fontId="66" fillId="19" borderId="56" xfId="0" applyNumberFormat="1" applyFont="1" applyFill="1" applyBorder="1" applyAlignment="1">
      <alignment horizontal="center"/>
    </xf>
    <xf numFmtId="3" fontId="66" fillId="19" borderId="41" xfId="0" applyNumberFormat="1" applyFont="1" applyFill="1" applyBorder="1" applyAlignment="1">
      <alignment horizontal="center"/>
    </xf>
    <xf numFmtId="10" fontId="66" fillId="19" borderId="0" xfId="0" applyNumberFormat="1" applyFont="1" applyFill="1" applyBorder="1" applyAlignment="1">
      <alignment horizontal="center"/>
    </xf>
    <xf numFmtId="3" fontId="66" fillId="19" borderId="53" xfId="0" applyNumberFormat="1" applyFont="1" applyFill="1" applyBorder="1" applyAlignment="1">
      <alignment horizontal="center"/>
    </xf>
    <xf numFmtId="3" fontId="66" fillId="19" borderId="66" xfId="0" applyNumberFormat="1" applyFont="1" applyFill="1" applyBorder="1" applyAlignment="1">
      <alignment horizontal="center"/>
    </xf>
    <xf numFmtId="10" fontId="66" fillId="19" borderId="14" xfId="0" applyNumberFormat="1" applyFont="1" applyFill="1" applyBorder="1" applyAlignment="1">
      <alignment horizontal="center"/>
    </xf>
    <xf numFmtId="0" fontId="66" fillId="19" borderId="0" xfId="0" applyFont="1" applyFill="1"/>
    <xf numFmtId="0" fontId="65" fillId="18" borderId="67" xfId="0" applyFont="1" applyFill="1" applyBorder="1"/>
    <xf numFmtId="0" fontId="65" fillId="18" borderId="66" xfId="0" applyFont="1" applyFill="1" applyBorder="1"/>
    <xf numFmtId="3" fontId="65" fillId="0" borderId="32" xfId="0" applyNumberFormat="1" applyFont="1" applyFill="1" applyBorder="1" applyAlignment="1">
      <alignment horizontal="center" vertical="center"/>
    </xf>
    <xf numFmtId="3" fontId="69" fillId="0" borderId="79" xfId="4" applyNumberFormat="1" applyFont="1" applyFill="1" applyBorder="1" applyAlignment="1">
      <alignment horizontal="center" vertical="center"/>
    </xf>
    <xf numFmtId="3" fontId="69" fillId="0" borderId="51" xfId="4" applyNumberFormat="1" applyFont="1" applyFill="1" applyBorder="1" applyAlignment="1">
      <alignment horizontal="center" vertical="center"/>
    </xf>
    <xf numFmtId="10" fontId="69" fillId="0" borderId="51" xfId="4" applyNumberFormat="1" applyFont="1" applyFill="1" applyBorder="1" applyAlignment="1">
      <alignment horizontal="center"/>
    </xf>
    <xf numFmtId="3" fontId="65" fillId="0" borderId="80" xfId="0" applyNumberFormat="1" applyFont="1" applyFill="1" applyBorder="1" applyAlignment="1">
      <alignment horizontal="center" vertical="center"/>
    </xf>
    <xf numFmtId="3" fontId="65" fillId="0" borderId="47" xfId="0" applyNumberFormat="1" applyFont="1" applyFill="1" applyBorder="1" applyAlignment="1">
      <alignment horizontal="center" vertical="center"/>
    </xf>
    <xf numFmtId="3" fontId="65" fillId="0" borderId="48" xfId="0" applyNumberFormat="1" applyFont="1" applyFill="1" applyBorder="1" applyAlignment="1">
      <alignment horizontal="center" vertical="center"/>
    </xf>
    <xf numFmtId="10" fontId="65" fillId="0" borderId="48" xfId="0" applyNumberFormat="1" applyFont="1" applyFill="1" applyBorder="1" applyAlignment="1">
      <alignment horizontal="center"/>
    </xf>
    <xf numFmtId="3" fontId="65" fillId="0" borderId="81" xfId="0" applyNumberFormat="1" applyFont="1" applyFill="1" applyBorder="1" applyAlignment="1">
      <alignment horizontal="center" vertical="center"/>
    </xf>
    <xf numFmtId="0" fontId="66" fillId="0" borderId="82" xfId="0" applyFont="1" applyBorder="1" applyAlignment="1">
      <alignment horizontal="center"/>
    </xf>
    <xf numFmtId="3" fontId="65" fillId="0" borderId="35" xfId="0" applyNumberFormat="1" applyFont="1" applyFill="1" applyBorder="1" applyAlignment="1">
      <alignment horizontal="center" vertical="center"/>
    </xf>
    <xf numFmtId="3" fontId="65" fillId="0" borderId="36" xfId="0" applyNumberFormat="1" applyFont="1" applyFill="1" applyBorder="1" applyAlignment="1">
      <alignment horizontal="center" vertical="center"/>
    </xf>
    <xf numFmtId="10" fontId="65" fillId="0" borderId="51" xfId="0" applyNumberFormat="1" applyFont="1" applyFill="1" applyBorder="1" applyAlignment="1">
      <alignment horizontal="center"/>
    </xf>
    <xf numFmtId="3" fontId="65" fillId="0" borderId="51" xfId="0" applyNumberFormat="1" applyFont="1" applyFill="1" applyBorder="1" applyAlignment="1">
      <alignment horizontal="center" vertical="center"/>
    </xf>
    <xf numFmtId="3" fontId="65" fillId="0" borderId="39" xfId="0" applyNumberFormat="1" applyFont="1" applyFill="1" applyBorder="1" applyAlignment="1">
      <alignment horizontal="center" vertical="center"/>
    </xf>
    <xf numFmtId="3" fontId="65" fillId="0" borderId="40" xfId="0" applyNumberFormat="1" applyFont="1" applyBorder="1" applyAlignment="1">
      <alignment horizontal="center" vertical="center"/>
    </xf>
    <xf numFmtId="10" fontId="65" fillId="0" borderId="45" xfId="0" applyNumberFormat="1" applyFont="1" applyFill="1" applyBorder="1" applyAlignment="1">
      <alignment horizontal="center"/>
    </xf>
    <xf numFmtId="3" fontId="65" fillId="0" borderId="45" xfId="0" applyNumberFormat="1" applyFont="1" applyFill="1" applyBorder="1" applyAlignment="1">
      <alignment horizontal="center" vertical="center"/>
    </xf>
    <xf numFmtId="3" fontId="65" fillId="0" borderId="44" xfId="0" applyNumberFormat="1" applyFont="1" applyFill="1" applyBorder="1" applyAlignment="1">
      <alignment horizontal="center" vertical="center"/>
    </xf>
    <xf numFmtId="3" fontId="67" fillId="0" borderId="78" xfId="0" applyNumberFormat="1" applyFont="1" applyBorder="1" applyAlignment="1">
      <alignment horizontal="center" vertical="center"/>
    </xf>
    <xf numFmtId="3" fontId="66" fillId="0" borderId="56" xfId="0" applyNumberFormat="1" applyFont="1" applyBorder="1" applyAlignment="1">
      <alignment horizontal="center"/>
    </xf>
    <xf numFmtId="3" fontId="66" fillId="0" borderId="41" xfId="0" applyNumberFormat="1" applyFont="1" applyBorder="1" applyAlignment="1">
      <alignment horizontal="center"/>
    </xf>
    <xf numFmtId="10" fontId="66" fillId="0" borderId="0" xfId="0" applyNumberFormat="1" applyFont="1" applyBorder="1" applyAlignment="1">
      <alignment horizontal="center"/>
    </xf>
    <xf numFmtId="3" fontId="66" fillId="0" borderId="53" xfId="0" applyNumberFormat="1" applyFont="1" applyBorder="1" applyAlignment="1">
      <alignment horizontal="center"/>
    </xf>
    <xf numFmtId="3" fontId="66" fillId="0" borderId="66" xfId="0" applyNumberFormat="1" applyFont="1" applyBorder="1" applyAlignment="1">
      <alignment horizontal="center"/>
    </xf>
    <xf numFmtId="10" fontId="66" fillId="0" borderId="14" xfId="0" applyNumberFormat="1" applyFont="1" applyBorder="1" applyAlignment="1">
      <alignment horizontal="center"/>
    </xf>
    <xf numFmtId="3" fontId="69" fillId="16" borderId="68" xfId="4" applyNumberFormat="1" applyFont="1" applyFill="1" applyBorder="1" applyAlignment="1">
      <alignment horizontal="center" vertical="center"/>
    </xf>
    <xf numFmtId="3" fontId="69" fillId="16" borderId="69" xfId="4" applyNumberFormat="1" applyFont="1" applyFill="1" applyBorder="1" applyAlignment="1">
      <alignment horizontal="center" vertical="center"/>
    </xf>
    <xf numFmtId="10" fontId="69" fillId="16" borderId="69" xfId="4" applyNumberFormat="1" applyFont="1" applyFill="1" applyBorder="1" applyAlignment="1">
      <alignment horizontal="center"/>
    </xf>
    <xf numFmtId="3" fontId="65" fillId="16" borderId="83" xfId="0" applyNumberFormat="1" applyFont="1" applyFill="1" applyBorder="1" applyAlignment="1">
      <alignment horizontal="center" vertical="center"/>
    </xf>
    <xf numFmtId="0" fontId="66" fillId="19" borderId="33" xfId="0" applyFont="1" applyFill="1" applyBorder="1" applyAlignment="1">
      <alignment horizontal="center"/>
    </xf>
    <xf numFmtId="0" fontId="66" fillId="19" borderId="32" xfId="0" applyFont="1" applyFill="1" applyBorder="1" applyAlignment="1">
      <alignment horizontal="center"/>
    </xf>
    <xf numFmtId="3" fontId="69" fillId="16" borderId="39" xfId="4" applyNumberFormat="1" applyFont="1" applyFill="1" applyBorder="1" applyAlignment="1">
      <alignment horizontal="center" vertical="center"/>
    </xf>
    <xf numFmtId="3" fontId="69" fillId="17" borderId="40" xfId="4" applyNumberFormat="1" applyFont="1" applyFill="1" applyBorder="1" applyAlignment="1">
      <alignment horizontal="center" vertical="center"/>
    </xf>
    <xf numFmtId="10" fontId="69" fillId="17" borderId="40" xfId="4" applyNumberFormat="1" applyFont="1" applyFill="1" applyBorder="1" applyAlignment="1">
      <alignment horizontal="center"/>
    </xf>
    <xf numFmtId="3" fontId="65" fillId="16" borderId="80" xfId="0" applyNumberFormat="1" applyFont="1" applyFill="1" applyBorder="1" applyAlignment="1">
      <alignment horizontal="center" vertical="center"/>
    </xf>
    <xf numFmtId="0" fontId="66" fillId="19" borderId="38" xfId="0" applyFont="1" applyFill="1" applyBorder="1" applyAlignment="1">
      <alignment horizontal="center"/>
    </xf>
    <xf numFmtId="3" fontId="65" fillId="16" borderId="84" xfId="0" applyNumberFormat="1" applyFont="1" applyFill="1" applyBorder="1" applyAlignment="1">
      <alignment horizontal="center" vertical="center"/>
    </xf>
    <xf numFmtId="3" fontId="65" fillId="16" borderId="85" xfId="0" applyNumberFormat="1" applyFont="1" applyFill="1" applyBorder="1" applyAlignment="1">
      <alignment horizontal="center" vertical="center"/>
    </xf>
    <xf numFmtId="10" fontId="65" fillId="16" borderId="85" xfId="0" applyNumberFormat="1" applyFont="1" applyFill="1" applyBorder="1" applyAlignment="1">
      <alignment horizontal="center"/>
    </xf>
    <xf numFmtId="0" fontId="66" fillId="19" borderId="86" xfId="0" applyFont="1" applyFill="1" applyBorder="1" applyAlignment="1">
      <alignment horizontal="center"/>
    </xf>
    <xf numFmtId="10" fontId="65" fillId="16" borderId="51" xfId="0" applyNumberFormat="1" applyFont="1" applyFill="1" applyBorder="1" applyAlignment="1">
      <alignment horizontal="center"/>
    </xf>
    <xf numFmtId="3" fontId="65" fillId="16" borderId="51" xfId="0" applyNumberFormat="1" applyFont="1" applyFill="1" applyBorder="1" applyAlignment="1">
      <alignment horizontal="center" vertical="center"/>
    </xf>
    <xf numFmtId="0" fontId="66" fillId="19" borderId="43" xfId="0" applyFont="1" applyFill="1" applyBorder="1" applyAlignment="1">
      <alignment horizontal="center"/>
    </xf>
    <xf numFmtId="0" fontId="66" fillId="19" borderId="52" xfId="0" applyFont="1" applyFill="1" applyBorder="1" applyAlignment="1">
      <alignment horizontal="center"/>
    </xf>
    <xf numFmtId="0" fontId="66" fillId="19" borderId="46" xfId="0" applyFont="1" applyFill="1" applyBorder="1" applyAlignment="1">
      <alignment horizontal="center"/>
    </xf>
    <xf numFmtId="3" fontId="65" fillId="17" borderId="39" xfId="0" applyNumberFormat="1" applyFont="1" applyFill="1" applyBorder="1" applyAlignment="1">
      <alignment horizontal="center" vertical="center"/>
    </xf>
    <xf numFmtId="3" fontId="67" fillId="19" borderId="87" xfId="0" applyNumberFormat="1" applyFont="1" applyFill="1" applyBorder="1" applyAlignment="1">
      <alignment horizontal="center" vertical="center"/>
    </xf>
    <xf numFmtId="3" fontId="67" fillId="19" borderId="28" xfId="0" applyNumberFormat="1" applyFont="1" applyFill="1" applyBorder="1" applyAlignment="1">
      <alignment horizontal="center" vertical="center"/>
    </xf>
    <xf numFmtId="3" fontId="67" fillId="19" borderId="88" xfId="0" applyNumberFormat="1" applyFont="1" applyFill="1" applyBorder="1" applyAlignment="1">
      <alignment horizontal="center" vertical="center"/>
    </xf>
    <xf numFmtId="10" fontId="67" fillId="19" borderId="29" xfId="0" applyNumberFormat="1" applyFont="1" applyFill="1" applyBorder="1" applyAlignment="1">
      <alignment horizontal="center"/>
    </xf>
    <xf numFmtId="3" fontId="67" fillId="19" borderId="16" xfId="0" applyNumberFormat="1" applyFont="1" applyFill="1" applyBorder="1" applyAlignment="1">
      <alignment horizontal="center" vertical="center"/>
    </xf>
    <xf numFmtId="3" fontId="65" fillId="0" borderId="31" xfId="0" applyNumberFormat="1" applyFont="1" applyFill="1" applyBorder="1" applyAlignment="1">
      <alignment horizontal="center" vertical="center"/>
    </xf>
    <xf numFmtId="10" fontId="65" fillId="0" borderId="32" xfId="0" applyNumberFormat="1" applyFont="1" applyFill="1" applyBorder="1" applyAlignment="1">
      <alignment horizontal="center"/>
    </xf>
    <xf numFmtId="3" fontId="65" fillId="0" borderId="84" xfId="0" applyNumberFormat="1" applyFont="1" applyFill="1" applyBorder="1" applyAlignment="1">
      <alignment horizontal="center" vertical="center"/>
    </xf>
    <xf numFmtId="3" fontId="65" fillId="0" borderId="85" xfId="0" applyNumberFormat="1" applyFont="1" applyFill="1" applyBorder="1" applyAlignment="1">
      <alignment horizontal="center" vertical="center"/>
    </xf>
    <xf numFmtId="10" fontId="65" fillId="0" borderId="85" xfId="0" applyNumberFormat="1" applyFont="1" applyFill="1" applyBorder="1" applyAlignment="1">
      <alignment horizontal="center"/>
    </xf>
    <xf numFmtId="0" fontId="66" fillId="0" borderId="85" xfId="0" applyFont="1" applyBorder="1" applyAlignment="1">
      <alignment horizontal="center"/>
    </xf>
    <xf numFmtId="0" fontId="65" fillId="18" borderId="34" xfId="0" applyNumberFormat="1" applyFont="1" applyFill="1" applyBorder="1" applyAlignment="1">
      <alignment horizontal="center"/>
    </xf>
    <xf numFmtId="3" fontId="69" fillId="16" borderId="35" xfId="4" applyNumberFormat="1" applyFont="1" applyFill="1" applyBorder="1" applyAlignment="1">
      <alignment horizontal="center" vertical="center"/>
    </xf>
    <xf numFmtId="3" fontId="69" fillId="16" borderId="36" xfId="4" applyNumberFormat="1" applyFont="1" applyFill="1" applyBorder="1" applyAlignment="1">
      <alignment horizontal="center" vertical="center"/>
    </xf>
    <xf numFmtId="10" fontId="69" fillId="16" borderId="36" xfId="4" applyNumberFormat="1" applyFont="1" applyFill="1" applyBorder="1" applyAlignment="1">
      <alignment horizontal="center"/>
    </xf>
    <xf numFmtId="10" fontId="67" fillId="16" borderId="74" xfId="5" applyNumberFormat="1" applyFont="1" applyFill="1" applyBorder="1" applyAlignment="1" applyProtection="1">
      <alignment horizontal="center"/>
    </xf>
    <xf numFmtId="3" fontId="70" fillId="16" borderId="74" xfId="5" applyNumberFormat="1" applyFont="1" applyFill="1" applyBorder="1" applyAlignment="1" applyProtection="1">
      <alignment horizontal="center" vertical="center"/>
    </xf>
    <xf numFmtId="0" fontId="66" fillId="18" borderId="89" xfId="0" applyFont="1" applyFill="1" applyBorder="1" applyAlignment="1">
      <alignment horizontal="center"/>
    </xf>
    <xf numFmtId="10" fontId="67" fillId="16" borderId="40" xfId="5" applyNumberFormat="1" applyFont="1" applyFill="1" applyBorder="1" applyAlignment="1" applyProtection="1">
      <alignment horizontal="center"/>
    </xf>
    <xf numFmtId="3" fontId="70" fillId="16" borderId="45" xfId="5" applyNumberFormat="1" applyFont="1" applyFill="1" applyBorder="1" applyAlignment="1" applyProtection="1">
      <alignment horizontal="center" vertical="center"/>
    </xf>
    <xf numFmtId="0" fontId="66" fillId="19" borderId="0" xfId="0" applyFont="1" applyFill="1" applyBorder="1" applyAlignment="1">
      <alignment horizontal="center"/>
    </xf>
    <xf numFmtId="0" fontId="66" fillId="18" borderId="61" xfId="0" applyFont="1" applyFill="1" applyBorder="1" applyAlignment="1">
      <alignment horizontal="center"/>
    </xf>
    <xf numFmtId="3" fontId="65" fillId="18" borderId="39" xfId="0" applyNumberFormat="1" applyFont="1" applyFill="1" applyBorder="1" applyAlignment="1">
      <alignment horizontal="center" vertical="center"/>
    </xf>
    <xf numFmtId="3" fontId="70" fillId="16" borderId="40" xfId="5" applyNumberFormat="1" applyFont="1" applyFill="1" applyBorder="1" applyAlignment="1" applyProtection="1">
      <alignment horizontal="center" vertical="center"/>
    </xf>
    <xf numFmtId="3" fontId="65" fillId="18" borderId="40" xfId="0" applyNumberFormat="1" applyFont="1" applyFill="1" applyBorder="1" applyAlignment="1">
      <alignment horizontal="center" vertical="center"/>
    </xf>
    <xf numFmtId="3" fontId="70" fillId="16" borderId="40" xfId="5" applyNumberFormat="1" applyFont="1" applyFill="1" applyBorder="1" applyAlignment="1">
      <alignment horizontal="center" vertical="center"/>
    </xf>
    <xf numFmtId="3" fontId="70" fillId="16" borderId="36" xfId="5" applyNumberFormat="1" applyFont="1" applyFill="1" applyBorder="1" applyAlignment="1" applyProtection="1">
      <alignment horizontal="center" vertical="center"/>
    </xf>
    <xf numFmtId="3" fontId="70" fillId="16" borderId="36" xfId="5" applyNumberFormat="1" applyFont="1" applyFill="1" applyBorder="1" applyAlignment="1">
      <alignment horizontal="center" vertical="center"/>
    </xf>
    <xf numFmtId="3" fontId="65" fillId="18" borderId="0" xfId="0" applyNumberFormat="1" applyFont="1" applyFill="1" applyBorder="1" applyAlignment="1">
      <alignment horizontal="center" vertical="center"/>
    </xf>
    <xf numFmtId="3" fontId="65" fillId="18" borderId="44" xfId="0" applyNumberFormat="1" applyFont="1" applyFill="1" applyBorder="1" applyAlignment="1">
      <alignment horizontal="center" vertical="center"/>
    </xf>
    <xf numFmtId="10" fontId="67" fillId="16" borderId="51" xfId="5" applyNumberFormat="1" applyFont="1" applyFill="1" applyBorder="1" applyAlignment="1" applyProtection="1">
      <alignment horizontal="center"/>
    </xf>
    <xf numFmtId="3" fontId="65" fillId="8" borderId="90" xfId="0" applyNumberFormat="1" applyFont="1" applyFill="1" applyBorder="1" applyAlignment="1">
      <alignment horizontal="center" vertical="center"/>
    </xf>
    <xf numFmtId="3" fontId="65" fillId="8" borderId="33" xfId="0" applyNumberFormat="1" applyFont="1" applyFill="1" applyBorder="1" applyAlignment="1">
      <alignment horizontal="center" vertical="center"/>
    </xf>
    <xf numFmtId="10" fontId="65" fillId="8" borderId="33" xfId="0" applyNumberFormat="1" applyFont="1" applyFill="1" applyBorder="1" applyAlignment="1">
      <alignment horizontal="center"/>
    </xf>
    <xf numFmtId="0" fontId="66" fillId="20" borderId="33" xfId="0" applyFont="1" applyFill="1" applyBorder="1" applyAlignment="1">
      <alignment horizontal="center"/>
    </xf>
    <xf numFmtId="0" fontId="66" fillId="20" borderId="34" xfId="0" applyFont="1" applyFill="1" applyBorder="1" applyAlignment="1">
      <alignment horizontal="center"/>
    </xf>
    <xf numFmtId="3" fontId="65" fillId="8" borderId="47" xfId="0" applyNumberFormat="1" applyFont="1" applyFill="1" applyBorder="1" applyAlignment="1">
      <alignment horizontal="center" vertical="center"/>
    </xf>
    <xf numFmtId="3" fontId="65" fillId="8" borderId="48" xfId="0" applyNumberFormat="1" applyFont="1" applyFill="1" applyBorder="1" applyAlignment="1">
      <alignment horizontal="center" vertical="center"/>
    </xf>
    <xf numFmtId="10" fontId="65" fillId="8" borderId="48" xfId="0" applyNumberFormat="1" applyFont="1" applyFill="1" applyBorder="1" applyAlignment="1">
      <alignment horizontal="center"/>
    </xf>
    <xf numFmtId="0" fontId="66" fillId="20" borderId="41" xfId="0" applyFont="1" applyFill="1" applyBorder="1" applyAlignment="1">
      <alignment horizontal="center"/>
    </xf>
    <xf numFmtId="0" fontId="66" fillId="20" borderId="85" xfId="0" applyFont="1" applyFill="1" applyBorder="1" applyAlignment="1">
      <alignment horizontal="center"/>
    </xf>
    <xf numFmtId="3" fontId="65" fillId="8" borderId="91" xfId="0" applyNumberFormat="1" applyFont="1" applyFill="1" applyBorder="1" applyAlignment="1">
      <alignment horizontal="center" vertical="center"/>
    </xf>
    <xf numFmtId="3" fontId="65" fillId="8" borderId="85" xfId="0" applyNumberFormat="1" applyFont="1" applyFill="1" applyBorder="1" applyAlignment="1">
      <alignment horizontal="center" vertical="center"/>
    </xf>
    <xf numFmtId="10" fontId="65" fillId="8" borderId="85" xfId="0" applyNumberFormat="1" applyFont="1" applyFill="1" applyBorder="1" applyAlignment="1">
      <alignment horizontal="center"/>
    </xf>
    <xf numFmtId="3" fontId="65" fillId="8" borderId="80" xfId="0" applyNumberFormat="1" applyFont="1" applyFill="1" applyBorder="1" applyAlignment="1">
      <alignment horizontal="center" vertical="center"/>
    </xf>
    <xf numFmtId="0" fontId="66" fillId="20" borderId="86" xfId="0" applyFont="1" applyFill="1" applyBorder="1" applyAlignment="1">
      <alignment horizontal="center"/>
    </xf>
    <xf numFmtId="3" fontId="65" fillId="8" borderId="51" xfId="0" applyNumberFormat="1" applyFont="1" applyFill="1" applyBorder="1" applyAlignment="1">
      <alignment horizontal="center" vertical="center"/>
    </xf>
    <xf numFmtId="0" fontId="66" fillId="20" borderId="43" xfId="0" applyFont="1" applyFill="1" applyBorder="1" applyAlignment="1">
      <alignment horizontal="center"/>
    </xf>
    <xf numFmtId="0" fontId="66" fillId="20" borderId="52" xfId="0" applyFont="1" applyFill="1" applyBorder="1" applyAlignment="1">
      <alignment horizontal="center"/>
    </xf>
    <xf numFmtId="3" fontId="65" fillId="8" borderId="39" xfId="0" applyNumberFormat="1" applyFont="1" applyFill="1" applyBorder="1" applyAlignment="1">
      <alignment horizontal="center" vertical="center"/>
    </xf>
    <xf numFmtId="3" fontId="65" fillId="21" borderId="40" xfId="0" applyNumberFormat="1" applyFont="1" applyFill="1" applyBorder="1" applyAlignment="1">
      <alignment horizontal="center" vertical="center"/>
    </xf>
    <xf numFmtId="0" fontId="66" fillId="20" borderId="46" xfId="0" applyFont="1" applyFill="1" applyBorder="1" applyAlignment="1">
      <alignment horizontal="center"/>
    </xf>
    <xf numFmtId="0" fontId="66" fillId="20" borderId="50" xfId="0" applyFont="1" applyFill="1" applyBorder="1" applyAlignment="1">
      <alignment horizontal="center"/>
    </xf>
    <xf numFmtId="0" fontId="66" fillId="20" borderId="38" xfId="0" applyFont="1" applyFill="1" applyBorder="1" applyAlignment="1">
      <alignment horizontal="center"/>
    </xf>
    <xf numFmtId="0" fontId="66" fillId="20" borderId="61" xfId="0" applyFont="1" applyFill="1" applyBorder="1" applyAlignment="1">
      <alignment horizontal="center"/>
    </xf>
    <xf numFmtId="0" fontId="65" fillId="8" borderId="47" xfId="0" applyFont="1" applyFill="1" applyBorder="1"/>
    <xf numFmtId="3" fontId="67" fillId="20" borderId="53" xfId="0" applyNumberFormat="1" applyFont="1" applyFill="1" applyBorder="1" applyAlignment="1">
      <alignment horizontal="center" vertical="center"/>
    </xf>
    <xf numFmtId="3" fontId="67" fillId="20" borderId="54" xfId="0" applyNumberFormat="1" applyFont="1" applyFill="1" applyBorder="1" applyAlignment="1">
      <alignment horizontal="center" vertical="center"/>
    </xf>
    <xf numFmtId="3" fontId="67" fillId="20" borderId="55" xfId="0" applyNumberFormat="1" applyFont="1" applyFill="1" applyBorder="1" applyAlignment="1">
      <alignment horizontal="center" vertical="center"/>
    </xf>
    <xf numFmtId="0" fontId="65" fillId="8" borderId="48" xfId="0" applyFont="1" applyFill="1" applyBorder="1"/>
    <xf numFmtId="10" fontId="67" fillId="20" borderId="14" xfId="0" applyNumberFormat="1" applyFont="1" applyFill="1" applyBorder="1" applyAlignment="1">
      <alignment horizontal="center"/>
    </xf>
    <xf numFmtId="0" fontId="66" fillId="20" borderId="56" xfId="0" applyFont="1" applyFill="1" applyBorder="1" applyAlignment="1">
      <alignment horizontal="center"/>
    </xf>
    <xf numFmtId="3" fontId="67" fillId="20" borderId="57" xfId="0" applyNumberFormat="1" applyFont="1" applyFill="1" applyBorder="1" applyAlignment="1">
      <alignment horizontal="center" vertical="center"/>
    </xf>
    <xf numFmtId="3" fontId="67" fillId="20" borderId="58" xfId="0" applyNumberFormat="1" applyFont="1" applyFill="1" applyBorder="1" applyAlignment="1">
      <alignment horizontal="center" vertical="center"/>
    </xf>
    <xf numFmtId="3" fontId="67" fillId="20" borderId="59" xfId="0" applyNumberFormat="1" applyFont="1" applyFill="1" applyBorder="1" applyAlignment="1">
      <alignment horizontal="center" vertical="center"/>
    </xf>
    <xf numFmtId="10" fontId="67" fillId="20" borderId="60" xfId="0" applyNumberFormat="1" applyFont="1" applyFill="1" applyBorder="1" applyAlignment="1">
      <alignment horizontal="center"/>
    </xf>
    <xf numFmtId="3" fontId="67" fillId="20" borderId="62" xfId="0" applyNumberFormat="1" applyFont="1" applyFill="1" applyBorder="1" applyAlignment="1">
      <alignment horizontal="center" vertical="center"/>
    </xf>
    <xf numFmtId="3" fontId="67" fillId="20" borderId="63" xfId="0" applyNumberFormat="1" applyFont="1" applyFill="1" applyBorder="1" applyAlignment="1">
      <alignment horizontal="center" vertical="center"/>
    </xf>
    <xf numFmtId="3" fontId="67" fillId="20" borderId="64" xfId="0" applyNumberFormat="1" applyFont="1" applyFill="1" applyBorder="1" applyAlignment="1">
      <alignment horizontal="center" vertical="center"/>
    </xf>
    <xf numFmtId="10" fontId="67" fillId="20" borderId="65" xfId="0" applyNumberFormat="1" applyFont="1" applyFill="1" applyBorder="1" applyAlignment="1">
      <alignment horizontal="center"/>
    </xf>
    <xf numFmtId="3" fontId="67" fillId="20" borderId="78" xfId="0" applyNumberFormat="1" applyFont="1" applyFill="1" applyBorder="1" applyAlignment="1">
      <alignment horizontal="center" vertical="center"/>
    </xf>
    <xf numFmtId="0" fontId="66" fillId="20" borderId="0" xfId="0" applyFont="1" applyFill="1" applyAlignment="1">
      <alignment horizontal="center"/>
    </xf>
    <xf numFmtId="3" fontId="66" fillId="20" borderId="56" xfId="0" applyNumberFormat="1" applyFont="1" applyFill="1" applyBorder="1" applyAlignment="1">
      <alignment horizontal="center" vertical="center"/>
    </xf>
    <xf numFmtId="3" fontId="66" fillId="20" borderId="50" xfId="0" applyNumberFormat="1" applyFont="1" applyFill="1" applyBorder="1" applyAlignment="1">
      <alignment horizontal="center" vertical="center"/>
    </xf>
    <xf numFmtId="3" fontId="66" fillId="20" borderId="92" xfId="0" applyNumberFormat="1" applyFont="1" applyFill="1" applyBorder="1" applyAlignment="1">
      <alignment horizontal="center" vertical="center"/>
    </xf>
    <xf numFmtId="10" fontId="66" fillId="20" borderId="0" xfId="0" applyNumberFormat="1" applyFont="1" applyFill="1" applyBorder="1" applyAlignment="1">
      <alignment horizontal="center"/>
    </xf>
    <xf numFmtId="3" fontId="66" fillId="20" borderId="41" xfId="0" applyNumberFormat="1" applyFont="1" applyFill="1" applyBorder="1" applyAlignment="1">
      <alignment horizontal="center"/>
    </xf>
    <xf numFmtId="3" fontId="66" fillId="20" borderId="53" xfId="0" applyNumberFormat="1" applyFont="1" applyFill="1" applyBorder="1" applyAlignment="1">
      <alignment horizontal="center"/>
    </xf>
    <xf numFmtId="3" fontId="66" fillId="20" borderId="66" xfId="0" applyNumberFormat="1" applyFont="1" applyFill="1" applyBorder="1" applyAlignment="1">
      <alignment horizontal="center"/>
    </xf>
    <xf numFmtId="10" fontId="66" fillId="20" borderId="14" xfId="0" applyNumberFormat="1" applyFont="1" applyFill="1" applyBorder="1" applyAlignment="1">
      <alignment horizontal="center"/>
    </xf>
    <xf numFmtId="0" fontId="65" fillId="8" borderId="67" xfId="0" applyFont="1" applyFill="1" applyBorder="1"/>
    <xf numFmtId="0" fontId="65" fillId="8" borderId="66" xfId="0" applyFont="1" applyFill="1" applyBorder="1"/>
    <xf numFmtId="3" fontId="65" fillId="16" borderId="93" xfId="0" applyNumberFormat="1" applyFont="1" applyFill="1" applyBorder="1" applyAlignment="1">
      <alignment vertical="center"/>
    </xf>
    <xf numFmtId="0" fontId="65" fillId="18" borderId="85" xfId="0" applyNumberFormat="1" applyFont="1" applyFill="1" applyBorder="1" applyAlignment="1">
      <alignment horizontal="center"/>
    </xf>
    <xf numFmtId="0" fontId="65" fillId="18" borderId="48" xfId="0" applyNumberFormat="1" applyFont="1" applyFill="1" applyBorder="1" applyAlignment="1">
      <alignment horizontal="center"/>
    </xf>
    <xf numFmtId="3" fontId="69" fillId="16" borderId="73" xfId="4" applyNumberFormat="1" applyFont="1" applyFill="1" applyBorder="1" applyAlignment="1">
      <alignment vertical="center"/>
    </xf>
    <xf numFmtId="3" fontId="69" fillId="16" borderId="74" xfId="4" applyNumberFormat="1" applyFont="1" applyFill="1" applyBorder="1" applyAlignment="1">
      <alignment horizontal="center" vertical="center"/>
    </xf>
    <xf numFmtId="10" fontId="69" fillId="16" borderId="74" xfId="4" applyNumberFormat="1" applyFont="1" applyFill="1" applyBorder="1" applyAlignment="1">
      <alignment horizontal="center"/>
    </xf>
    <xf numFmtId="3" fontId="65" fillId="18" borderId="76" xfId="0" applyNumberFormat="1" applyFont="1" applyFill="1" applyBorder="1" applyAlignment="1">
      <alignment horizontal="center" vertical="center"/>
    </xf>
    <xf numFmtId="0" fontId="66" fillId="18" borderId="41" xfId="0" applyFont="1" applyFill="1" applyBorder="1" applyAlignment="1">
      <alignment horizontal="center"/>
    </xf>
    <xf numFmtId="3" fontId="69" fillId="16" borderId="39" xfId="4" applyNumberFormat="1" applyFont="1" applyFill="1" applyBorder="1" applyAlignment="1">
      <alignment vertical="center"/>
    </xf>
    <xf numFmtId="3" fontId="65" fillId="18" borderId="45" xfId="0" applyNumberFormat="1" applyFont="1" applyFill="1" applyBorder="1" applyAlignment="1">
      <alignment horizontal="center" vertical="center"/>
    </xf>
    <xf numFmtId="0" fontId="66" fillId="18" borderId="50" xfId="0" applyFont="1" applyFill="1" applyBorder="1" applyAlignment="1">
      <alignment horizontal="center"/>
    </xf>
    <xf numFmtId="3" fontId="67" fillId="18" borderId="55" xfId="0" applyNumberFormat="1" applyFont="1" applyFill="1" applyBorder="1" applyAlignment="1">
      <alignment horizontal="center" vertical="center"/>
    </xf>
    <xf numFmtId="0" fontId="66" fillId="18" borderId="56" xfId="0" applyFont="1" applyFill="1" applyBorder="1" applyAlignment="1">
      <alignment horizontal="center"/>
    </xf>
    <xf numFmtId="3" fontId="67" fillId="18" borderId="57" xfId="0" applyNumberFormat="1" applyFont="1" applyFill="1" applyBorder="1" applyAlignment="1">
      <alignment horizontal="center" vertical="center"/>
    </xf>
    <xf numFmtId="3" fontId="67" fillId="18" borderId="58" xfId="0" applyNumberFormat="1" applyFont="1" applyFill="1" applyBorder="1" applyAlignment="1">
      <alignment horizontal="center" vertical="center"/>
    </xf>
    <xf numFmtId="3" fontId="67" fillId="18" borderId="59" xfId="0" applyNumberFormat="1" applyFont="1" applyFill="1" applyBorder="1" applyAlignment="1">
      <alignment horizontal="center" vertical="center"/>
    </xf>
    <xf numFmtId="10" fontId="67" fillId="18" borderId="60" xfId="0" applyNumberFormat="1" applyFont="1" applyFill="1" applyBorder="1" applyAlignment="1">
      <alignment horizontal="center"/>
    </xf>
    <xf numFmtId="3" fontId="67" fillId="18" borderId="87" xfId="0" applyNumberFormat="1" applyFont="1" applyFill="1" applyBorder="1" applyAlignment="1">
      <alignment horizontal="center" vertical="center"/>
    </xf>
    <xf numFmtId="3" fontId="67" fillId="18" borderId="28" xfId="0" applyNumberFormat="1" applyFont="1" applyFill="1" applyBorder="1" applyAlignment="1">
      <alignment horizontal="center" vertical="center"/>
    </xf>
    <xf numFmtId="3" fontId="67" fillId="18" borderId="88" xfId="0" applyNumberFormat="1" applyFont="1" applyFill="1" applyBorder="1" applyAlignment="1">
      <alignment horizontal="center" vertical="center"/>
    </xf>
    <xf numFmtId="10" fontId="67" fillId="18" borderId="29" xfId="0" applyNumberFormat="1" applyFont="1" applyFill="1" applyBorder="1" applyAlignment="1">
      <alignment horizontal="center"/>
    </xf>
    <xf numFmtId="3" fontId="67" fillId="18" borderId="16" xfId="0" applyNumberFormat="1" applyFont="1" applyFill="1" applyBorder="1" applyAlignment="1">
      <alignment horizontal="center" vertical="center"/>
    </xf>
    <xf numFmtId="0" fontId="66" fillId="18" borderId="0" xfId="0" applyFont="1" applyFill="1" applyAlignment="1">
      <alignment horizontal="center"/>
    </xf>
    <xf numFmtId="3" fontId="66" fillId="18" borderId="56" xfId="0" applyNumberFormat="1" applyFont="1" applyFill="1" applyBorder="1" applyAlignment="1">
      <alignment horizontal="center"/>
    </xf>
    <xf numFmtId="3" fontId="66" fillId="18" borderId="41" xfId="0" applyNumberFormat="1" applyFont="1" applyFill="1" applyBorder="1" applyAlignment="1">
      <alignment horizontal="center"/>
    </xf>
    <xf numFmtId="10" fontId="66" fillId="18" borderId="0" xfId="0" applyNumberFormat="1" applyFont="1" applyFill="1" applyBorder="1" applyAlignment="1">
      <alignment horizontal="center"/>
    </xf>
    <xf numFmtId="3" fontId="66" fillId="18" borderId="53" xfId="0" applyNumberFormat="1" applyFont="1" applyFill="1" applyBorder="1" applyAlignment="1">
      <alignment horizontal="center"/>
    </xf>
    <xf numFmtId="3" fontId="66" fillId="18" borderId="66" xfId="0" applyNumberFormat="1" applyFont="1" applyFill="1" applyBorder="1" applyAlignment="1">
      <alignment horizontal="center"/>
    </xf>
    <xf numFmtId="10" fontId="66" fillId="18" borderId="14" xfId="0" applyNumberFormat="1" applyFont="1" applyFill="1" applyBorder="1" applyAlignment="1">
      <alignment horizontal="center"/>
    </xf>
    <xf numFmtId="3" fontId="69" fillId="0" borderId="68" xfId="4" applyNumberFormat="1" applyFont="1" applyFill="1" applyBorder="1" applyAlignment="1">
      <alignment horizontal="center" vertical="center"/>
    </xf>
    <xf numFmtId="3" fontId="69" fillId="0" borderId="69" xfId="4" applyNumberFormat="1" applyFont="1" applyFill="1" applyBorder="1" applyAlignment="1">
      <alignment horizontal="center" vertical="center"/>
    </xf>
    <xf numFmtId="10" fontId="69" fillId="0" borderId="69" xfId="4" applyNumberFormat="1" applyFont="1" applyFill="1" applyBorder="1" applyAlignment="1">
      <alignment horizontal="center"/>
    </xf>
    <xf numFmtId="3" fontId="69" fillId="0" borderId="69" xfId="4" applyNumberFormat="1" applyFont="1" applyBorder="1" applyAlignment="1">
      <alignment horizontal="center" vertical="center"/>
    </xf>
    <xf numFmtId="0" fontId="69" fillId="0" borderId="94" xfId="4" applyNumberFormat="1" applyFont="1" applyFill="1" applyBorder="1" applyAlignment="1">
      <alignment horizontal="center"/>
    </xf>
    <xf numFmtId="3" fontId="69" fillId="0" borderId="40" xfId="4" applyNumberFormat="1" applyFont="1" applyBorder="1" applyAlignment="1">
      <alignment horizontal="center" vertical="center"/>
    </xf>
    <xf numFmtId="10" fontId="69" fillId="0" borderId="40" xfId="4" applyNumberFormat="1" applyFont="1" applyBorder="1" applyAlignment="1">
      <alignment horizontal="center"/>
    </xf>
    <xf numFmtId="0" fontId="69" fillId="0" borderId="95" xfId="4" applyNumberFormat="1" applyFont="1" applyFill="1" applyBorder="1" applyAlignment="1">
      <alignment horizontal="center"/>
    </xf>
    <xf numFmtId="0" fontId="69" fillId="0" borderId="96" xfId="4" applyNumberFormat="1" applyFont="1" applyFill="1" applyBorder="1" applyAlignment="1">
      <alignment horizontal="center"/>
    </xf>
    <xf numFmtId="3" fontId="65" fillId="8" borderId="73" xfId="0" applyNumberFormat="1" applyFont="1" applyFill="1" applyBorder="1" applyAlignment="1">
      <alignment horizontal="center" vertical="center"/>
    </xf>
    <xf numFmtId="3" fontId="65" fillId="8" borderId="74" xfId="0" applyNumberFormat="1" applyFont="1" applyFill="1" applyBorder="1" applyAlignment="1">
      <alignment horizontal="center" vertical="center"/>
    </xf>
    <xf numFmtId="10" fontId="65" fillId="8" borderId="75" xfId="0" applyNumberFormat="1" applyFont="1" applyFill="1" applyBorder="1" applyAlignment="1">
      <alignment horizontal="center"/>
    </xf>
    <xf numFmtId="3" fontId="65" fillId="8" borderId="75" xfId="0" applyNumberFormat="1" applyFont="1" applyFill="1" applyBorder="1" applyAlignment="1">
      <alignment horizontal="center" vertical="center"/>
    </xf>
    <xf numFmtId="3" fontId="67" fillId="20" borderId="17" xfId="0" applyNumberFormat="1" applyFont="1" applyFill="1" applyBorder="1" applyAlignment="1">
      <alignment horizontal="center" vertical="center"/>
    </xf>
    <xf numFmtId="3" fontId="66" fillId="20" borderId="56" xfId="0" applyNumberFormat="1" applyFont="1" applyFill="1" applyBorder="1" applyAlignment="1">
      <alignment horizontal="center"/>
    </xf>
    <xf numFmtId="3" fontId="65" fillId="18" borderId="73" xfId="0" applyNumberFormat="1" applyFont="1" applyFill="1" applyBorder="1" applyAlignment="1">
      <alignment horizontal="center" vertical="center"/>
    </xf>
    <xf numFmtId="3" fontId="65" fillId="18" borderId="74" xfId="0" applyNumberFormat="1" applyFont="1" applyFill="1" applyBorder="1" applyAlignment="1">
      <alignment horizontal="center" vertical="center"/>
    </xf>
    <xf numFmtId="10" fontId="65" fillId="18" borderId="75" xfId="0" applyNumberFormat="1" applyFont="1" applyFill="1" applyBorder="1" applyAlignment="1">
      <alignment horizontal="center"/>
    </xf>
    <xf numFmtId="3" fontId="65" fillId="18" borderId="75" xfId="0" applyNumberFormat="1" applyFont="1" applyFill="1" applyBorder="1" applyAlignment="1">
      <alignment horizontal="center" vertical="center"/>
    </xf>
    <xf numFmtId="10" fontId="65" fillId="18" borderId="45" xfId="0" applyNumberFormat="1" applyFont="1" applyFill="1" applyBorder="1" applyAlignment="1">
      <alignment horizontal="center"/>
    </xf>
    <xf numFmtId="3" fontId="67" fillId="18" borderId="53" xfId="0" applyNumberFormat="1" applyFont="1" applyFill="1" applyBorder="1" applyAlignment="1">
      <alignment horizontal="center" vertical="center"/>
    </xf>
    <xf numFmtId="3" fontId="67" fillId="18" borderId="54" xfId="0" applyNumberFormat="1" applyFont="1" applyFill="1" applyBorder="1" applyAlignment="1">
      <alignment horizontal="center" vertical="center"/>
    </xf>
    <xf numFmtId="10" fontId="67" fillId="18" borderId="14" xfId="0" applyNumberFormat="1" applyFont="1" applyFill="1" applyBorder="1" applyAlignment="1">
      <alignment horizontal="center"/>
    </xf>
    <xf numFmtId="3" fontId="65" fillId="0" borderId="68" xfId="0" applyNumberFormat="1" applyFont="1" applyFill="1" applyBorder="1" applyAlignment="1">
      <alignment horizontal="center" vertical="center"/>
    </xf>
    <xf numFmtId="3" fontId="65" fillId="0" borderId="69" xfId="0" applyNumberFormat="1" applyFont="1" applyFill="1" applyBorder="1" applyAlignment="1">
      <alignment horizontal="center" vertical="center"/>
    </xf>
    <xf numFmtId="10" fontId="65" fillId="0" borderId="69" xfId="0" applyNumberFormat="1" applyFont="1" applyFill="1" applyBorder="1" applyAlignment="1">
      <alignment horizontal="center"/>
    </xf>
    <xf numFmtId="3" fontId="65" fillId="0" borderId="69" xfId="0" applyNumberFormat="1" applyFont="1" applyBorder="1" applyAlignment="1">
      <alignment horizontal="center" vertical="center"/>
    </xf>
    <xf numFmtId="3" fontId="65" fillId="0" borderId="97" xfId="0" applyNumberFormat="1" applyFont="1" applyFill="1" applyBorder="1" applyAlignment="1">
      <alignment vertical="center"/>
    </xf>
    <xf numFmtId="0" fontId="65" fillId="0" borderId="98" xfId="0" applyNumberFormat="1" applyFont="1" applyFill="1" applyBorder="1" applyAlignment="1">
      <alignment horizontal="center"/>
    </xf>
    <xf numFmtId="10" fontId="65" fillId="0" borderId="36" xfId="0" applyNumberFormat="1" applyFont="1" applyFill="1" applyBorder="1" applyAlignment="1">
      <alignment horizontal="center"/>
    </xf>
    <xf numFmtId="3" fontId="65" fillId="0" borderId="36" xfId="0" applyNumberFormat="1" applyFont="1" applyBorder="1" applyAlignment="1">
      <alignment horizontal="center" vertical="center"/>
    </xf>
    <xf numFmtId="3" fontId="65" fillId="0" borderId="51" xfId="0" applyNumberFormat="1" applyFont="1" applyFill="1" applyBorder="1" applyAlignment="1">
      <alignment vertical="center"/>
    </xf>
    <xf numFmtId="0" fontId="65" fillId="0" borderId="99" xfId="0" applyNumberFormat="1" applyFont="1" applyFill="1" applyBorder="1" applyAlignment="1">
      <alignment horizontal="center"/>
    </xf>
    <xf numFmtId="10" fontId="65" fillId="0" borderId="40" xfId="0" applyNumberFormat="1" applyFont="1" applyBorder="1" applyAlignment="1">
      <alignment horizontal="center"/>
    </xf>
    <xf numFmtId="3" fontId="65" fillId="0" borderId="51" xfId="0" applyNumberFormat="1" applyFont="1" applyBorder="1" applyAlignment="1">
      <alignment vertical="center"/>
    </xf>
    <xf numFmtId="3" fontId="65" fillId="0" borderId="51" xfId="0" applyNumberFormat="1" applyFont="1" applyFill="1" applyBorder="1" applyAlignment="1">
      <alignment horizontal="center" vertical="center" wrapText="1"/>
    </xf>
    <xf numFmtId="3" fontId="65" fillId="8" borderId="76" xfId="0" applyNumberFormat="1" applyFont="1" applyFill="1" applyBorder="1" applyAlignment="1">
      <alignment horizontal="center" vertical="center"/>
    </xf>
    <xf numFmtId="0" fontId="66" fillId="20" borderId="77" xfId="0" applyFont="1" applyFill="1" applyBorder="1" applyAlignment="1">
      <alignment horizontal="center"/>
    </xf>
    <xf numFmtId="3" fontId="69" fillId="16" borderId="31" xfId="4" applyNumberFormat="1" applyFont="1" applyFill="1" applyBorder="1" applyAlignment="1">
      <alignment horizontal="center" vertical="center"/>
    </xf>
    <xf numFmtId="3" fontId="69" fillId="16" borderId="32" xfId="4" applyNumberFormat="1" applyFont="1" applyFill="1" applyBorder="1" applyAlignment="1">
      <alignment horizontal="center" vertical="center"/>
    </xf>
    <xf numFmtId="10" fontId="69" fillId="16" borderId="32" xfId="4" applyNumberFormat="1" applyFont="1" applyFill="1" applyBorder="1" applyAlignment="1">
      <alignment horizontal="center"/>
    </xf>
    <xf numFmtId="3" fontId="65" fillId="18" borderId="32" xfId="0" applyNumberFormat="1" applyFont="1" applyFill="1" applyBorder="1" applyAlignment="1">
      <alignment horizontal="center" vertical="center"/>
    </xf>
    <xf numFmtId="0" fontId="66" fillId="19" borderId="34" xfId="0" applyFont="1" applyFill="1" applyBorder="1" applyAlignment="1">
      <alignment horizontal="center"/>
    </xf>
    <xf numFmtId="3" fontId="65" fillId="18" borderId="48" xfId="0" applyNumberFormat="1" applyFont="1" applyFill="1" applyBorder="1" applyAlignment="1">
      <alignment horizontal="center" vertical="center"/>
    </xf>
    <xf numFmtId="3" fontId="69" fillId="17" borderId="100" xfId="4" applyNumberFormat="1" applyFont="1" applyFill="1" applyBorder="1" applyAlignment="1">
      <alignment horizontal="center" vertical="center"/>
    </xf>
    <xf numFmtId="0" fontId="66" fillId="19" borderId="48" xfId="0" applyFont="1" applyFill="1" applyBorder="1" applyAlignment="1">
      <alignment horizontal="center"/>
    </xf>
    <xf numFmtId="3" fontId="65" fillId="18" borderId="35" xfId="0" applyNumberFormat="1" applyFont="1" applyFill="1" applyBorder="1" applyAlignment="1">
      <alignment horizontal="center" vertical="center"/>
    </xf>
    <xf numFmtId="3" fontId="65" fillId="18" borderId="36" xfId="0" applyNumberFormat="1" applyFont="1" applyFill="1" applyBorder="1" applyAlignment="1">
      <alignment horizontal="center" vertical="center"/>
    </xf>
    <xf numFmtId="10" fontId="65" fillId="18" borderId="51" xfId="0" applyNumberFormat="1" applyFont="1" applyFill="1" applyBorder="1" applyAlignment="1">
      <alignment horizontal="center"/>
    </xf>
    <xf numFmtId="3" fontId="65" fillId="18" borderId="51" xfId="0" applyNumberFormat="1" applyFont="1" applyFill="1" applyBorder="1" applyAlignment="1">
      <alignment horizontal="center" vertical="center"/>
    </xf>
    <xf numFmtId="3" fontId="65" fillId="22" borderId="40" xfId="0" applyNumberFormat="1" applyFont="1" applyFill="1" applyBorder="1" applyAlignment="1">
      <alignment horizontal="center" vertical="center"/>
    </xf>
    <xf numFmtId="3" fontId="65" fillId="8" borderId="101" xfId="0" applyNumberFormat="1" applyFont="1" applyFill="1" applyBorder="1" applyAlignment="1">
      <alignment horizontal="center" vertical="center"/>
    </xf>
    <xf numFmtId="3" fontId="65" fillId="8" borderId="102" xfId="0" applyNumberFormat="1" applyFont="1" applyFill="1" applyBorder="1" applyAlignment="1">
      <alignment horizontal="center" vertical="center"/>
    </xf>
    <xf numFmtId="3" fontId="65" fillId="8" borderId="103" xfId="0" applyNumberFormat="1" applyFont="1" applyFill="1" applyBorder="1" applyAlignment="1">
      <alignment horizontal="center" vertical="center"/>
    </xf>
    <xf numFmtId="0" fontId="66" fillId="20" borderId="70" xfId="0" applyFont="1" applyFill="1" applyBorder="1" applyAlignment="1">
      <alignment horizontal="center"/>
    </xf>
    <xf numFmtId="3" fontId="65" fillId="8" borderId="104" xfId="0" applyNumberFormat="1" applyFont="1" applyFill="1" applyBorder="1" applyAlignment="1">
      <alignment horizontal="center" vertical="center"/>
    </xf>
    <xf numFmtId="3" fontId="65" fillId="8" borderId="41" xfId="0" applyNumberFormat="1" applyFont="1" applyFill="1" applyBorder="1" applyAlignment="1">
      <alignment horizontal="center" vertical="center"/>
    </xf>
    <xf numFmtId="3" fontId="65" fillId="8" borderId="105" xfId="0" applyNumberFormat="1" applyFont="1" applyFill="1" applyBorder="1" applyAlignment="1">
      <alignment horizontal="center" vertical="center"/>
    </xf>
    <xf numFmtId="0" fontId="66" fillId="20" borderId="0" xfId="0" applyFont="1" applyFill="1" applyBorder="1" applyAlignment="1">
      <alignment horizontal="center"/>
    </xf>
    <xf numFmtId="3" fontId="65" fillId="8" borderId="106" xfId="0" applyNumberFormat="1" applyFont="1" applyFill="1" applyBorder="1" applyAlignment="1">
      <alignment horizontal="center" vertical="center"/>
    </xf>
    <xf numFmtId="3" fontId="65" fillId="8" borderId="81" xfId="0" applyNumberFormat="1" applyFont="1" applyFill="1" applyBorder="1" applyAlignment="1">
      <alignment horizontal="center" vertical="center"/>
    </xf>
    <xf numFmtId="0" fontId="66" fillId="20" borderId="82" xfId="0" applyFont="1" applyFill="1" applyBorder="1" applyAlignment="1">
      <alignment horizontal="center"/>
    </xf>
    <xf numFmtId="3" fontId="65" fillId="18" borderId="31" xfId="0" applyNumberFormat="1" applyFont="1" applyFill="1" applyBorder="1" applyAlignment="1">
      <alignment horizontal="center" vertical="center"/>
    </xf>
    <xf numFmtId="10" fontId="65" fillId="18" borderId="32" xfId="0" applyNumberFormat="1" applyFont="1" applyFill="1" applyBorder="1" applyAlignment="1">
      <alignment horizontal="center"/>
    </xf>
    <xf numFmtId="3" fontId="67" fillId="19" borderId="32" xfId="0" applyNumberFormat="1" applyFont="1" applyFill="1" applyBorder="1" applyAlignment="1">
      <alignment horizontal="center"/>
    </xf>
    <xf numFmtId="3" fontId="65" fillId="18" borderId="93" xfId="0" applyNumberFormat="1" applyFont="1" applyFill="1" applyBorder="1" applyAlignment="1">
      <alignment vertical="center"/>
    </xf>
    <xf numFmtId="10" fontId="65" fillId="18" borderId="36" xfId="0" applyNumberFormat="1" applyFont="1" applyFill="1" applyBorder="1" applyAlignment="1">
      <alignment horizontal="center"/>
    </xf>
    <xf numFmtId="3" fontId="67" fillId="19" borderId="53" xfId="0" applyNumberFormat="1" applyFont="1" applyFill="1" applyBorder="1" applyAlignment="1">
      <alignment horizontal="center"/>
    </xf>
    <xf numFmtId="3" fontId="65" fillId="18" borderId="72" xfId="0" applyNumberFormat="1" applyFont="1" applyFill="1" applyBorder="1" applyAlignment="1">
      <alignment vertical="center"/>
    </xf>
    <xf numFmtId="10" fontId="65" fillId="18" borderId="40" xfId="0" applyNumberFormat="1" applyFont="1" applyFill="1" applyBorder="1" applyAlignment="1">
      <alignment horizontal="center"/>
    </xf>
    <xf numFmtId="3" fontId="65" fillId="18" borderId="43" xfId="0" applyNumberFormat="1" applyFont="1" applyFill="1" applyBorder="1" applyAlignment="1">
      <alignment horizontal="center" vertical="center" wrapText="1"/>
    </xf>
    <xf numFmtId="3" fontId="67" fillId="19" borderId="107" xfId="0" applyNumberFormat="1" applyFont="1" applyFill="1" applyBorder="1" applyAlignment="1">
      <alignment horizontal="center"/>
    </xf>
    <xf numFmtId="0" fontId="67" fillId="19" borderId="41" xfId="0" applyFont="1" applyFill="1" applyBorder="1" applyAlignment="1">
      <alignment horizontal="center"/>
    </xf>
    <xf numFmtId="0" fontId="67" fillId="19" borderId="77" xfId="0" applyFont="1" applyFill="1" applyBorder="1" applyAlignment="1">
      <alignment horizontal="center"/>
    </xf>
    <xf numFmtId="0" fontId="67" fillId="19" borderId="56" xfId="0" applyFont="1" applyFill="1" applyBorder="1" applyAlignment="1">
      <alignment horizontal="center"/>
    </xf>
    <xf numFmtId="0" fontId="67" fillId="19" borderId="61" xfId="0" applyFont="1" applyFill="1" applyBorder="1" applyAlignment="1">
      <alignment horizontal="center"/>
    </xf>
    <xf numFmtId="3" fontId="67" fillId="19" borderId="48" xfId="0" applyNumberFormat="1" applyFont="1" applyFill="1" applyBorder="1" applyAlignment="1">
      <alignment horizontal="center"/>
    </xf>
    <xf numFmtId="0" fontId="67" fillId="19" borderId="0" xfId="0" applyFont="1" applyFill="1" applyAlignment="1">
      <alignment horizontal="center"/>
    </xf>
    <xf numFmtId="3" fontId="67" fillId="19" borderId="56" xfId="0" applyNumberFormat="1" applyFont="1" applyFill="1" applyBorder="1" applyAlignment="1">
      <alignment horizontal="center"/>
    </xf>
    <xf numFmtId="3" fontId="67" fillId="19" borderId="41" xfId="0" applyNumberFormat="1" applyFont="1" applyFill="1" applyBorder="1" applyAlignment="1">
      <alignment horizontal="center"/>
    </xf>
    <xf numFmtId="10" fontId="67" fillId="19" borderId="0" xfId="0" applyNumberFormat="1" applyFont="1" applyFill="1" applyBorder="1" applyAlignment="1">
      <alignment horizontal="center"/>
    </xf>
    <xf numFmtId="3" fontId="67" fillId="19" borderId="66" xfId="0" applyNumberFormat="1" applyFont="1" applyFill="1" applyBorder="1" applyAlignment="1">
      <alignment horizontal="center"/>
    </xf>
    <xf numFmtId="0" fontId="67" fillId="19" borderId="0" xfId="0" applyFont="1" applyFill="1"/>
    <xf numFmtId="0" fontId="65" fillId="0" borderId="108" xfId="0" applyNumberFormat="1" applyFont="1" applyFill="1" applyBorder="1" applyAlignment="1">
      <alignment horizontal="center"/>
    </xf>
    <xf numFmtId="0" fontId="65" fillId="0" borderId="109" xfId="0" applyNumberFormat="1" applyFont="1" applyFill="1" applyBorder="1" applyAlignment="1">
      <alignment horizontal="center"/>
    </xf>
    <xf numFmtId="3" fontId="65" fillId="0" borderId="40" xfId="0" applyNumberFormat="1" applyFont="1" applyFill="1" applyBorder="1" applyAlignment="1">
      <alignment horizontal="center" vertical="center"/>
    </xf>
    <xf numFmtId="10" fontId="65" fillId="0" borderId="40" xfId="0" applyNumberFormat="1" applyFont="1" applyFill="1" applyBorder="1" applyAlignment="1">
      <alignment horizontal="center"/>
    </xf>
    <xf numFmtId="0" fontId="65" fillId="0" borderId="48" xfId="0" applyNumberFormat="1" applyFont="1" applyFill="1" applyBorder="1" applyAlignment="1">
      <alignment horizontal="center"/>
    </xf>
    <xf numFmtId="3" fontId="65" fillId="21" borderId="74" xfId="0" applyNumberFormat="1" applyFont="1" applyFill="1" applyBorder="1" applyAlignment="1">
      <alignment horizontal="center" vertical="center"/>
    </xf>
    <xf numFmtId="3" fontId="65" fillId="21" borderId="76" xfId="0" applyNumberFormat="1" applyFont="1" applyFill="1" applyBorder="1" applyAlignment="1">
      <alignment horizontal="center" vertical="center"/>
    </xf>
    <xf numFmtId="0" fontId="67" fillId="20" borderId="41" xfId="0" applyFont="1" applyFill="1" applyBorder="1" applyAlignment="1">
      <alignment horizontal="center"/>
    </xf>
    <xf numFmtId="0" fontId="67" fillId="20" borderId="77" xfId="0" applyFont="1" applyFill="1" applyBorder="1" applyAlignment="1">
      <alignment horizontal="center"/>
    </xf>
    <xf numFmtId="0" fontId="67" fillId="20" borderId="50" xfId="0" applyFont="1" applyFill="1" applyBorder="1" applyAlignment="1">
      <alignment horizontal="center"/>
    </xf>
    <xf numFmtId="0" fontId="67" fillId="20" borderId="61" xfId="0" applyFont="1" applyFill="1" applyBorder="1" applyAlignment="1">
      <alignment horizontal="center"/>
    </xf>
    <xf numFmtId="0" fontId="67" fillId="20" borderId="56" xfId="0" applyFont="1" applyFill="1" applyBorder="1" applyAlignment="1">
      <alignment horizontal="center"/>
    </xf>
    <xf numFmtId="3" fontId="67" fillId="20" borderId="87" xfId="0" applyNumberFormat="1" applyFont="1" applyFill="1" applyBorder="1" applyAlignment="1">
      <alignment horizontal="center" vertical="center"/>
    </xf>
    <xf numFmtId="3" fontId="67" fillId="20" borderId="28" xfId="0" applyNumberFormat="1" applyFont="1" applyFill="1" applyBorder="1" applyAlignment="1">
      <alignment horizontal="center" vertical="center"/>
    </xf>
    <xf numFmtId="3" fontId="67" fillId="20" borderId="88" xfId="0" applyNumberFormat="1" applyFont="1" applyFill="1" applyBorder="1" applyAlignment="1">
      <alignment horizontal="center" vertical="center"/>
    </xf>
    <xf numFmtId="10" fontId="67" fillId="20" borderId="29" xfId="0" applyNumberFormat="1" applyFont="1" applyFill="1" applyBorder="1" applyAlignment="1">
      <alignment horizontal="center"/>
    </xf>
    <xf numFmtId="3" fontId="67" fillId="20" borderId="16" xfId="0" applyNumberFormat="1" applyFont="1" applyFill="1" applyBorder="1" applyAlignment="1">
      <alignment horizontal="center" vertical="center"/>
    </xf>
    <xf numFmtId="0" fontId="67" fillId="20" borderId="0" xfId="0" applyFont="1" applyFill="1" applyAlignment="1">
      <alignment horizontal="center"/>
    </xf>
    <xf numFmtId="3" fontId="67" fillId="20" borderId="56" xfId="0" applyNumberFormat="1" applyFont="1" applyFill="1" applyBorder="1" applyAlignment="1">
      <alignment horizontal="center"/>
    </xf>
    <xf numFmtId="3" fontId="67" fillId="20" borderId="41" xfId="0" applyNumberFormat="1" applyFont="1" applyFill="1" applyBorder="1" applyAlignment="1">
      <alignment horizontal="center"/>
    </xf>
    <xf numFmtId="10" fontId="67" fillId="20" borderId="0" xfId="0" applyNumberFormat="1" applyFont="1" applyFill="1" applyBorder="1" applyAlignment="1">
      <alignment horizontal="center"/>
    </xf>
    <xf numFmtId="3" fontId="67" fillId="20" borderId="53" xfId="0" applyNumberFormat="1" applyFont="1" applyFill="1" applyBorder="1" applyAlignment="1">
      <alignment horizontal="center"/>
    </xf>
    <xf numFmtId="3" fontId="67" fillId="20" borderId="66" xfId="0" applyNumberFormat="1" applyFont="1" applyFill="1" applyBorder="1" applyAlignment="1">
      <alignment horizontal="center"/>
    </xf>
    <xf numFmtId="0" fontId="71" fillId="20" borderId="0" xfId="0" applyFont="1" applyFill="1" applyAlignment="1">
      <alignment horizontal="center"/>
    </xf>
    <xf numFmtId="3" fontId="65" fillId="17" borderId="111" xfId="0" applyNumberFormat="1" applyFont="1" applyFill="1" applyBorder="1" applyAlignment="1">
      <alignment horizontal="center" vertical="center"/>
    </xf>
    <xf numFmtId="3" fontId="65" fillId="16" borderId="51" xfId="0" applyNumberFormat="1" applyFont="1" applyFill="1" applyBorder="1" applyAlignment="1">
      <alignment vertical="center"/>
    </xf>
    <xf numFmtId="0" fontId="66" fillId="19" borderId="112" xfId="0" applyFont="1" applyFill="1" applyBorder="1" applyAlignment="1">
      <alignment horizontal="center"/>
    </xf>
    <xf numFmtId="3" fontId="65" fillId="17" borderId="51" xfId="0" applyNumberFormat="1" applyFont="1" applyFill="1" applyBorder="1" applyAlignment="1">
      <alignment vertical="center"/>
    </xf>
    <xf numFmtId="3" fontId="65" fillId="16" borderId="51" xfId="0" applyNumberFormat="1" applyFont="1" applyFill="1" applyBorder="1" applyAlignment="1">
      <alignment horizontal="center" vertical="center" wrapText="1"/>
    </xf>
    <xf numFmtId="3" fontId="65" fillId="22" borderId="74" xfId="0" applyNumberFormat="1" applyFont="1" applyFill="1" applyBorder="1" applyAlignment="1">
      <alignment horizontal="center" vertical="center"/>
    </xf>
    <xf numFmtId="3" fontId="65" fillId="22" borderId="76" xfId="0" applyNumberFormat="1" applyFont="1" applyFill="1" applyBorder="1" applyAlignment="1">
      <alignment horizontal="center" vertical="center"/>
    </xf>
    <xf numFmtId="3" fontId="65" fillId="0" borderId="111" xfId="0" applyNumberFormat="1" applyFont="1" applyBorder="1" applyAlignment="1">
      <alignment horizontal="center" vertical="center"/>
    </xf>
    <xf numFmtId="3" fontId="65" fillId="0" borderId="93" xfId="0" applyNumberFormat="1" applyFont="1" applyFill="1" applyBorder="1" applyAlignment="1">
      <alignment vertical="center"/>
    </xf>
    <xf numFmtId="0" fontId="66" fillId="20" borderId="112" xfId="0" applyFont="1" applyFill="1" applyBorder="1" applyAlignment="1">
      <alignment horizontal="center"/>
    </xf>
    <xf numFmtId="3" fontId="65" fillId="0" borderId="43" xfId="0" applyNumberFormat="1" applyFont="1" applyBorder="1" applyAlignment="1">
      <alignment vertical="center"/>
    </xf>
    <xf numFmtId="3" fontId="65" fillId="18" borderId="90" xfId="0" applyNumberFormat="1" applyFont="1" applyFill="1" applyBorder="1" applyAlignment="1">
      <alignment horizontal="center" vertical="center"/>
    </xf>
    <xf numFmtId="3" fontId="65" fillId="18" borderId="113" xfId="0" applyNumberFormat="1" applyFont="1" applyFill="1" applyBorder="1" applyAlignment="1">
      <alignment horizontal="center" vertical="center"/>
    </xf>
    <xf numFmtId="3" fontId="65" fillId="18" borderId="33" xfId="0" applyNumberFormat="1" applyFont="1" applyFill="1" applyBorder="1" applyAlignment="1">
      <alignment horizontal="center" vertical="center"/>
    </xf>
    <xf numFmtId="3" fontId="65" fillId="18" borderId="114" xfId="0" applyNumberFormat="1" applyFont="1" applyFill="1" applyBorder="1" applyAlignment="1">
      <alignment horizontal="center" vertical="center"/>
    </xf>
    <xf numFmtId="0" fontId="66" fillId="18" borderId="33" xfId="0" applyFont="1" applyFill="1" applyBorder="1" applyAlignment="1">
      <alignment horizontal="center"/>
    </xf>
    <xf numFmtId="0" fontId="66" fillId="18" borderId="34" xfId="0" applyFont="1" applyFill="1" applyBorder="1" applyAlignment="1">
      <alignment horizontal="center"/>
    </xf>
    <xf numFmtId="3" fontId="65" fillId="18" borderId="47" xfId="0" applyNumberFormat="1" applyFont="1" applyFill="1" applyBorder="1" applyAlignment="1">
      <alignment horizontal="center" vertical="center"/>
    </xf>
    <xf numFmtId="3" fontId="65" fillId="18" borderId="81" xfId="0" applyNumberFormat="1" applyFont="1" applyFill="1" applyBorder="1" applyAlignment="1">
      <alignment horizontal="center" vertical="center"/>
    </xf>
    <xf numFmtId="3" fontId="65" fillId="18" borderId="15" xfId="0" applyNumberFormat="1" applyFont="1" applyFill="1" applyBorder="1" applyAlignment="1">
      <alignment horizontal="center" vertical="center"/>
    </xf>
    <xf numFmtId="0" fontId="66" fillId="18" borderId="0" xfId="0" applyFont="1" applyFill="1" applyBorder="1" applyAlignment="1">
      <alignment horizontal="center"/>
    </xf>
    <xf numFmtId="0" fontId="66" fillId="18" borderId="38" xfId="0" applyFont="1" applyFill="1" applyBorder="1" applyAlignment="1">
      <alignment horizontal="center"/>
    </xf>
    <xf numFmtId="3" fontId="65" fillId="18" borderId="84" xfId="0" applyNumberFormat="1" applyFont="1" applyFill="1" applyBorder="1" applyAlignment="1">
      <alignment horizontal="center" vertical="center"/>
    </xf>
    <xf numFmtId="3" fontId="65" fillId="18" borderId="85" xfId="0" applyNumberFormat="1" applyFont="1" applyFill="1" applyBorder="1" applyAlignment="1">
      <alignment horizontal="center" vertical="center"/>
    </xf>
    <xf numFmtId="3" fontId="65" fillId="18" borderId="80" xfId="0" applyNumberFormat="1" applyFont="1" applyFill="1" applyBorder="1" applyAlignment="1">
      <alignment horizontal="center" vertical="center"/>
    </xf>
    <xf numFmtId="0" fontId="66" fillId="18" borderId="86" xfId="0" applyFont="1" applyFill="1" applyBorder="1" applyAlignment="1">
      <alignment horizontal="center"/>
    </xf>
    <xf numFmtId="0" fontId="66" fillId="18" borderId="43" xfId="0" applyFont="1" applyFill="1" applyBorder="1" applyAlignment="1">
      <alignment horizontal="center"/>
    </xf>
    <xf numFmtId="0" fontId="66" fillId="18" borderId="52" xfId="0" applyFont="1" applyFill="1" applyBorder="1" applyAlignment="1">
      <alignment horizontal="center"/>
    </xf>
    <xf numFmtId="0" fontId="66" fillId="18" borderId="46" xfId="0" applyFont="1" applyFill="1" applyBorder="1" applyAlignment="1">
      <alignment horizontal="center"/>
    </xf>
    <xf numFmtId="0" fontId="66" fillId="0" borderId="112" xfId="0" applyFont="1" applyBorder="1" applyAlignment="1">
      <alignment horizontal="center"/>
    </xf>
    <xf numFmtId="3" fontId="65" fillId="0" borderId="43" xfId="0" applyNumberFormat="1" applyFont="1" applyFill="1" applyBorder="1" applyAlignment="1">
      <alignment horizontal="center" vertical="center" wrapText="1"/>
    </xf>
    <xf numFmtId="3" fontId="65" fillId="0" borderId="73" xfId="0" applyNumberFormat="1" applyFont="1" applyFill="1" applyBorder="1" applyAlignment="1">
      <alignment horizontal="center" vertical="center"/>
    </xf>
    <xf numFmtId="3" fontId="65" fillId="0" borderId="74" xfId="0" applyNumberFormat="1" applyFont="1" applyBorder="1" applyAlignment="1">
      <alignment horizontal="center" vertical="center"/>
    </xf>
    <xf numFmtId="10" fontId="65" fillId="0" borderId="75" xfId="0" applyNumberFormat="1" applyFont="1" applyFill="1" applyBorder="1" applyAlignment="1">
      <alignment horizontal="center"/>
    </xf>
    <xf numFmtId="3" fontId="65" fillId="0" borderId="75" xfId="0" applyNumberFormat="1" applyFont="1" applyFill="1" applyBorder="1" applyAlignment="1">
      <alignment horizontal="center" vertical="center"/>
    </xf>
    <xf numFmtId="3" fontId="65" fillId="0" borderId="76" xfId="0" applyNumberFormat="1" applyFont="1" applyBorder="1" applyAlignment="1">
      <alignment horizontal="center" vertical="center"/>
    </xf>
    <xf numFmtId="0" fontId="66" fillId="0" borderId="77" xfId="0" applyFont="1" applyBorder="1" applyAlignment="1">
      <alignment horizontal="center"/>
    </xf>
    <xf numFmtId="0" fontId="65" fillId="0" borderId="115" xfId="0" applyNumberFormat="1" applyFont="1" applyFill="1" applyBorder="1" applyAlignment="1">
      <alignment horizontal="center"/>
    </xf>
    <xf numFmtId="3" fontId="65" fillId="0" borderId="72" xfId="0" applyNumberFormat="1" applyFont="1" applyBorder="1" applyAlignment="1">
      <alignment vertical="center"/>
    </xf>
    <xf numFmtId="3" fontId="67" fillId="0" borderId="87" xfId="0" applyNumberFormat="1" applyFont="1" applyBorder="1" applyAlignment="1">
      <alignment horizontal="center" vertical="center"/>
    </xf>
    <xf numFmtId="3" fontId="67" fillId="0" borderId="28" xfId="0" applyNumberFormat="1" applyFont="1" applyBorder="1" applyAlignment="1">
      <alignment horizontal="center" vertical="center"/>
    </xf>
    <xf numFmtId="3" fontId="67" fillId="0" borderId="88" xfId="0" applyNumberFormat="1" applyFont="1" applyBorder="1" applyAlignment="1">
      <alignment horizontal="center" vertical="center"/>
    </xf>
    <xf numFmtId="10" fontId="67" fillId="0" borderId="29" xfId="0" applyNumberFormat="1" applyFont="1" applyBorder="1" applyAlignment="1">
      <alignment horizontal="center"/>
    </xf>
    <xf numFmtId="3" fontId="67" fillId="0" borderId="16" xfId="0" applyNumberFormat="1" applyFont="1" applyBorder="1" applyAlignment="1">
      <alignment horizontal="center" vertical="center"/>
    </xf>
    <xf numFmtId="10" fontId="65" fillId="16" borderId="40" xfId="0" applyNumberFormat="1" applyFont="1" applyFill="1" applyBorder="1" applyAlignment="1">
      <alignment horizontal="center"/>
    </xf>
    <xf numFmtId="3" fontId="65" fillId="16" borderId="40" xfId="0" applyNumberFormat="1" applyFont="1" applyFill="1" applyBorder="1" applyAlignment="1">
      <alignment horizontal="center" vertical="center"/>
    </xf>
    <xf numFmtId="3" fontId="67" fillId="19" borderId="50" xfId="0" applyNumberFormat="1" applyFont="1" applyFill="1" applyBorder="1" applyAlignment="1">
      <alignment horizontal="center" vertical="center"/>
    </xf>
    <xf numFmtId="3" fontId="67" fillId="19" borderId="17" xfId="0" applyNumberFormat="1" applyFont="1" applyFill="1" applyBorder="1" applyAlignment="1">
      <alignment horizontal="center" vertical="center"/>
    </xf>
    <xf numFmtId="0" fontId="65" fillId="0" borderId="34" xfId="0" applyNumberFormat="1" applyFont="1" applyFill="1" applyBorder="1" applyAlignment="1">
      <alignment horizontal="center"/>
    </xf>
    <xf numFmtId="0" fontId="65" fillId="0" borderId="116" xfId="0" applyNumberFormat="1" applyFont="1" applyFill="1" applyBorder="1" applyAlignment="1">
      <alignment horizontal="center"/>
    </xf>
    <xf numFmtId="0" fontId="65" fillId="0" borderId="46" xfId="0" applyNumberFormat="1" applyFont="1" applyFill="1" applyBorder="1" applyAlignment="1">
      <alignment horizontal="center"/>
    </xf>
    <xf numFmtId="3" fontId="65" fillId="16" borderId="43" xfId="0" applyNumberFormat="1" applyFont="1" applyFill="1" applyBorder="1" applyAlignment="1">
      <alignment horizontal="center" vertical="center" wrapText="1"/>
    </xf>
    <xf numFmtId="3" fontId="65" fillId="0" borderId="90" xfId="0" applyNumberFormat="1" applyFont="1" applyFill="1" applyBorder="1" applyAlignment="1">
      <alignment horizontal="center" vertical="center"/>
    </xf>
    <xf numFmtId="3" fontId="65" fillId="0" borderId="113" xfId="0" applyNumberFormat="1" applyFont="1" applyFill="1" applyBorder="1" applyAlignment="1">
      <alignment horizontal="center" vertical="center"/>
    </xf>
    <xf numFmtId="3" fontId="65" fillId="0" borderId="33" xfId="0" applyNumberFormat="1" applyFont="1" applyFill="1" applyBorder="1" applyAlignment="1">
      <alignment horizontal="center" vertical="center"/>
    </xf>
    <xf numFmtId="10" fontId="65" fillId="8" borderId="114" xfId="0" applyNumberFormat="1" applyFont="1" applyFill="1" applyBorder="1" applyAlignment="1">
      <alignment horizontal="center"/>
    </xf>
    <xf numFmtId="0" fontId="66" fillId="8" borderId="93" xfId="0" applyFont="1" applyFill="1" applyBorder="1" applyAlignment="1">
      <alignment horizontal="center"/>
    </xf>
    <xf numFmtId="0" fontId="66" fillId="8" borderId="34" xfId="0" applyFont="1" applyFill="1" applyBorder="1" applyAlignment="1">
      <alignment horizontal="center"/>
    </xf>
    <xf numFmtId="10" fontId="65" fillId="8" borderId="15" xfId="0" applyNumberFormat="1" applyFont="1" applyFill="1" applyBorder="1" applyAlignment="1">
      <alignment horizontal="center"/>
    </xf>
    <xf numFmtId="0" fontId="66" fillId="8" borderId="0" xfId="0" applyFont="1" applyFill="1" applyBorder="1" applyAlignment="1">
      <alignment horizontal="center"/>
    </xf>
    <xf numFmtId="0" fontId="66" fillId="8" borderId="46" xfId="0" applyFont="1" applyFill="1" applyBorder="1" applyAlignment="1">
      <alignment horizontal="center"/>
    </xf>
    <xf numFmtId="0" fontId="66" fillId="8" borderId="41" xfId="0" applyFont="1" applyFill="1" applyBorder="1" applyAlignment="1">
      <alignment horizontal="center"/>
    </xf>
    <xf numFmtId="0" fontId="66" fillId="8" borderId="86" xfId="0" applyFont="1" applyFill="1" applyBorder="1" applyAlignment="1">
      <alignment horizontal="center"/>
    </xf>
    <xf numFmtId="10" fontId="65" fillId="8" borderId="36" xfId="0" applyNumberFormat="1" applyFont="1" applyFill="1" applyBorder="1" applyAlignment="1">
      <alignment horizontal="center"/>
    </xf>
    <xf numFmtId="0" fontId="66" fillId="8" borderId="43" xfId="0" applyFont="1" applyFill="1" applyBorder="1" applyAlignment="1">
      <alignment horizontal="center"/>
    </xf>
    <xf numFmtId="0" fontId="66" fillId="8" borderId="52" xfId="0" applyFont="1" applyFill="1" applyBorder="1" applyAlignment="1">
      <alignment horizontal="center"/>
    </xf>
    <xf numFmtId="0" fontId="66" fillId="8" borderId="0" xfId="0" applyFont="1" applyFill="1" applyAlignment="1">
      <alignment horizontal="center"/>
    </xf>
    <xf numFmtId="0" fontId="66" fillId="8" borderId="56" xfId="0" applyFont="1" applyFill="1" applyBorder="1" applyAlignment="1">
      <alignment horizontal="center"/>
    </xf>
    <xf numFmtId="0" fontId="66" fillId="8" borderId="61" xfId="0" applyFont="1" applyFill="1" applyBorder="1" applyAlignment="1">
      <alignment horizontal="center"/>
    </xf>
    <xf numFmtId="3" fontId="67" fillId="8" borderId="53" xfId="0" applyNumberFormat="1" applyFont="1" applyFill="1" applyBorder="1" applyAlignment="1">
      <alignment horizontal="center" vertical="center"/>
    </xf>
    <xf numFmtId="3" fontId="67" fillId="8" borderId="54" xfId="0" applyNumberFormat="1" applyFont="1" applyFill="1" applyBorder="1" applyAlignment="1">
      <alignment horizontal="center" vertical="center"/>
    </xf>
    <xf numFmtId="3" fontId="67" fillId="8" borderId="55" xfId="0" applyNumberFormat="1" applyFont="1" applyFill="1" applyBorder="1" applyAlignment="1">
      <alignment horizontal="center" vertical="center"/>
    </xf>
    <xf numFmtId="10" fontId="67" fillId="8" borderId="14" xfId="0" applyNumberFormat="1" applyFont="1" applyFill="1" applyBorder="1" applyAlignment="1">
      <alignment horizontal="center"/>
    </xf>
    <xf numFmtId="3" fontId="67" fillId="8" borderId="57" xfId="0" applyNumberFormat="1" applyFont="1" applyFill="1" applyBorder="1" applyAlignment="1">
      <alignment horizontal="center" vertical="center"/>
    </xf>
    <xf numFmtId="3" fontId="67" fillId="8" borderId="58" xfId="0" applyNumberFormat="1" applyFont="1" applyFill="1" applyBorder="1" applyAlignment="1">
      <alignment horizontal="center" vertical="center"/>
    </xf>
    <xf numFmtId="3" fontId="67" fillId="8" borderId="59" xfId="0" applyNumberFormat="1" applyFont="1" applyFill="1" applyBorder="1" applyAlignment="1">
      <alignment horizontal="center" vertical="center"/>
    </xf>
    <xf numFmtId="10" fontId="67" fillId="8" borderId="60" xfId="0" applyNumberFormat="1" applyFont="1" applyFill="1" applyBorder="1" applyAlignment="1">
      <alignment horizontal="center"/>
    </xf>
    <xf numFmtId="3" fontId="67" fillId="8" borderId="87" xfId="0" applyNumberFormat="1" applyFont="1" applyFill="1" applyBorder="1" applyAlignment="1">
      <alignment horizontal="center" vertical="center"/>
    </xf>
    <xf numFmtId="3" fontId="67" fillId="8" borderId="28" xfId="0" applyNumberFormat="1" applyFont="1" applyFill="1" applyBorder="1" applyAlignment="1">
      <alignment horizontal="center" vertical="center"/>
    </xf>
    <xf numFmtId="3" fontId="67" fillId="8" borderId="88" xfId="0" applyNumberFormat="1" applyFont="1" applyFill="1" applyBorder="1" applyAlignment="1">
      <alignment horizontal="center" vertical="center"/>
    </xf>
    <xf numFmtId="10" fontId="67" fillId="8" borderId="29" xfId="0" applyNumberFormat="1" applyFont="1" applyFill="1" applyBorder="1" applyAlignment="1">
      <alignment horizontal="center"/>
    </xf>
    <xf numFmtId="3" fontId="67" fillId="8" borderId="16" xfId="0" applyNumberFormat="1" applyFont="1" applyFill="1" applyBorder="1" applyAlignment="1">
      <alignment horizontal="center" vertical="center"/>
    </xf>
    <xf numFmtId="3" fontId="66" fillId="8" borderId="56" xfId="0" applyNumberFormat="1" applyFont="1" applyFill="1" applyBorder="1" applyAlignment="1">
      <alignment horizontal="center"/>
    </xf>
    <xf numFmtId="3" fontId="66" fillId="8" borderId="41" xfId="0" applyNumberFormat="1" applyFont="1" applyFill="1" applyBorder="1" applyAlignment="1">
      <alignment horizontal="center"/>
    </xf>
    <xf numFmtId="10" fontId="66" fillId="8" borderId="0" xfId="0" applyNumberFormat="1" applyFont="1" applyFill="1" applyBorder="1" applyAlignment="1">
      <alignment horizontal="center"/>
    </xf>
    <xf numFmtId="3" fontId="66" fillId="8" borderId="53" xfId="0" applyNumberFormat="1" applyFont="1" applyFill="1" applyBorder="1" applyAlignment="1">
      <alignment horizontal="center"/>
    </xf>
    <xf numFmtId="3" fontId="66" fillId="8" borderId="66" xfId="0" applyNumberFormat="1" applyFont="1" applyFill="1" applyBorder="1" applyAlignment="1">
      <alignment horizontal="center"/>
    </xf>
    <xf numFmtId="10" fontId="66" fillId="8" borderId="14" xfId="0" applyNumberFormat="1" applyFont="1" applyFill="1" applyBorder="1" applyAlignment="1">
      <alignment horizontal="center"/>
    </xf>
    <xf numFmtId="3" fontId="69" fillId="17" borderId="69" xfId="4" applyNumberFormat="1" applyFont="1" applyFill="1" applyBorder="1" applyAlignment="1">
      <alignment horizontal="center" vertical="center"/>
    </xf>
    <xf numFmtId="0" fontId="66" fillId="19" borderId="70" xfId="0" applyFont="1" applyFill="1" applyBorder="1" applyAlignment="1">
      <alignment horizontal="center"/>
    </xf>
    <xf numFmtId="3" fontId="69" fillId="17" borderId="36" xfId="4" applyNumberFormat="1" applyFont="1" applyFill="1" applyBorder="1" applyAlignment="1">
      <alignment horizontal="center" vertical="center"/>
    </xf>
    <xf numFmtId="0" fontId="66" fillId="18" borderId="82" xfId="0" applyFont="1" applyFill="1" applyBorder="1" applyAlignment="1">
      <alignment horizontal="center"/>
    </xf>
    <xf numFmtId="3" fontId="69" fillId="16" borderId="44" xfId="4" applyNumberFormat="1" applyFont="1" applyFill="1" applyBorder="1" applyAlignment="1">
      <alignment horizontal="center" vertical="center"/>
    </xf>
    <xf numFmtId="3" fontId="69" fillId="16" borderId="45" xfId="4" applyNumberFormat="1" applyFont="1" applyFill="1" applyBorder="1" applyAlignment="1">
      <alignment horizontal="center" vertical="center"/>
    </xf>
    <xf numFmtId="10" fontId="69" fillId="16" borderId="45" xfId="4" applyNumberFormat="1" applyFont="1" applyFill="1" applyBorder="1" applyAlignment="1">
      <alignment horizontal="center"/>
    </xf>
    <xf numFmtId="3" fontId="65" fillId="18" borderId="117" xfId="0" applyNumberFormat="1" applyFont="1" applyFill="1" applyBorder="1" applyAlignment="1">
      <alignment horizontal="center" vertical="center"/>
    </xf>
    <xf numFmtId="10" fontId="65" fillId="18" borderId="117" xfId="0" applyNumberFormat="1" applyFont="1" applyFill="1" applyBorder="1" applyAlignment="1">
      <alignment horizontal="center"/>
    </xf>
    <xf numFmtId="3" fontId="65" fillId="18" borderId="100" xfId="0" applyNumberFormat="1" applyFont="1" applyFill="1" applyBorder="1" applyAlignment="1">
      <alignment horizontal="center" vertical="center"/>
    </xf>
    <xf numFmtId="3" fontId="70" fillId="18" borderId="40" xfId="5" applyNumberFormat="1" applyFont="1" applyFill="1" applyBorder="1" applyAlignment="1" applyProtection="1">
      <alignment horizontal="center" vertical="center"/>
    </xf>
    <xf numFmtId="10" fontId="70" fillId="18" borderId="40" xfId="5" applyNumberFormat="1" applyFont="1" applyFill="1" applyBorder="1" applyAlignment="1" applyProtection="1">
      <alignment horizontal="center"/>
    </xf>
    <xf numFmtId="3" fontId="70" fillId="18" borderId="40" xfId="5" applyNumberFormat="1" applyFont="1" applyFill="1" applyBorder="1" applyAlignment="1">
      <alignment horizontal="center" vertical="center"/>
    </xf>
    <xf numFmtId="10" fontId="70" fillId="18" borderId="40" xfId="5" applyNumberFormat="1" applyFont="1" applyFill="1" applyBorder="1" applyAlignment="1">
      <alignment horizontal="center"/>
    </xf>
    <xf numFmtId="3" fontId="69" fillId="0" borderId="100" xfId="4" applyNumberFormat="1" applyFont="1" applyBorder="1" applyAlignment="1">
      <alignment horizontal="center" vertical="center"/>
    </xf>
    <xf numFmtId="3" fontId="69" fillId="17" borderId="32" xfId="4" applyNumberFormat="1" applyFont="1" applyFill="1" applyBorder="1" applyAlignment="1">
      <alignment horizontal="center" vertical="center"/>
    </xf>
    <xf numFmtId="3" fontId="69" fillId="16" borderId="118" xfId="4" applyNumberFormat="1" applyFont="1" applyFill="1" applyBorder="1" applyAlignment="1">
      <alignment horizontal="center" vertical="center"/>
    </xf>
    <xf numFmtId="3" fontId="69" fillId="17" borderId="85" xfId="4" applyNumberFormat="1" applyFont="1" applyFill="1" applyBorder="1" applyAlignment="1">
      <alignment horizontal="center" vertical="center"/>
    </xf>
    <xf numFmtId="3" fontId="69" fillId="17" borderId="118" xfId="4" applyNumberFormat="1" applyFont="1" applyFill="1" applyBorder="1" applyAlignment="1">
      <alignment horizontal="center" vertical="center"/>
    </xf>
    <xf numFmtId="3" fontId="69" fillId="0" borderId="119" xfId="4" applyNumberFormat="1" applyFont="1" applyBorder="1" applyAlignment="1">
      <alignment horizontal="center" vertical="center"/>
    </xf>
    <xf numFmtId="0" fontId="66" fillId="19" borderId="72" xfId="0" applyFont="1" applyFill="1" applyBorder="1" applyAlignment="1">
      <alignment horizontal="center"/>
    </xf>
    <xf numFmtId="0" fontId="66" fillId="19" borderId="82" xfId="0" applyFont="1" applyFill="1" applyBorder="1" applyAlignment="1">
      <alignment horizontal="center"/>
    </xf>
    <xf numFmtId="0" fontId="66" fillId="20" borderId="97" xfId="0" applyFont="1" applyFill="1" applyBorder="1" applyAlignment="1">
      <alignment horizontal="center"/>
    </xf>
    <xf numFmtId="0" fontId="66" fillId="20" borderId="98" xfId="0" applyFont="1" applyFill="1" applyBorder="1" applyAlignment="1">
      <alignment horizontal="center"/>
    </xf>
    <xf numFmtId="0" fontId="66" fillId="20" borderId="120" xfId="0" applyFont="1" applyFill="1" applyBorder="1" applyAlignment="1">
      <alignment horizontal="center"/>
    </xf>
    <xf numFmtId="0" fontId="66" fillId="20" borderId="121" xfId="0" applyFont="1" applyFill="1" applyBorder="1" applyAlignment="1">
      <alignment horizontal="center"/>
    </xf>
    <xf numFmtId="0" fontId="66" fillId="20" borderId="122" xfId="0" applyFont="1" applyFill="1" applyBorder="1" applyAlignment="1">
      <alignment horizontal="center"/>
    </xf>
    <xf numFmtId="10" fontId="65" fillId="0" borderId="74" xfId="0" applyNumberFormat="1" applyFont="1" applyFill="1" applyBorder="1" applyAlignment="1">
      <alignment horizontal="center"/>
    </xf>
    <xf numFmtId="3" fontId="65" fillId="0" borderId="74" xfId="0" applyNumberFormat="1" applyFont="1" applyFill="1" applyBorder="1" applyAlignment="1">
      <alignment horizontal="center" vertical="center"/>
    </xf>
    <xf numFmtId="3" fontId="65" fillId="0" borderId="123" xfId="0" applyNumberFormat="1" applyFont="1" applyBorder="1" applyAlignment="1">
      <alignment horizontal="center" vertical="center"/>
    </xf>
    <xf numFmtId="3" fontId="66" fillId="20" borderId="57" xfId="0" applyNumberFormat="1" applyFont="1" applyFill="1" applyBorder="1" applyAlignment="1">
      <alignment horizontal="center"/>
    </xf>
    <xf numFmtId="3" fontId="69" fillId="16" borderId="33" xfId="4" applyNumberFormat="1" applyFont="1" applyFill="1" applyBorder="1" applyAlignment="1">
      <alignment vertical="center"/>
    </xf>
    <xf numFmtId="3" fontId="69" fillId="16" borderId="51" xfId="4" applyNumberFormat="1" applyFont="1" applyFill="1" applyBorder="1" applyAlignment="1">
      <alignment vertical="center"/>
    </xf>
    <xf numFmtId="3" fontId="69" fillId="17" borderId="51" xfId="4" applyNumberFormat="1" applyFont="1" applyFill="1" applyBorder="1" applyAlignment="1">
      <alignment vertical="center"/>
    </xf>
    <xf numFmtId="3" fontId="69" fillId="17" borderId="43" xfId="4" applyNumberFormat="1" applyFont="1" applyFill="1" applyBorder="1" applyAlignment="1">
      <alignment vertical="center"/>
    </xf>
    <xf numFmtId="3" fontId="69" fillId="16" borderId="51" xfId="4" applyNumberFormat="1" applyFont="1" applyFill="1" applyBorder="1" applyAlignment="1">
      <alignment horizontal="center" vertical="center" wrapText="1"/>
    </xf>
    <xf numFmtId="0" fontId="65" fillId="18" borderId="124" xfId="0" applyFont="1" applyFill="1" applyBorder="1"/>
    <xf numFmtId="0" fontId="65" fillId="18" borderId="125" xfId="0" applyFont="1" applyFill="1" applyBorder="1"/>
    <xf numFmtId="3" fontId="69" fillId="0" borderId="97" xfId="4" applyNumberFormat="1" applyFont="1" applyFill="1" applyBorder="1" applyAlignment="1">
      <alignment vertical="center"/>
    </xf>
    <xf numFmtId="0" fontId="69" fillId="0" borderId="108" xfId="4" applyNumberFormat="1" applyFont="1" applyFill="1" applyBorder="1" applyAlignment="1">
      <alignment horizontal="center"/>
    </xf>
    <xf numFmtId="3" fontId="69" fillId="0" borderId="36" xfId="4" applyNumberFormat="1" applyFont="1" applyBorder="1" applyAlignment="1">
      <alignment horizontal="center" vertical="center"/>
    </xf>
    <xf numFmtId="0" fontId="66" fillId="20" borderId="0" xfId="0" applyFont="1" applyFill="1"/>
    <xf numFmtId="3" fontId="69" fillId="16" borderId="70" xfId="4" applyNumberFormat="1" applyFont="1" applyFill="1" applyBorder="1" applyAlignment="1">
      <alignment vertical="center"/>
    </xf>
    <xf numFmtId="0" fontId="66" fillId="19" borderId="126" xfId="0" applyFont="1" applyFill="1" applyBorder="1" applyAlignment="1">
      <alignment horizontal="center"/>
    </xf>
    <xf numFmtId="10" fontId="65" fillId="0" borderId="114" xfId="0" applyNumberFormat="1" applyFont="1" applyFill="1" applyBorder="1" applyAlignment="1">
      <alignment horizontal="center"/>
    </xf>
    <xf numFmtId="0" fontId="66" fillId="23" borderId="0" xfId="0" applyFont="1" applyFill="1"/>
    <xf numFmtId="0" fontId="66" fillId="19" borderId="116" xfId="0" applyFont="1" applyFill="1" applyBorder="1" applyAlignment="1">
      <alignment horizontal="center"/>
    </xf>
    <xf numFmtId="3" fontId="66" fillId="20" borderId="90" xfId="0" applyNumberFormat="1" applyFont="1" applyFill="1" applyBorder="1" applyAlignment="1">
      <alignment horizontal="center"/>
    </xf>
    <xf numFmtId="3" fontId="66" fillId="20" borderId="113" xfId="0" applyNumberFormat="1" applyFont="1" applyFill="1" applyBorder="1" applyAlignment="1">
      <alignment horizontal="center"/>
    </xf>
    <xf numFmtId="3" fontId="66" fillId="20" borderId="33" xfId="0" applyNumberFormat="1" applyFont="1" applyFill="1" applyBorder="1" applyAlignment="1">
      <alignment horizontal="center"/>
    </xf>
    <xf numFmtId="3" fontId="66" fillId="20" borderId="47" xfId="0" applyNumberFormat="1" applyFont="1" applyFill="1" applyBorder="1" applyAlignment="1">
      <alignment horizontal="center"/>
    </xf>
    <xf numFmtId="3" fontId="66" fillId="20" borderId="81" xfId="0" applyNumberFormat="1" applyFont="1" applyFill="1" applyBorder="1" applyAlignment="1">
      <alignment horizontal="center"/>
    </xf>
    <xf numFmtId="3" fontId="66" fillId="20" borderId="48" xfId="0" applyNumberFormat="1" applyFont="1" applyFill="1" applyBorder="1" applyAlignment="1">
      <alignment horizontal="center"/>
    </xf>
    <xf numFmtId="164" fontId="65" fillId="8" borderId="84" xfId="1" applyNumberFormat="1" applyFont="1" applyFill="1" applyBorder="1"/>
    <xf numFmtId="3" fontId="66" fillId="20" borderId="85" xfId="0" applyNumberFormat="1" applyFont="1" applyFill="1" applyBorder="1" applyAlignment="1">
      <alignment horizontal="center"/>
    </xf>
    <xf numFmtId="164" fontId="65" fillId="8" borderId="85" xfId="1" applyNumberFormat="1" applyFont="1" applyFill="1" applyBorder="1"/>
    <xf numFmtId="10" fontId="66" fillId="20" borderId="85" xfId="0" applyNumberFormat="1" applyFont="1" applyFill="1" applyBorder="1" applyAlignment="1">
      <alignment horizontal="center"/>
    </xf>
    <xf numFmtId="3" fontId="66" fillId="20" borderId="80" xfId="0" applyNumberFormat="1" applyFont="1" applyFill="1" applyBorder="1" applyAlignment="1">
      <alignment horizontal="center"/>
    </xf>
    <xf numFmtId="3" fontId="65" fillId="16" borderId="127" xfId="0" applyNumberFormat="1" applyFont="1" applyFill="1" applyBorder="1" applyAlignment="1">
      <alignment horizontal="center" vertical="center"/>
    </xf>
    <xf numFmtId="3" fontId="65" fillId="16" borderId="128" xfId="0" applyNumberFormat="1" applyFont="1" applyFill="1" applyBorder="1" applyAlignment="1">
      <alignment horizontal="center" vertical="center"/>
    </xf>
    <xf numFmtId="10" fontId="65" fillId="16" borderId="128" xfId="0" applyNumberFormat="1" applyFont="1" applyFill="1" applyBorder="1" applyAlignment="1">
      <alignment horizontal="center"/>
    </xf>
    <xf numFmtId="3" fontId="65" fillId="16" borderId="114" xfId="0" applyNumberFormat="1" applyFont="1" applyFill="1" applyBorder="1" applyAlignment="1">
      <alignment vertical="center"/>
    </xf>
    <xf numFmtId="0" fontId="66" fillId="19" borderId="71" xfId="0" applyFont="1" applyFill="1" applyBorder="1" applyAlignment="1">
      <alignment horizontal="center"/>
    </xf>
    <xf numFmtId="3" fontId="65" fillId="16" borderId="74" xfId="0" applyNumberFormat="1" applyFont="1" applyFill="1" applyBorder="1" applyAlignment="1">
      <alignment horizontal="center" vertical="center"/>
    </xf>
    <xf numFmtId="10" fontId="65" fillId="16" borderId="74" xfId="0" applyNumberFormat="1" applyFont="1" applyFill="1" applyBorder="1" applyAlignment="1">
      <alignment horizontal="center"/>
    </xf>
    <xf numFmtId="3" fontId="65" fillId="16" borderId="43" xfId="0" applyNumberFormat="1" applyFont="1" applyFill="1" applyBorder="1" applyAlignment="1">
      <alignment vertical="center"/>
    </xf>
    <xf numFmtId="3" fontId="65" fillId="16" borderId="47" xfId="0" applyNumberFormat="1" applyFont="1" applyFill="1" applyBorder="1" applyAlignment="1">
      <alignment vertical="center"/>
    </xf>
    <xf numFmtId="3" fontId="65" fillId="17" borderId="48" xfId="0" applyNumberFormat="1" applyFont="1" applyFill="1" applyBorder="1" applyAlignment="1">
      <alignment horizontal="center" vertical="center"/>
    </xf>
    <xf numFmtId="3" fontId="65" fillId="17" borderId="48" xfId="0" applyNumberFormat="1" applyFont="1" applyFill="1" applyBorder="1" applyAlignment="1">
      <alignment vertical="center"/>
    </xf>
    <xf numFmtId="10" fontId="65" fillId="16" borderId="48" xfId="0" applyNumberFormat="1" applyFont="1" applyFill="1" applyBorder="1" applyAlignment="1">
      <alignment horizontal="center"/>
    </xf>
    <xf numFmtId="3" fontId="65" fillId="16" borderId="48" xfId="0" applyNumberFormat="1" applyFont="1" applyFill="1" applyBorder="1" applyAlignment="1">
      <alignment horizontal="center" vertical="center"/>
    </xf>
    <xf numFmtId="3" fontId="65" fillId="16" borderId="79" xfId="0" applyNumberFormat="1" applyFont="1" applyFill="1" applyBorder="1" applyAlignment="1">
      <alignment vertical="center"/>
    </xf>
    <xf numFmtId="3" fontId="65" fillId="18" borderId="51" xfId="0" applyNumberFormat="1" applyFont="1" applyFill="1" applyBorder="1" applyAlignment="1">
      <alignment vertical="center"/>
    </xf>
    <xf numFmtId="3" fontId="67" fillId="19" borderId="129" xfId="0" applyNumberFormat="1" applyFont="1" applyFill="1" applyBorder="1" applyAlignment="1">
      <alignment horizontal="center" vertical="center"/>
    </xf>
    <xf numFmtId="3" fontId="65" fillId="0" borderId="103" xfId="0" applyNumberFormat="1" applyFont="1" applyFill="1" applyBorder="1" applyAlignment="1">
      <alignment horizontal="center" vertical="center"/>
    </xf>
    <xf numFmtId="3" fontId="65" fillId="0" borderId="70" xfId="0" applyNumberFormat="1" applyFont="1" applyFill="1" applyBorder="1" applyAlignment="1">
      <alignment vertical="center"/>
    </xf>
    <xf numFmtId="0" fontId="65" fillId="0" borderId="71" xfId="0" applyNumberFormat="1" applyFont="1" applyFill="1" applyBorder="1" applyAlignment="1">
      <alignment horizontal="center"/>
    </xf>
    <xf numFmtId="3" fontId="65" fillId="0" borderId="43" xfId="0" applyNumberFormat="1" applyFont="1" applyFill="1" applyBorder="1" applyAlignment="1">
      <alignment vertical="center"/>
    </xf>
    <xf numFmtId="0" fontId="65" fillId="0" borderId="38" xfId="0" applyNumberFormat="1" applyFont="1" applyFill="1" applyBorder="1" applyAlignment="1">
      <alignment horizontal="center"/>
    </xf>
    <xf numFmtId="3" fontId="65" fillId="0" borderId="43" xfId="0" applyNumberFormat="1" applyFont="1" applyFill="1" applyBorder="1" applyAlignment="1">
      <alignment horizontal="center" vertical="center"/>
    </xf>
    <xf numFmtId="0" fontId="66" fillId="0" borderId="41" xfId="0" applyFont="1" applyBorder="1" applyAlignment="1">
      <alignment horizontal="center" vertical="center"/>
    </xf>
    <xf numFmtId="0" fontId="66" fillId="0" borderId="0" xfId="0" applyFont="1" applyBorder="1"/>
    <xf numFmtId="3" fontId="67" fillId="0" borderId="17" xfId="0" applyNumberFormat="1" applyFont="1" applyBorder="1" applyAlignment="1">
      <alignment horizontal="center" vertical="center"/>
    </xf>
    <xf numFmtId="0" fontId="66" fillId="0" borderId="92" xfId="0" applyFont="1" applyBorder="1" applyAlignment="1">
      <alignment horizontal="center" vertical="center"/>
    </xf>
    <xf numFmtId="3" fontId="66" fillId="0" borderId="62" xfId="0" applyNumberFormat="1" applyFont="1" applyBorder="1" applyAlignment="1">
      <alignment horizontal="center"/>
    </xf>
    <xf numFmtId="3" fontId="66" fillId="0" borderId="125" xfId="0" applyNumberFormat="1" applyFont="1" applyBorder="1" applyAlignment="1">
      <alignment horizontal="center"/>
    </xf>
    <xf numFmtId="0" fontId="65" fillId="0" borderId="125" xfId="0" applyFont="1" applyBorder="1"/>
    <xf numFmtId="10" fontId="66" fillId="0" borderId="65" xfId="0" applyNumberFormat="1" applyFont="1" applyBorder="1" applyAlignment="1">
      <alignment horizontal="center"/>
    </xf>
    <xf numFmtId="3" fontId="66" fillId="0" borderId="130" xfId="0" applyNumberFormat="1" applyFont="1" applyBorder="1" applyAlignment="1">
      <alignment horizontal="center"/>
    </xf>
    <xf numFmtId="0" fontId="66" fillId="0" borderId="0" xfId="0" applyFont="1" applyAlignment="1">
      <alignment horizontal="center" vertical="center"/>
    </xf>
    <xf numFmtId="0" fontId="66" fillId="0" borderId="56" xfId="0" applyFont="1" applyBorder="1" applyAlignment="1">
      <alignment horizontal="center" vertical="center"/>
    </xf>
    <xf numFmtId="3" fontId="67" fillId="0" borderId="129" xfId="0" applyNumberFormat="1" applyFont="1" applyBorder="1" applyAlignment="1">
      <alignment horizontal="center" vertical="center"/>
    </xf>
    <xf numFmtId="0" fontId="65" fillId="0" borderId="41" xfId="0" applyFont="1" applyBorder="1"/>
    <xf numFmtId="3" fontId="72" fillId="24" borderId="31" xfId="0" applyNumberFormat="1" applyFont="1" applyFill="1" applyBorder="1" applyAlignment="1">
      <alignment horizontal="center" vertical="center" wrapText="1"/>
    </xf>
    <xf numFmtId="3" fontId="72" fillId="24" borderId="131" xfId="0" applyNumberFormat="1" applyFont="1" applyFill="1" applyBorder="1" applyAlignment="1">
      <alignment horizontal="center" vertical="center" wrapText="1"/>
    </xf>
    <xf numFmtId="3" fontId="72" fillId="24" borderId="32" xfId="0" applyNumberFormat="1" applyFont="1" applyFill="1" applyBorder="1" applyAlignment="1">
      <alignment horizontal="center" vertical="center" wrapText="1"/>
    </xf>
    <xf numFmtId="3" fontId="72" fillId="24" borderId="135" xfId="0" applyNumberFormat="1" applyFont="1" applyFill="1" applyBorder="1" applyAlignment="1">
      <alignment vertical="center" wrapText="1"/>
    </xf>
    <xf numFmtId="3" fontId="70" fillId="0" borderId="0" xfId="0" applyNumberFormat="1" applyFont="1"/>
    <xf numFmtId="10" fontId="70" fillId="0" borderId="0" xfId="0" applyNumberFormat="1" applyFont="1" applyAlignment="1">
      <alignment horizontal="center"/>
    </xf>
    <xf numFmtId="0" fontId="70" fillId="0" borderId="0" xfId="0" applyFont="1" applyAlignment="1">
      <alignment horizontal="center" vertical="center" wrapText="1"/>
    </xf>
    <xf numFmtId="0" fontId="70" fillId="0" borderId="0" xfId="0" applyFont="1" applyAlignment="1">
      <alignment horizontal="center"/>
    </xf>
    <xf numFmtId="0" fontId="74" fillId="0" borderId="0" xfId="0" applyFont="1" applyAlignment="1">
      <alignment horizontal="left" vertical="center" indent="1"/>
    </xf>
    <xf numFmtId="0" fontId="50" fillId="26" borderId="139" xfId="0" applyFont="1" applyFill="1" applyBorder="1" applyAlignment="1">
      <alignment vertical="center" wrapText="1"/>
    </xf>
    <xf numFmtId="0" fontId="76" fillId="26" borderId="140" xfId="0" applyFont="1" applyFill="1" applyBorder="1" applyAlignment="1">
      <alignment vertical="center" wrapText="1"/>
    </xf>
    <xf numFmtId="0" fontId="0" fillId="26" borderId="141" xfId="0" applyFill="1" applyBorder="1" applyAlignment="1">
      <alignment vertical="top" wrapText="1"/>
    </xf>
    <xf numFmtId="0" fontId="77" fillId="26" borderId="145" xfId="0" applyFont="1" applyFill="1" applyBorder="1" applyAlignment="1">
      <alignment horizontal="left" vertical="center" wrapText="1" indent="1"/>
    </xf>
    <xf numFmtId="0" fontId="78" fillId="0" borderId="141" xfId="0" applyFont="1" applyBorder="1" applyAlignment="1">
      <alignment vertical="center" wrapText="1"/>
    </xf>
    <xf numFmtId="3" fontId="78" fillId="0" borderId="145" xfId="0" applyNumberFormat="1" applyFont="1" applyBorder="1" applyAlignment="1">
      <alignment horizontal="center" vertical="center" wrapText="1"/>
    </xf>
    <xf numFmtId="9" fontId="78" fillId="0" borderId="145" xfId="0" applyNumberFormat="1" applyFont="1" applyBorder="1" applyAlignment="1">
      <alignment horizontal="left" vertical="center" wrapText="1" indent="1"/>
    </xf>
    <xf numFmtId="9" fontId="78" fillId="0" borderId="145" xfId="0" applyNumberFormat="1" applyFont="1" applyBorder="1" applyAlignment="1">
      <alignment horizontal="center" vertical="center" wrapText="1"/>
    </xf>
    <xf numFmtId="9" fontId="78" fillId="0" borderId="145" xfId="0" applyNumberFormat="1" applyFont="1" applyBorder="1" applyAlignment="1">
      <alignment horizontal="right" vertical="center" wrapText="1"/>
    </xf>
    <xf numFmtId="0" fontId="79" fillId="0" borderId="141" xfId="0" applyFont="1" applyBorder="1" applyAlignment="1">
      <alignment horizontal="left" vertical="center" wrapText="1" indent="3"/>
    </xf>
    <xf numFmtId="0" fontId="78" fillId="0" borderId="145" xfId="0" applyFont="1" applyBorder="1" applyAlignment="1">
      <alignment horizontal="center" vertical="center" wrapText="1"/>
    </xf>
    <xf numFmtId="9" fontId="78" fillId="0" borderId="145" xfId="0" applyNumberFormat="1" applyFont="1" applyBorder="1" applyAlignment="1">
      <alignment horizontal="left" vertical="center" wrapText="1" indent="2"/>
    </xf>
    <xf numFmtId="9" fontId="78" fillId="0" borderId="143" xfId="0" applyNumberFormat="1" applyFont="1" applyBorder="1" applyAlignment="1">
      <alignment horizontal="left" vertical="center" wrapText="1" indent="2"/>
    </xf>
    <xf numFmtId="9" fontId="78" fillId="0" borderId="143" xfId="0" applyNumberFormat="1" applyFont="1" applyBorder="1" applyAlignment="1">
      <alignment horizontal="center" vertical="center" wrapText="1"/>
    </xf>
    <xf numFmtId="9" fontId="78" fillId="0" borderId="143" xfId="0" applyNumberFormat="1" applyFont="1" applyBorder="1" applyAlignment="1">
      <alignment horizontal="right" vertical="center" wrapText="1"/>
    </xf>
    <xf numFmtId="3" fontId="78" fillId="0" borderId="144" xfId="0" applyNumberFormat="1" applyFont="1" applyBorder="1" applyAlignment="1">
      <alignment horizontal="center" vertical="center" wrapText="1"/>
    </xf>
    <xf numFmtId="0" fontId="0" fillId="27" borderId="0" xfId="0" applyFill="1" applyAlignment="1">
      <alignment vertical="center" wrapText="1"/>
    </xf>
    <xf numFmtId="0" fontId="77" fillId="26" borderId="139" xfId="0" applyFont="1" applyFill="1" applyBorder="1" applyAlignment="1">
      <alignment vertical="center" wrapText="1"/>
    </xf>
    <xf numFmtId="0" fontId="50" fillId="28" borderId="148" xfId="0" applyFont="1" applyFill="1" applyBorder="1" applyAlignment="1">
      <alignment vertical="center" wrapText="1"/>
    </xf>
    <xf numFmtId="0" fontId="50" fillId="28" borderId="149" xfId="0" applyFont="1" applyFill="1" applyBorder="1" applyAlignment="1">
      <alignment vertical="center" wrapText="1"/>
    </xf>
    <xf numFmtId="0" fontId="50" fillId="28" borderId="150" xfId="0" applyFont="1" applyFill="1" applyBorder="1" applyAlignment="1">
      <alignment horizontal="center" vertical="center" wrapText="1"/>
    </xf>
    <xf numFmtId="0" fontId="50" fillId="28" borderId="9" xfId="0" applyFont="1" applyFill="1" applyBorder="1" applyAlignment="1">
      <alignment horizontal="left" vertical="center" wrapText="1" indent="1"/>
    </xf>
    <xf numFmtId="0" fontId="50" fillId="28" borderId="153" xfId="0" applyFont="1" applyFill="1" applyBorder="1" applyAlignment="1">
      <alignment horizontal="left" vertical="center" wrapText="1" indent="1"/>
    </xf>
    <xf numFmtId="0" fontId="50" fillId="28" borderId="152" xfId="0" applyFont="1" applyFill="1" applyBorder="1" applyAlignment="1">
      <alignment horizontal="left" vertical="center" wrapText="1" indent="1"/>
    </xf>
    <xf numFmtId="0" fontId="65" fillId="0" borderId="150" xfId="0" applyFont="1" applyBorder="1" applyAlignment="1">
      <alignment vertical="center" wrapText="1"/>
    </xf>
    <xf numFmtId="3" fontId="65" fillId="0" borderId="9" xfId="0" applyNumberFormat="1" applyFont="1" applyBorder="1" applyAlignment="1">
      <alignment horizontal="right" vertical="center" wrapText="1"/>
    </xf>
    <xf numFmtId="9" fontId="65" fillId="0" borderId="152" xfId="0" applyNumberFormat="1" applyFont="1" applyBorder="1" applyAlignment="1">
      <alignment horizontal="right" vertical="center" wrapText="1"/>
    </xf>
    <xf numFmtId="0" fontId="52" fillId="0" borderId="150" xfId="0" applyFont="1" applyBorder="1" applyAlignment="1">
      <alignment horizontal="left" vertical="center" wrapText="1" indent="2"/>
    </xf>
    <xf numFmtId="0" fontId="65" fillId="0" borderId="9" xfId="0" applyFont="1" applyBorder="1" applyAlignment="1">
      <alignment horizontal="right" vertical="center" wrapText="1"/>
    </xf>
    <xf numFmtId="0" fontId="65" fillId="0" borderId="154" xfId="0" applyFont="1" applyBorder="1" applyAlignment="1">
      <alignment vertical="center" wrapText="1"/>
    </xf>
    <xf numFmtId="0" fontId="65" fillId="0" borderId="155" xfId="0" applyFont="1" applyBorder="1" applyAlignment="1">
      <alignment horizontal="right" vertical="center" wrapText="1"/>
    </xf>
    <xf numFmtId="9" fontId="65" fillId="0" borderId="156" xfId="0" applyNumberFormat="1" applyFont="1" applyBorder="1" applyAlignment="1">
      <alignment horizontal="right" vertical="center" wrapText="1"/>
    </xf>
    <xf numFmtId="3" fontId="65" fillId="0" borderId="155" xfId="0" applyNumberFormat="1" applyFont="1" applyBorder="1" applyAlignment="1">
      <alignment horizontal="right" vertical="center" wrapText="1"/>
    </xf>
    <xf numFmtId="0" fontId="0" fillId="29" borderId="0" xfId="0" applyFill="1" applyAlignment="1">
      <alignment vertical="center" wrapText="1"/>
    </xf>
    <xf numFmtId="3" fontId="65" fillId="0" borderId="157" xfId="0" applyNumberFormat="1" applyFont="1" applyBorder="1" applyAlignment="1">
      <alignment horizontal="right" vertical="center" wrapText="1"/>
    </xf>
    <xf numFmtId="0" fontId="80" fillId="30" borderId="160" xfId="0" applyFont="1" applyFill="1" applyBorder="1" applyAlignment="1">
      <alignment vertical="center" wrapText="1"/>
    </xf>
    <xf numFmtId="0" fontId="81" fillId="30" borderId="161" xfId="0" applyFont="1" applyFill="1" applyBorder="1" applyAlignment="1">
      <alignment vertical="center" wrapText="1"/>
    </xf>
    <xf numFmtId="0" fontId="0" fillId="30" borderId="162" xfId="0" applyFill="1" applyBorder="1" applyAlignment="1">
      <alignment vertical="top" wrapText="1"/>
    </xf>
    <xf numFmtId="0" fontId="80" fillId="30" borderId="166" xfId="0" applyFont="1" applyFill="1" applyBorder="1" applyAlignment="1">
      <alignment horizontal="left" vertical="center" wrapText="1" indent="1"/>
    </xf>
    <xf numFmtId="0" fontId="80" fillId="30" borderId="165" xfId="0" applyFont="1" applyFill="1" applyBorder="1" applyAlignment="1">
      <alignment horizontal="left" vertical="center" wrapText="1" indent="1"/>
    </xf>
    <xf numFmtId="0" fontId="20" fillId="0" borderId="167" xfId="0" applyFont="1" applyBorder="1" applyAlignment="1">
      <alignment vertical="center" wrapText="1"/>
    </xf>
    <xf numFmtId="3" fontId="20" fillId="0" borderId="166" xfId="0" applyNumberFormat="1" applyFont="1" applyBorder="1" applyAlignment="1">
      <alignment horizontal="right" vertical="center" wrapText="1"/>
    </xf>
    <xf numFmtId="9" fontId="82" fillId="0" borderId="165" xfId="0" applyNumberFormat="1" applyFont="1" applyBorder="1" applyAlignment="1">
      <alignment horizontal="right" vertical="center" wrapText="1"/>
    </xf>
    <xf numFmtId="0" fontId="82" fillId="0" borderId="167" xfId="0" applyFont="1" applyBorder="1" applyAlignment="1">
      <alignment horizontal="left" vertical="center" wrapText="1" indent="1"/>
    </xf>
    <xf numFmtId="0" fontId="20" fillId="0" borderId="166" xfId="0" applyFont="1" applyBorder="1" applyAlignment="1">
      <alignment horizontal="right" vertical="center" wrapText="1"/>
    </xf>
    <xf numFmtId="0" fontId="20" fillId="0" borderId="168" xfId="0" applyFont="1" applyBorder="1" applyAlignment="1">
      <alignment vertical="center" wrapText="1"/>
    </xf>
    <xf numFmtId="0" fontId="20" fillId="0" borderId="169" xfId="0" applyFont="1" applyBorder="1" applyAlignment="1">
      <alignment horizontal="right" vertical="center" wrapText="1"/>
    </xf>
    <xf numFmtId="9" fontId="82" fillId="0" borderId="170" xfId="0" applyNumberFormat="1" applyFont="1" applyBorder="1" applyAlignment="1">
      <alignment horizontal="right" vertical="center" wrapText="1"/>
    </xf>
    <xf numFmtId="3" fontId="20" fillId="0" borderId="169" xfId="0" applyNumberFormat="1" applyFont="1" applyBorder="1" applyAlignment="1">
      <alignment horizontal="right" vertical="center" wrapText="1"/>
    </xf>
    <xf numFmtId="0" fontId="0" fillId="0" borderId="170" xfId="0" applyBorder="1" applyAlignment="1">
      <alignment vertical="center" wrapText="1"/>
    </xf>
    <xf numFmtId="0" fontId="84" fillId="0" borderId="0" xfId="0" applyFont="1" applyBorder="1" applyAlignment="1">
      <alignment vertical="center" wrapText="1"/>
    </xf>
    <xf numFmtId="3" fontId="13" fillId="0" borderId="0" xfId="0" applyNumberFormat="1" applyFont="1" applyBorder="1" applyAlignment="1">
      <alignment vertical="center" wrapText="1"/>
    </xf>
    <xf numFmtId="3" fontId="84" fillId="0" borderId="0" xfId="0" applyNumberFormat="1" applyFont="1" applyBorder="1" applyAlignment="1">
      <alignment vertical="center" wrapText="1"/>
    </xf>
    <xf numFmtId="0" fontId="85" fillId="0" borderId="0" xfId="0" applyFont="1" applyBorder="1" applyAlignment="1">
      <alignment horizontal="left" vertical="center" wrapText="1" indent="1"/>
    </xf>
    <xf numFmtId="3" fontId="12" fillId="0" borderId="0" xfId="0" applyNumberFormat="1" applyFont="1" applyBorder="1" applyAlignment="1">
      <alignment vertical="center" wrapText="1"/>
    </xf>
    <xf numFmtId="3" fontId="85" fillId="0" borderId="0" xfId="0" applyNumberFormat="1" applyFont="1" applyBorder="1" applyAlignment="1">
      <alignment vertical="center" wrapText="1"/>
    </xf>
    <xf numFmtId="0" fontId="86" fillId="0" borderId="0" xfId="0" applyFont="1" applyBorder="1" applyAlignment="1">
      <alignment horizontal="left" vertical="center" wrapText="1" indent="2"/>
    </xf>
    <xf numFmtId="0" fontId="12" fillId="0" borderId="0" xfId="0" applyFont="1" applyBorder="1" applyAlignment="1">
      <alignment vertical="center" wrapText="1"/>
    </xf>
    <xf numFmtId="0" fontId="85" fillId="0" borderId="0" xfId="0" applyFont="1" applyBorder="1" applyAlignment="1">
      <alignment vertical="center" wrapText="1"/>
    </xf>
    <xf numFmtId="0" fontId="13" fillId="0" borderId="0" xfId="0" applyFont="1" applyAlignment="1"/>
    <xf numFmtId="0" fontId="90" fillId="0" borderId="16" xfId="0" applyFont="1" applyBorder="1" applyAlignment="1">
      <alignment horizontal="center" vertical="center" wrapText="1"/>
    </xf>
    <xf numFmtId="3" fontId="87" fillId="0" borderId="16" xfId="0" applyNumberFormat="1" applyFont="1" applyBorder="1" applyAlignment="1">
      <alignment horizontal="center" vertical="center" wrapText="1"/>
    </xf>
    <xf numFmtId="0" fontId="87" fillId="0" borderId="16" xfId="0" applyFont="1" applyBorder="1" applyAlignment="1">
      <alignment horizontal="center" vertical="center" wrapText="1"/>
    </xf>
    <xf numFmtId="0" fontId="12" fillId="0" borderId="0" xfId="0" applyFont="1" applyBorder="1"/>
    <xf numFmtId="0" fontId="88" fillId="0" borderId="0" xfId="0" applyFont="1" applyBorder="1" applyAlignment="1">
      <alignment horizontal="left" vertical="center" wrapText="1"/>
    </xf>
    <xf numFmtId="0" fontId="89" fillId="0" borderId="0" xfId="0" applyFont="1" applyBorder="1" applyAlignment="1">
      <alignment horizontal="left" vertical="center" wrapText="1"/>
    </xf>
    <xf numFmtId="0" fontId="12" fillId="0" borderId="0" xfId="0" applyFont="1" applyBorder="1" applyAlignment="1">
      <alignment horizontal="left"/>
    </xf>
    <xf numFmtId="0" fontId="12" fillId="0" borderId="0" xfId="0" applyFont="1" applyBorder="1" applyAlignment="1">
      <alignment horizontal="left" indent="1"/>
    </xf>
    <xf numFmtId="0" fontId="12" fillId="0" borderId="0" xfId="0" applyFont="1" applyBorder="1" applyAlignment="1">
      <alignment horizontal="right"/>
    </xf>
    <xf numFmtId="0" fontId="88" fillId="0" borderId="0" xfId="0" applyFont="1" applyBorder="1" applyAlignment="1">
      <alignment horizontal="right" vertical="center" wrapText="1"/>
    </xf>
    <xf numFmtId="3" fontId="89" fillId="0" borderId="0" xfId="0" applyNumberFormat="1" applyFont="1" applyBorder="1" applyAlignment="1">
      <alignment horizontal="right" vertical="center" wrapText="1"/>
    </xf>
    <xf numFmtId="0" fontId="89" fillId="0" borderId="0" xfId="0" applyFont="1" applyBorder="1" applyAlignment="1">
      <alignment horizontal="right" vertical="center" wrapText="1"/>
    </xf>
    <xf numFmtId="0" fontId="6" fillId="0" borderId="149" xfId="0" applyFont="1" applyBorder="1" applyAlignment="1">
      <alignment vertical="center" wrapText="1"/>
    </xf>
    <xf numFmtId="6" fontId="91" fillId="0" borderId="176" xfId="0" applyNumberFormat="1" applyFont="1" applyBorder="1" applyAlignment="1">
      <alignment horizontal="right" vertical="center" wrapText="1"/>
    </xf>
    <xf numFmtId="6" fontId="20" fillId="0" borderId="176" xfId="0" applyNumberFormat="1" applyFont="1" applyBorder="1" applyAlignment="1">
      <alignment horizontal="right" vertical="center" wrapText="1"/>
    </xf>
    <xf numFmtId="0" fontId="6" fillId="0" borderId="176" xfId="0" applyFont="1" applyBorder="1" applyAlignment="1">
      <alignment vertical="center" wrapText="1"/>
    </xf>
    <xf numFmtId="8" fontId="20" fillId="0" borderId="176" xfId="0" applyNumberFormat="1" applyFont="1" applyBorder="1" applyAlignment="1">
      <alignment horizontal="right" vertical="center" wrapText="1"/>
    </xf>
    <xf numFmtId="0" fontId="22" fillId="0" borderId="176" xfId="0" applyFont="1" applyBorder="1" applyAlignment="1">
      <alignment vertical="center" wrapText="1"/>
    </xf>
    <xf numFmtId="6" fontId="92" fillId="0" borderId="156" xfId="0" applyNumberFormat="1" applyFont="1" applyBorder="1" applyAlignment="1">
      <alignment horizontal="right" vertical="center" wrapText="1"/>
    </xf>
    <xf numFmtId="0" fontId="91" fillId="0" borderId="175" xfId="0" applyFont="1" applyBorder="1" applyAlignment="1">
      <alignment horizontal="center" vertical="center" wrapText="1"/>
    </xf>
    <xf numFmtId="0" fontId="91" fillId="0" borderId="177" xfId="0" applyFont="1" applyBorder="1" applyAlignment="1">
      <alignment horizontal="center" vertical="center" wrapText="1"/>
    </xf>
    <xf numFmtId="0" fontId="22" fillId="0" borderId="149" xfId="0" applyFont="1" applyBorder="1" applyAlignment="1">
      <alignment vertical="center" wrapText="1"/>
    </xf>
    <xf numFmtId="6" fontId="91" fillId="0" borderId="149" xfId="0" applyNumberFormat="1" applyFont="1" applyBorder="1" applyAlignment="1">
      <alignment horizontal="right" vertical="center" wrapText="1"/>
    </xf>
    <xf numFmtId="6" fontId="20" fillId="0" borderId="149" xfId="0" applyNumberFormat="1" applyFont="1" applyBorder="1" applyAlignment="1">
      <alignment horizontal="right" vertical="center" wrapText="1"/>
    </xf>
    <xf numFmtId="6" fontId="92" fillId="0" borderId="154" xfId="0" applyNumberFormat="1" applyFont="1" applyBorder="1" applyAlignment="1">
      <alignment horizontal="right" vertical="center" wrapText="1"/>
    </xf>
    <xf numFmtId="8" fontId="20" fillId="0" borderId="149" xfId="0" applyNumberFormat="1" applyFont="1" applyBorder="1" applyAlignment="1">
      <alignment horizontal="right" vertical="center" wrapText="1"/>
    </xf>
    <xf numFmtId="0" fontId="93" fillId="0" borderId="175" xfId="0" applyFont="1" applyBorder="1" applyAlignment="1">
      <alignment horizontal="center" vertical="center" wrapText="1"/>
    </xf>
    <xf numFmtId="0" fontId="95" fillId="0" borderId="149" xfId="0" applyFont="1" applyBorder="1" applyAlignment="1">
      <alignment vertical="center" wrapText="1"/>
    </xf>
    <xf numFmtId="6" fontId="93" fillId="0" borderId="149" xfId="0" applyNumberFormat="1" applyFont="1" applyBorder="1" applyAlignment="1">
      <alignment horizontal="right" vertical="center" wrapText="1"/>
    </xf>
    <xf numFmtId="6" fontId="94" fillId="0" borderId="149" xfId="0" applyNumberFormat="1" applyFont="1" applyBorder="1" applyAlignment="1">
      <alignment horizontal="right" vertical="center" wrapText="1"/>
    </xf>
    <xf numFmtId="6" fontId="81" fillId="0" borderId="154" xfId="0" applyNumberFormat="1" applyFont="1" applyBorder="1" applyAlignment="1">
      <alignment horizontal="right" vertical="center" wrapText="1"/>
    </xf>
    <xf numFmtId="0" fontId="96" fillId="0" borderId="149" xfId="0" applyFont="1" applyBorder="1" applyAlignment="1">
      <alignment vertical="center" wrapText="1"/>
    </xf>
    <xf numFmtId="0" fontId="0" fillId="0" borderId="149" xfId="0" applyBorder="1" applyAlignment="1">
      <alignment vertical="center" wrapText="1"/>
    </xf>
    <xf numFmtId="0" fontId="97" fillId="0" borderId="149" xfId="0" applyFont="1" applyBorder="1" applyAlignment="1">
      <alignment vertical="center" wrapText="1"/>
    </xf>
    <xf numFmtId="0" fontId="97" fillId="0" borderId="176" xfId="0" applyFont="1" applyBorder="1" applyAlignment="1">
      <alignment vertical="center" wrapText="1"/>
    </xf>
    <xf numFmtId="0" fontId="0" fillId="0" borderId="0" xfId="0" applyAlignment="1">
      <alignment horizontal="left" indent="4"/>
    </xf>
    <xf numFmtId="0" fontId="0" fillId="31" borderId="0" xfId="0" applyFill="1" applyAlignment="1">
      <alignment vertical="center"/>
    </xf>
    <xf numFmtId="0" fontId="98" fillId="31" borderId="27" xfId="0" applyFont="1" applyFill="1" applyBorder="1" applyAlignment="1">
      <alignment vertical="center" wrapText="1"/>
    </xf>
    <xf numFmtId="0" fontId="99" fillId="31" borderId="27" xfId="0" applyFont="1" applyFill="1" applyBorder="1" applyAlignment="1">
      <alignment horizontal="center" vertical="center" wrapText="1"/>
    </xf>
    <xf numFmtId="0" fontId="99" fillId="31" borderId="27" xfId="0" applyFont="1" applyFill="1" applyBorder="1" applyAlignment="1">
      <alignment vertical="center" wrapText="1"/>
    </xf>
    <xf numFmtId="3" fontId="98" fillId="31" borderId="27" xfId="0" applyNumberFormat="1" applyFont="1" applyFill="1" applyBorder="1" applyAlignment="1">
      <alignment horizontal="right" vertical="center" wrapText="1"/>
    </xf>
    <xf numFmtId="0" fontId="98" fillId="31" borderId="27" xfId="0" applyFont="1" applyFill="1" applyBorder="1" applyAlignment="1">
      <alignment horizontal="right" vertical="center" wrapText="1"/>
    </xf>
    <xf numFmtId="10" fontId="98" fillId="31" borderId="27" xfId="0" applyNumberFormat="1" applyFont="1" applyFill="1" applyBorder="1" applyAlignment="1">
      <alignment horizontal="right" vertical="center" wrapText="1"/>
    </xf>
    <xf numFmtId="8" fontId="98" fillId="31" borderId="27" xfId="0" applyNumberFormat="1" applyFont="1" applyFill="1" applyBorder="1" applyAlignment="1">
      <alignment horizontal="right" vertical="center" wrapText="1"/>
    </xf>
    <xf numFmtId="0" fontId="33" fillId="0" borderId="0" xfId="0" applyFont="1" applyAlignment="1">
      <alignment vertical="center" wrapText="1"/>
    </xf>
    <xf numFmtId="0" fontId="56" fillId="8" borderId="0" xfId="0" applyFont="1" applyFill="1" applyBorder="1" applyAlignment="1">
      <alignment horizontal="left" vertical="center" wrapText="1" indent="2"/>
    </xf>
    <xf numFmtId="0" fontId="56" fillId="8" borderId="0" xfId="0" applyFont="1" applyFill="1" applyBorder="1" applyAlignment="1">
      <alignment horizontal="left" vertical="center" wrapText="1" indent="3"/>
    </xf>
    <xf numFmtId="9" fontId="12" fillId="8" borderId="0" xfId="0" applyNumberFormat="1" applyFont="1" applyFill="1"/>
    <xf numFmtId="165" fontId="12" fillId="8" borderId="0" xfId="0" applyNumberFormat="1" applyFont="1" applyFill="1" applyAlignment="1">
      <alignment horizontal="right"/>
    </xf>
    <xf numFmtId="0" fontId="100" fillId="0" borderId="0" xfId="0" applyFont="1"/>
    <xf numFmtId="0" fontId="13" fillId="8" borderId="0" xfId="0" applyFont="1" applyFill="1"/>
    <xf numFmtId="3" fontId="12" fillId="8" borderId="178" xfId="0" applyNumberFormat="1" applyFont="1" applyFill="1" applyBorder="1" applyAlignment="1">
      <alignment horizontal="right"/>
    </xf>
    <xf numFmtId="3" fontId="12" fillId="8" borderId="0" xfId="0" applyNumberFormat="1" applyFont="1" applyFill="1" applyAlignment="1"/>
    <xf numFmtId="0" fontId="12" fillId="8" borderId="178" xfId="0" applyFont="1" applyFill="1" applyBorder="1" applyAlignment="1">
      <alignment horizontal="left" indent="1"/>
    </xf>
    <xf numFmtId="0" fontId="12" fillId="8" borderId="179" xfId="0" applyFont="1" applyFill="1" applyBorder="1" applyAlignment="1">
      <alignment horizontal="right"/>
    </xf>
    <xf numFmtId="0" fontId="12" fillId="8" borderId="178" xfId="0" applyFont="1" applyFill="1" applyBorder="1" applyAlignment="1">
      <alignment horizontal="right"/>
    </xf>
    <xf numFmtId="0" fontId="12" fillId="8" borderId="178" xfId="0" applyFont="1" applyFill="1" applyBorder="1" applyAlignment="1">
      <alignment horizontal="left" indent="2"/>
    </xf>
    <xf numFmtId="0" fontId="89" fillId="8" borderId="0" xfId="0" applyFont="1" applyFill="1" applyBorder="1" applyAlignment="1">
      <alignment horizontal="left" vertical="center" wrapText="1"/>
    </xf>
    <xf numFmtId="0" fontId="12" fillId="8" borderId="0" xfId="0" applyFont="1" applyFill="1" applyBorder="1" applyAlignment="1">
      <alignment horizontal="left"/>
    </xf>
    <xf numFmtId="0" fontId="12" fillId="8" borderId="0" xfId="0" applyFont="1" applyFill="1" applyBorder="1" applyAlignment="1">
      <alignment horizontal="left" indent="1"/>
    </xf>
    <xf numFmtId="0" fontId="92" fillId="33" borderId="175" xfId="0" applyFont="1" applyFill="1" applyBorder="1" applyAlignment="1">
      <alignment horizontal="left" vertical="center" wrapText="1" indent="3"/>
    </xf>
    <xf numFmtId="0" fontId="91" fillId="33" borderId="180" xfId="0" applyFont="1" applyFill="1" applyBorder="1" applyAlignment="1">
      <alignment vertical="center" wrapText="1"/>
    </xf>
    <xf numFmtId="0" fontId="91" fillId="33" borderId="180" xfId="0" applyFont="1" applyFill="1" applyBorder="1" applyAlignment="1">
      <alignment horizontal="right" vertical="center" wrapText="1"/>
    </xf>
    <xf numFmtId="0" fontId="91" fillId="33" borderId="177" xfId="0" applyFont="1" applyFill="1" applyBorder="1" applyAlignment="1">
      <alignment vertical="center" wrapText="1"/>
    </xf>
    <xf numFmtId="0" fontId="91" fillId="34" borderId="150" xfId="0" applyFont="1" applyFill="1" applyBorder="1" applyAlignment="1">
      <alignment vertical="center" wrapText="1"/>
    </xf>
    <xf numFmtId="3" fontId="83" fillId="0" borderId="9" xfId="0" applyNumberFormat="1" applyFont="1" applyBorder="1" applyAlignment="1">
      <alignment horizontal="right" vertical="center" wrapText="1"/>
    </xf>
    <xf numFmtId="0" fontId="83" fillId="0" borderId="9" xfId="0" applyFont="1" applyBorder="1" applyAlignment="1">
      <alignment horizontal="right" vertical="center" wrapText="1"/>
    </xf>
    <xf numFmtId="0" fontId="83" fillId="0" borderId="152" xfId="0" applyFont="1" applyBorder="1" applyAlignment="1">
      <alignment horizontal="right" vertical="center" wrapText="1"/>
    </xf>
    <xf numFmtId="3" fontId="83" fillId="0" borderId="152" xfId="0" applyNumberFormat="1" applyFont="1" applyBorder="1" applyAlignment="1">
      <alignment horizontal="right" vertical="center" wrapText="1"/>
    </xf>
    <xf numFmtId="0" fontId="91" fillId="34" borderId="154" xfId="0" applyFont="1" applyFill="1" applyBorder="1" applyAlignment="1">
      <alignment vertical="center" wrapText="1"/>
    </xf>
    <xf numFmtId="3" fontId="83" fillId="0" borderId="155" xfId="0" applyNumberFormat="1" applyFont="1" applyBorder="1" applyAlignment="1">
      <alignment horizontal="right" vertical="center" wrapText="1"/>
    </xf>
    <xf numFmtId="0" fontId="83" fillId="0" borderId="155" xfId="0" applyFont="1" applyBorder="1" applyAlignment="1">
      <alignment horizontal="right" vertical="center" wrapText="1"/>
    </xf>
    <xf numFmtId="0" fontId="83" fillId="0" borderId="156" xfId="0" applyFont="1" applyBorder="1" applyAlignment="1">
      <alignment horizontal="right" vertical="center" wrapText="1"/>
    </xf>
    <xf numFmtId="0" fontId="91" fillId="18" borderId="150" xfId="0" applyFont="1" applyFill="1" applyBorder="1" applyAlignment="1">
      <alignment vertical="center" wrapText="1"/>
    </xf>
    <xf numFmtId="0" fontId="91" fillId="18" borderId="154" xfId="0" applyFont="1" applyFill="1" applyBorder="1" applyAlignment="1">
      <alignment vertical="center" wrapText="1"/>
    </xf>
    <xf numFmtId="0" fontId="91" fillId="35" borderId="149" xfId="0" applyFont="1" applyFill="1" applyBorder="1" applyAlignment="1">
      <alignment vertical="center" wrapText="1"/>
    </xf>
    <xf numFmtId="0" fontId="91" fillId="35" borderId="150" xfId="0" applyFont="1" applyFill="1" applyBorder="1" applyAlignment="1">
      <alignment vertical="center" wrapText="1"/>
    </xf>
    <xf numFmtId="0" fontId="91" fillId="35" borderId="154" xfId="0" applyFont="1" applyFill="1" applyBorder="1" applyAlignment="1">
      <alignment vertical="center" wrapText="1"/>
    </xf>
    <xf numFmtId="3" fontId="83" fillId="0" borderId="156" xfId="0" applyNumberFormat="1" applyFont="1" applyBorder="1" applyAlignment="1">
      <alignment horizontal="right" vertical="center" wrapText="1"/>
    </xf>
    <xf numFmtId="3" fontId="83" fillId="34" borderId="9" xfId="0" applyNumberFormat="1" applyFont="1" applyFill="1" applyBorder="1" applyAlignment="1">
      <alignment horizontal="right" vertical="center" wrapText="1"/>
    </xf>
    <xf numFmtId="3" fontId="83" fillId="34" borderId="152" xfId="0" applyNumberFormat="1" applyFont="1" applyFill="1" applyBorder="1" applyAlignment="1">
      <alignment horizontal="right" vertical="center" wrapText="1"/>
    </xf>
    <xf numFmtId="3" fontId="83" fillId="18" borderId="9" xfId="0" applyNumberFormat="1" applyFont="1" applyFill="1" applyBorder="1" applyAlignment="1">
      <alignment horizontal="right" vertical="center" wrapText="1"/>
    </xf>
    <xf numFmtId="0" fontId="101" fillId="18" borderId="176" xfId="0" applyFont="1" applyFill="1" applyBorder="1" applyAlignment="1">
      <alignment vertical="center" wrapText="1"/>
    </xf>
    <xf numFmtId="3" fontId="83" fillId="18" borderId="152" xfId="0" applyNumberFormat="1" applyFont="1" applyFill="1" applyBorder="1" applyAlignment="1">
      <alignment horizontal="right" vertical="center" wrapText="1"/>
    </xf>
    <xf numFmtId="3" fontId="83" fillId="35" borderId="155" xfId="0" applyNumberFormat="1" applyFont="1" applyFill="1" applyBorder="1" applyAlignment="1">
      <alignment horizontal="right" vertical="center" wrapText="1"/>
    </xf>
    <xf numFmtId="3" fontId="83" fillId="35" borderId="156" xfId="0" applyNumberFormat="1" applyFont="1" applyFill="1" applyBorder="1" applyAlignment="1">
      <alignment horizontal="right" vertical="center" wrapText="1"/>
    </xf>
    <xf numFmtId="0" fontId="91" fillId="33" borderId="154" xfId="0" applyFont="1" applyFill="1" applyBorder="1" applyAlignment="1">
      <alignment vertical="center" wrapText="1"/>
    </xf>
    <xf numFmtId="3" fontId="83" fillId="33" borderId="155" xfId="0" applyNumberFormat="1" applyFont="1" applyFill="1" applyBorder="1" applyAlignment="1">
      <alignment horizontal="right" vertical="center" wrapText="1"/>
    </xf>
    <xf numFmtId="3" fontId="83" fillId="33" borderId="156" xfId="0" applyNumberFormat="1" applyFont="1" applyFill="1" applyBorder="1" applyAlignment="1">
      <alignment horizontal="right" vertical="center" wrapText="1"/>
    </xf>
    <xf numFmtId="0" fontId="91" fillId="18" borderId="181" xfId="0" applyFont="1" applyFill="1" applyBorder="1" applyAlignment="1">
      <alignment vertical="center" wrapText="1"/>
    </xf>
    <xf numFmtId="0" fontId="102" fillId="0" borderId="0" xfId="0" applyFont="1"/>
    <xf numFmtId="0" fontId="92" fillId="33" borderId="182" xfId="0" applyFont="1" applyFill="1" applyBorder="1" applyAlignment="1">
      <alignment horizontal="left" vertical="center" wrapText="1" indent="3"/>
    </xf>
    <xf numFmtId="0" fontId="91" fillId="33" borderId="180" xfId="0" applyFont="1" applyFill="1" applyBorder="1" applyAlignment="1">
      <alignment horizontal="left" vertical="center" wrapText="1" indent="1"/>
    </xf>
    <xf numFmtId="0" fontId="91" fillId="34" borderId="183" xfId="0" applyFont="1" applyFill="1" applyBorder="1" applyAlignment="1">
      <alignment vertical="center" wrapText="1"/>
    </xf>
    <xf numFmtId="3" fontId="20" fillId="0" borderId="9" xfId="0" applyNumberFormat="1" applyFont="1" applyBorder="1" applyAlignment="1">
      <alignment horizontal="right" vertical="center" wrapText="1"/>
    </xf>
    <xf numFmtId="0" fontId="20" fillId="0" borderId="9" xfId="0" applyFont="1" applyBorder="1" applyAlignment="1">
      <alignment horizontal="right" vertical="center" wrapText="1"/>
    </xf>
    <xf numFmtId="0" fontId="91" fillId="34" borderId="184" xfId="0" applyFont="1" applyFill="1" applyBorder="1" applyAlignment="1">
      <alignment vertical="center" wrapText="1"/>
    </xf>
    <xf numFmtId="0" fontId="20" fillId="0" borderId="155" xfId="0" applyFont="1" applyBorder="1" applyAlignment="1">
      <alignment horizontal="right" vertical="center" wrapText="1"/>
    </xf>
    <xf numFmtId="0" fontId="91" fillId="18" borderId="183" xfId="0" applyFont="1" applyFill="1" applyBorder="1" applyAlignment="1">
      <alignment vertical="center" wrapText="1"/>
    </xf>
    <xf numFmtId="0" fontId="91" fillId="18" borderId="184" xfId="0" applyFont="1" applyFill="1" applyBorder="1" applyAlignment="1">
      <alignment vertical="center" wrapText="1"/>
    </xf>
    <xf numFmtId="0" fontId="91" fillId="35" borderId="185" xfId="0" applyFont="1" applyFill="1" applyBorder="1" applyAlignment="1">
      <alignment vertical="center" wrapText="1"/>
    </xf>
    <xf numFmtId="0" fontId="91" fillId="35" borderId="183" xfId="0" applyFont="1" applyFill="1" applyBorder="1" applyAlignment="1">
      <alignment vertical="center" wrapText="1"/>
    </xf>
    <xf numFmtId="0" fontId="91" fillId="35" borderId="184" xfId="0" applyFont="1" applyFill="1" applyBorder="1" applyAlignment="1">
      <alignment vertical="center" wrapText="1"/>
    </xf>
    <xf numFmtId="3" fontId="20" fillId="0" borderId="155" xfId="0" applyNumberFormat="1" applyFont="1" applyBorder="1" applyAlignment="1">
      <alignment horizontal="right" vertical="center" wrapText="1"/>
    </xf>
    <xf numFmtId="3" fontId="20" fillId="34" borderId="9" xfId="0" applyNumberFormat="1" applyFont="1" applyFill="1" applyBorder="1" applyAlignment="1">
      <alignment horizontal="right" vertical="center" wrapText="1"/>
    </xf>
    <xf numFmtId="0" fontId="20" fillId="34" borderId="9" xfId="0" applyFont="1" applyFill="1" applyBorder="1" applyAlignment="1">
      <alignment horizontal="right" vertical="center" wrapText="1"/>
    </xf>
    <xf numFmtId="0" fontId="83" fillId="34" borderId="152" xfId="0" applyFont="1" applyFill="1" applyBorder="1" applyAlignment="1">
      <alignment horizontal="right" vertical="center" wrapText="1"/>
    </xf>
    <xf numFmtId="3" fontId="20" fillId="35" borderId="155" xfId="0" applyNumberFormat="1" applyFont="1" applyFill="1" applyBorder="1" applyAlignment="1">
      <alignment horizontal="right" vertical="center" wrapText="1"/>
    </xf>
    <xf numFmtId="0" fontId="91" fillId="33" borderId="184" xfId="0" applyFont="1" applyFill="1" applyBorder="1" applyAlignment="1">
      <alignment vertical="center" wrapText="1"/>
    </xf>
    <xf numFmtId="3" fontId="20" fillId="33" borderId="155" xfId="0" applyNumberFormat="1" applyFont="1" applyFill="1" applyBorder="1" applyAlignment="1">
      <alignment horizontal="right" vertical="center" wrapText="1"/>
    </xf>
    <xf numFmtId="0" fontId="91" fillId="18" borderId="186" xfId="0" applyFont="1" applyFill="1" applyBorder="1" applyAlignment="1">
      <alignment vertical="center" wrapText="1"/>
    </xf>
    <xf numFmtId="3" fontId="20" fillId="18" borderId="187" xfId="0" applyNumberFormat="1" applyFont="1" applyFill="1" applyBorder="1" applyAlignment="1">
      <alignment vertical="center" wrapText="1"/>
    </xf>
    <xf numFmtId="3" fontId="20" fillId="18" borderId="5" xfId="0" applyNumberFormat="1" applyFont="1" applyFill="1" applyBorder="1" applyAlignment="1">
      <alignment vertical="center" wrapText="1"/>
    </xf>
    <xf numFmtId="0" fontId="104" fillId="0" borderId="0" xfId="0" applyFont="1" applyAlignment="1">
      <alignment horizontal="left" vertical="center"/>
    </xf>
    <xf numFmtId="0" fontId="92" fillId="33" borderId="175" xfId="0" applyFont="1" applyFill="1" applyBorder="1" applyAlignment="1">
      <alignment horizontal="left" vertical="center" wrapText="1" indent="2"/>
    </xf>
    <xf numFmtId="0" fontId="105" fillId="33" borderId="180" xfId="0" applyFont="1" applyFill="1" applyBorder="1" applyAlignment="1">
      <alignment vertical="center" wrapText="1"/>
    </xf>
    <xf numFmtId="0" fontId="105" fillId="33" borderId="180" xfId="0" applyFont="1" applyFill="1" applyBorder="1" applyAlignment="1">
      <alignment horizontal="right" vertical="center" wrapText="1"/>
    </xf>
    <xf numFmtId="0" fontId="105" fillId="33" borderId="180" xfId="0" applyFont="1" applyFill="1" applyBorder="1" applyAlignment="1">
      <alignment horizontal="left" vertical="center" wrapText="1" indent="2"/>
    </xf>
    <xf numFmtId="0" fontId="105" fillId="33" borderId="177" xfId="0" applyFont="1" applyFill="1" applyBorder="1" applyAlignment="1">
      <alignment vertical="center" wrapText="1"/>
    </xf>
    <xf numFmtId="0" fontId="105" fillId="34" borderId="150" xfId="0" applyFont="1" applyFill="1" applyBorder="1" applyAlignment="1">
      <alignment vertical="center" wrapText="1"/>
    </xf>
    <xf numFmtId="0" fontId="103" fillId="0" borderId="9" xfId="0" applyFont="1" applyBorder="1" applyAlignment="1">
      <alignment horizontal="right" vertical="center" wrapText="1"/>
    </xf>
    <xf numFmtId="3" fontId="103" fillId="0" borderId="9" xfId="0" applyNumberFormat="1" applyFont="1" applyBorder="1" applyAlignment="1">
      <alignment horizontal="right" vertical="center" wrapText="1"/>
    </xf>
    <xf numFmtId="0" fontId="105" fillId="34" borderId="154" xfId="0" applyFont="1" applyFill="1" applyBorder="1" applyAlignment="1">
      <alignment vertical="center" wrapText="1"/>
    </xf>
    <xf numFmtId="3" fontId="103" fillId="0" borderId="155" xfId="0" applyNumberFormat="1" applyFont="1" applyBorder="1" applyAlignment="1">
      <alignment horizontal="right" vertical="center" wrapText="1"/>
    </xf>
    <xf numFmtId="0" fontId="103" fillId="0" borderId="155" xfId="0" applyFont="1" applyBorder="1" applyAlignment="1">
      <alignment horizontal="right" vertical="center" wrapText="1"/>
    </xf>
    <xf numFmtId="0" fontId="105" fillId="18" borderId="150" xfId="0" applyFont="1" applyFill="1" applyBorder="1" applyAlignment="1">
      <alignment vertical="center" wrapText="1"/>
    </xf>
    <xf numFmtId="0" fontId="103" fillId="0" borderId="152" xfId="0" applyFont="1" applyBorder="1" applyAlignment="1">
      <alignment horizontal="right" vertical="center" wrapText="1"/>
    </xf>
    <xf numFmtId="0" fontId="105" fillId="18" borderId="154" xfId="0" applyFont="1" applyFill="1" applyBorder="1" applyAlignment="1">
      <alignment vertical="center" wrapText="1"/>
    </xf>
    <xf numFmtId="0" fontId="103" fillId="0" borderId="156" xfId="0" applyFont="1" applyBorder="1" applyAlignment="1">
      <alignment horizontal="right" vertical="center" wrapText="1"/>
    </xf>
    <xf numFmtId="0" fontId="105" fillId="35" borderId="149" xfId="0" applyFont="1" applyFill="1" applyBorder="1" applyAlignment="1">
      <alignment vertical="center" wrapText="1"/>
    </xf>
    <xf numFmtId="3" fontId="103" fillId="0" borderId="152" xfId="0" applyNumberFormat="1" applyFont="1" applyBorder="1" applyAlignment="1">
      <alignment horizontal="right" vertical="center" wrapText="1"/>
    </xf>
    <xf numFmtId="0" fontId="105" fillId="35" borderId="150" xfId="0" applyFont="1" applyFill="1" applyBorder="1" applyAlignment="1">
      <alignment vertical="center" wrapText="1"/>
    </xf>
    <xf numFmtId="0" fontId="105" fillId="35" borderId="154" xfId="0" applyFont="1" applyFill="1" applyBorder="1" applyAlignment="1">
      <alignment vertical="center" wrapText="1"/>
    </xf>
    <xf numFmtId="3" fontId="103" fillId="0" borderId="156" xfId="0" applyNumberFormat="1" applyFont="1" applyBorder="1" applyAlignment="1">
      <alignment horizontal="right" vertical="center" wrapText="1"/>
    </xf>
    <xf numFmtId="3" fontId="103" fillId="34" borderId="9" xfId="0" applyNumberFormat="1" applyFont="1" applyFill="1" applyBorder="1" applyAlignment="1">
      <alignment horizontal="right" vertical="center" wrapText="1"/>
    </xf>
    <xf numFmtId="3" fontId="103" fillId="18" borderId="9" xfId="0" applyNumberFormat="1" applyFont="1" applyFill="1" applyBorder="1" applyAlignment="1">
      <alignment horizontal="right" vertical="center" wrapText="1"/>
    </xf>
    <xf numFmtId="3" fontId="103" fillId="35" borderId="155" xfId="0" applyNumberFormat="1" applyFont="1" applyFill="1" applyBorder="1" applyAlignment="1">
      <alignment horizontal="right" vertical="center" wrapText="1"/>
    </xf>
    <xf numFmtId="0" fontId="105" fillId="33" borderId="154" xfId="0" applyFont="1" applyFill="1" applyBorder="1" applyAlignment="1">
      <alignment vertical="center" wrapText="1"/>
    </xf>
    <xf numFmtId="3" fontId="103" fillId="33" borderId="155" xfId="0" applyNumberFormat="1" applyFont="1" applyFill="1" applyBorder="1" applyAlignment="1">
      <alignment horizontal="right" vertical="center" wrapText="1"/>
    </xf>
    <xf numFmtId="6" fontId="0" fillId="0" borderId="0" xfId="0" applyNumberFormat="1"/>
    <xf numFmtId="5" fontId="0" fillId="0" borderId="0" xfId="0" applyNumberFormat="1"/>
    <xf numFmtId="5" fontId="0" fillId="0" borderId="0" xfId="0" applyNumberFormat="1" applyAlignment="1">
      <alignment horizontal="right"/>
    </xf>
    <xf numFmtId="3" fontId="12" fillId="8" borderId="178" xfId="0" applyNumberFormat="1" applyFont="1" applyFill="1" applyBorder="1"/>
    <xf numFmtId="166" fontId="12" fillId="8" borderId="0" xfId="0" applyNumberFormat="1" applyFont="1" applyFill="1" applyAlignment="1">
      <alignment horizontal="right"/>
    </xf>
    <xf numFmtId="0" fontId="85" fillId="8" borderId="0" xfId="0" applyFont="1" applyFill="1" applyBorder="1" applyAlignment="1">
      <alignment horizontal="left" vertical="center" wrapText="1" indent="1"/>
    </xf>
    <xf numFmtId="0" fontId="86" fillId="8" borderId="0" xfId="0" applyFont="1" applyFill="1" applyBorder="1" applyAlignment="1">
      <alignment horizontal="left" vertical="center" wrapText="1" indent="2"/>
    </xf>
    <xf numFmtId="0" fontId="85" fillId="8" borderId="0" xfId="0" applyFont="1" applyFill="1" applyBorder="1" applyAlignment="1">
      <alignment vertical="center" wrapText="1"/>
    </xf>
    <xf numFmtId="0" fontId="12" fillId="8" borderId="0" xfId="0" applyFont="1" applyFill="1" applyAlignment="1">
      <alignment horizontal="left" wrapText="1" indent="1"/>
    </xf>
    <xf numFmtId="0" fontId="56" fillId="8" borderId="0" xfId="0" applyFont="1" applyFill="1" applyBorder="1" applyAlignment="1">
      <alignment horizontal="left" vertical="center" wrapText="1" indent="1"/>
    </xf>
    <xf numFmtId="0" fontId="13" fillId="8" borderId="14" xfId="0" applyFont="1" applyFill="1" applyBorder="1"/>
    <xf numFmtId="0" fontId="106" fillId="8" borderId="0" xfId="0" applyFont="1" applyFill="1" applyBorder="1"/>
    <xf numFmtId="0" fontId="107" fillId="8" borderId="0" xfId="0" applyFont="1" applyFill="1" applyBorder="1"/>
    <xf numFmtId="0" fontId="106" fillId="8" borderId="0" xfId="0" applyFont="1" applyFill="1" applyBorder="1" applyAlignment="1">
      <alignment horizontal="left" vertical="center" wrapText="1"/>
    </xf>
    <xf numFmtId="3" fontId="106" fillId="8" borderId="0" xfId="0" applyNumberFormat="1" applyFont="1" applyFill="1" applyBorder="1" applyAlignment="1">
      <alignment vertical="center" wrapText="1"/>
    </xf>
    <xf numFmtId="0" fontId="2" fillId="13" borderId="0" xfId="0" applyFont="1" applyFill="1" applyAlignment="1">
      <alignment vertical="center"/>
    </xf>
    <xf numFmtId="0" fontId="2" fillId="8" borderId="0" xfId="0" applyFont="1" applyFill="1" applyAlignment="1">
      <alignment horizontal="center" vertical="center"/>
    </xf>
    <xf numFmtId="0" fontId="106" fillId="8" borderId="0" xfId="0" applyFont="1" applyFill="1" applyBorder="1" applyAlignment="1">
      <alignment horizontal="left" vertical="center" wrapText="1" indent="1"/>
    </xf>
    <xf numFmtId="3" fontId="12" fillId="8" borderId="0" xfId="0" applyNumberFormat="1" applyFont="1" applyFill="1" applyBorder="1" applyAlignment="1">
      <alignment vertical="center" wrapText="1"/>
    </xf>
    <xf numFmtId="3" fontId="85" fillId="8" borderId="0" xfId="0" applyNumberFormat="1" applyFont="1" applyFill="1" applyBorder="1" applyAlignment="1">
      <alignment vertical="center" wrapText="1"/>
    </xf>
    <xf numFmtId="0" fontId="85" fillId="8" borderId="0" xfId="0" applyFont="1" applyFill="1" applyBorder="1" applyAlignment="1">
      <alignment horizontal="left" vertical="center" wrapText="1" indent="2"/>
    </xf>
    <xf numFmtId="0" fontId="12" fillId="8" borderId="0" xfId="0" applyFont="1" applyFill="1" applyBorder="1" applyAlignment="1">
      <alignment vertical="center" wrapText="1"/>
    </xf>
    <xf numFmtId="0" fontId="2" fillId="8" borderId="0" xfId="0" applyFont="1" applyFill="1" applyAlignment="1">
      <alignment vertical="center" wrapText="1"/>
    </xf>
    <xf numFmtId="0" fontId="2" fillId="12" borderId="0" xfId="0" applyFont="1" applyFill="1" applyAlignment="1">
      <alignment vertical="center" wrapText="1"/>
    </xf>
    <xf numFmtId="167" fontId="85" fillId="8" borderId="0" xfId="0" applyNumberFormat="1" applyFont="1" applyFill="1" applyBorder="1" applyAlignment="1">
      <alignment vertical="center" wrapText="1"/>
    </xf>
    <xf numFmtId="0" fontId="85" fillId="8" borderId="178" xfId="0" applyFont="1" applyFill="1" applyBorder="1" applyAlignment="1">
      <alignment horizontal="left" vertical="center" wrapText="1" indent="2"/>
    </xf>
    <xf numFmtId="167" fontId="85" fillId="8" borderId="178" xfId="0" applyNumberFormat="1" applyFont="1" applyFill="1" applyBorder="1" applyAlignment="1">
      <alignment vertical="center" wrapText="1"/>
    </xf>
    <xf numFmtId="0" fontId="12" fillId="8" borderId="0" xfId="0" applyFont="1" applyFill="1" applyAlignment="1">
      <alignment horizontal="left" indent="3"/>
    </xf>
    <xf numFmtId="0" fontId="2" fillId="8" borderId="0" xfId="0" applyFont="1" applyFill="1" applyAlignment="1">
      <alignment vertical="center"/>
    </xf>
    <xf numFmtId="0" fontId="56" fillId="8" borderId="0" xfId="0" applyFont="1" applyFill="1" applyBorder="1" applyAlignment="1">
      <alignment horizontal="left" vertical="center" wrapText="1" indent="2"/>
    </xf>
    <xf numFmtId="0" fontId="56" fillId="8" borderId="0" xfId="0" applyFont="1" applyFill="1" applyBorder="1" applyAlignment="1">
      <alignment horizontal="left" vertical="center" wrapText="1" indent="1"/>
    </xf>
    <xf numFmtId="0" fontId="106" fillId="8" borderId="0" xfId="0" applyFont="1" applyFill="1" applyBorder="1" applyAlignment="1" applyProtection="1">
      <alignment horizontal="left" wrapText="1" indent="1"/>
      <protection locked="0"/>
    </xf>
    <xf numFmtId="0" fontId="106" fillId="8" borderId="178" xfId="0" applyFont="1" applyFill="1" applyBorder="1" applyAlignment="1" applyProtection="1">
      <alignment horizontal="left" wrapText="1" indent="1"/>
      <protection locked="0"/>
    </xf>
    <xf numFmtId="0" fontId="106" fillId="8" borderId="0" xfId="0" applyFont="1" applyFill="1" applyBorder="1" applyAlignment="1" applyProtection="1">
      <alignment horizontal="left" vertical="center" indent="1"/>
      <protection locked="0"/>
    </xf>
    <xf numFmtId="0" fontId="106" fillId="8" borderId="0" xfId="0" applyFont="1" applyFill="1" applyBorder="1" applyAlignment="1" applyProtection="1">
      <alignment horizontal="left" vertical="center"/>
      <protection locked="0"/>
    </xf>
    <xf numFmtId="49" fontId="106" fillId="37" borderId="0" xfId="0" applyNumberFormat="1" applyFont="1" applyFill="1" applyBorder="1" applyAlignment="1" applyProtection="1">
      <alignment horizontal="left" vertical="center"/>
      <protection locked="0"/>
    </xf>
    <xf numFmtId="3" fontId="12" fillId="37" borderId="0" xfId="0" applyNumberFormat="1" applyFont="1" applyFill="1" applyAlignment="1">
      <alignment horizontal="right"/>
    </xf>
    <xf numFmtId="168" fontId="12" fillId="8" borderId="0" xfId="0" applyNumberFormat="1" applyFont="1" applyFill="1" applyBorder="1" applyAlignment="1">
      <alignment horizontal="right"/>
    </xf>
    <xf numFmtId="168" fontId="12" fillId="8" borderId="0" xfId="0" applyNumberFormat="1" applyFont="1" applyFill="1" applyBorder="1"/>
    <xf numFmtId="0" fontId="12" fillId="8" borderId="178" xfId="0" applyFont="1" applyFill="1" applyBorder="1"/>
    <xf numFmtId="168" fontId="12" fillId="8" borderId="178" xfId="0" applyNumberFormat="1" applyFont="1" applyFill="1" applyBorder="1" applyAlignment="1">
      <alignment horizontal="right"/>
    </xf>
    <xf numFmtId="168" fontId="12" fillId="8" borderId="178" xfId="0" applyNumberFormat="1" applyFont="1" applyFill="1" applyBorder="1"/>
    <xf numFmtId="0" fontId="12" fillId="8" borderId="0" xfId="0" applyFont="1" applyFill="1" applyBorder="1" applyAlignment="1">
      <alignment horizontal="right"/>
    </xf>
    <xf numFmtId="0" fontId="106" fillId="8" borderId="0" xfId="0" applyFont="1" applyFill="1" applyBorder="1" applyAlignment="1">
      <alignment horizontal="left"/>
    </xf>
    <xf numFmtId="0" fontId="110" fillId="0" borderId="0" xfId="6" applyFill="1" applyBorder="1" applyAlignment="1">
      <alignment horizontal="left" vertical="top"/>
    </xf>
    <xf numFmtId="0" fontId="111" fillId="0" borderId="0" xfId="6" applyFont="1" applyFill="1" applyBorder="1" applyAlignment="1">
      <alignment horizontal="left" vertical="top"/>
    </xf>
    <xf numFmtId="169" fontId="113" fillId="0" borderId="0" xfId="6" applyNumberFormat="1" applyFont="1" applyFill="1" applyBorder="1" applyAlignment="1">
      <alignment vertical="top" wrapText="1"/>
    </xf>
    <xf numFmtId="3" fontId="113" fillId="0" borderId="0" xfId="6" applyNumberFormat="1" applyFont="1" applyFill="1" applyBorder="1" applyAlignment="1">
      <alignment vertical="top" wrapText="1"/>
    </xf>
    <xf numFmtId="1" fontId="113" fillId="0" borderId="0" xfId="6" applyNumberFormat="1" applyFont="1" applyFill="1" applyBorder="1" applyAlignment="1">
      <alignment vertical="top" wrapText="1"/>
    </xf>
    <xf numFmtId="1" fontId="113" fillId="0" borderId="0" xfId="6" applyNumberFormat="1" applyFont="1" applyFill="1" applyBorder="1" applyAlignment="1">
      <alignment vertical="top"/>
    </xf>
    <xf numFmtId="169" fontId="113" fillId="0" borderId="188" xfId="6" applyNumberFormat="1" applyFont="1" applyFill="1" applyBorder="1" applyAlignment="1">
      <alignment vertical="top" wrapText="1"/>
    </xf>
    <xf numFmtId="3" fontId="113" fillId="0" borderId="188" xfId="6" applyNumberFormat="1" applyFont="1" applyFill="1" applyBorder="1" applyAlignment="1">
      <alignment vertical="top" wrapText="1"/>
    </xf>
    <xf numFmtId="1" fontId="113" fillId="0" borderId="188" xfId="6" applyNumberFormat="1" applyFont="1" applyFill="1" applyBorder="1" applyAlignment="1">
      <alignment vertical="top" wrapText="1"/>
    </xf>
    <xf numFmtId="1" fontId="113" fillId="0" borderId="188" xfId="6" applyNumberFormat="1" applyFont="1" applyFill="1" applyBorder="1" applyAlignment="1">
      <alignment vertical="top"/>
    </xf>
    <xf numFmtId="0" fontId="111" fillId="0" borderId="60" xfId="6" applyFont="1" applyFill="1" applyBorder="1" applyAlignment="1">
      <alignment vertical="center" wrapText="1"/>
    </xf>
    <xf numFmtId="0" fontId="111" fillId="0" borderId="60" xfId="6" applyFont="1" applyFill="1" applyBorder="1" applyAlignment="1">
      <alignment vertical="top" wrapText="1"/>
    </xf>
    <xf numFmtId="0" fontId="111" fillId="0" borderId="60" xfId="6" applyFont="1" applyFill="1" applyBorder="1" applyAlignment="1">
      <alignment vertical="center"/>
    </xf>
    <xf numFmtId="0" fontId="114" fillId="0" borderId="0" xfId="6" applyFont="1" applyFill="1" applyBorder="1" applyAlignment="1">
      <alignment horizontal="left" vertical="top"/>
    </xf>
    <xf numFmtId="0" fontId="110" fillId="0" borderId="0" xfId="6" applyFill="1" applyBorder="1" applyAlignment="1">
      <alignment vertical="top" wrapText="1"/>
    </xf>
    <xf numFmtId="0" fontId="111" fillId="0" borderId="0" xfId="6" applyFont="1" applyFill="1" applyBorder="1" applyAlignment="1">
      <alignment vertical="top" wrapText="1"/>
    </xf>
    <xf numFmtId="0" fontId="111" fillId="0" borderId="0" xfId="6" applyFont="1" applyFill="1" applyBorder="1" applyAlignment="1">
      <alignment horizontal="right" vertical="top"/>
    </xf>
    <xf numFmtId="1" fontId="113" fillId="0" borderId="0" xfId="6" applyNumberFormat="1" applyFont="1" applyFill="1" applyBorder="1" applyAlignment="1">
      <alignment horizontal="right" vertical="top"/>
    </xf>
    <xf numFmtId="0" fontId="111" fillId="0" borderId="188" xfId="6" applyFont="1" applyFill="1" applyBorder="1" applyAlignment="1">
      <alignment vertical="top" wrapText="1"/>
    </xf>
    <xf numFmtId="0" fontId="110" fillId="0" borderId="188" xfId="6" applyFill="1" applyBorder="1" applyAlignment="1">
      <alignment vertical="top" wrapText="1"/>
    </xf>
    <xf numFmtId="1" fontId="113" fillId="0" borderId="188" xfId="6" applyNumberFormat="1" applyFont="1" applyFill="1" applyBorder="1" applyAlignment="1">
      <alignment horizontal="right" vertical="top"/>
    </xf>
    <xf numFmtId="0" fontId="110" fillId="0" borderId="60" xfId="6" applyFill="1" applyBorder="1" applyAlignment="1">
      <alignment vertical="center" wrapText="1"/>
    </xf>
    <xf numFmtId="0" fontId="110" fillId="0" borderId="60" xfId="6" applyFill="1" applyBorder="1" applyAlignment="1">
      <alignment vertical="top" wrapText="1"/>
    </xf>
    <xf numFmtId="0" fontId="111" fillId="0" borderId="60" xfId="6" applyFont="1" applyFill="1" applyBorder="1" applyAlignment="1">
      <alignment horizontal="left" vertical="top"/>
    </xf>
    <xf numFmtId="0" fontId="111" fillId="0" borderId="188" xfId="6" applyFont="1" applyFill="1" applyBorder="1" applyAlignment="1">
      <alignment vertical="top"/>
    </xf>
    <xf numFmtId="1" fontId="113" fillId="0" borderId="60" xfId="6" applyNumberFormat="1" applyFont="1" applyFill="1" applyBorder="1" applyAlignment="1">
      <alignment vertical="top" wrapText="1"/>
    </xf>
    <xf numFmtId="0" fontId="111" fillId="0" borderId="60" xfId="6" applyFont="1" applyFill="1" applyBorder="1" applyAlignment="1">
      <alignment vertical="top"/>
    </xf>
    <xf numFmtId="0" fontId="111" fillId="0" borderId="0" xfId="6" applyFont="1" applyFill="1" applyBorder="1" applyAlignment="1">
      <alignment vertical="top"/>
    </xf>
    <xf numFmtId="1" fontId="113" fillId="39" borderId="0" xfId="6" applyNumberFormat="1" applyFont="1" applyFill="1" applyBorder="1" applyAlignment="1">
      <alignment vertical="top" wrapText="1"/>
    </xf>
    <xf numFmtId="3" fontId="113" fillId="39" borderId="0" xfId="6" applyNumberFormat="1" applyFont="1" applyFill="1" applyBorder="1" applyAlignment="1">
      <alignment vertical="top" wrapText="1"/>
    </xf>
    <xf numFmtId="1" fontId="113" fillId="39" borderId="188" xfId="6" applyNumberFormat="1" applyFont="1" applyFill="1" applyBorder="1" applyAlignment="1">
      <alignment vertical="top" wrapText="1"/>
    </xf>
    <xf numFmtId="3" fontId="113" fillId="39" borderId="188" xfId="6" applyNumberFormat="1" applyFont="1" applyFill="1" applyBorder="1" applyAlignment="1">
      <alignment vertical="top" wrapText="1"/>
    </xf>
    <xf numFmtId="0" fontId="111" fillId="0" borderId="60" xfId="6" applyFont="1" applyFill="1" applyBorder="1" applyAlignment="1">
      <alignment wrapText="1"/>
    </xf>
    <xf numFmtId="0" fontId="111" fillId="39" borderId="29" xfId="6" applyFont="1" applyFill="1" applyBorder="1" applyAlignment="1">
      <alignment vertical="center" wrapText="1"/>
    </xf>
    <xf numFmtId="0" fontId="117" fillId="0" borderId="0" xfId="6" applyFont="1" applyFill="1" applyBorder="1" applyAlignment="1">
      <alignment wrapText="1"/>
    </xf>
    <xf numFmtId="0" fontId="111" fillId="39" borderId="60" xfId="6" applyFont="1" applyFill="1" applyBorder="1" applyAlignment="1">
      <alignment horizontal="center" vertical="top" wrapText="1"/>
    </xf>
    <xf numFmtId="0" fontId="110" fillId="0" borderId="0" xfId="6" applyFill="1" applyBorder="1" applyAlignment="1">
      <alignment vertical="top"/>
    </xf>
    <xf numFmtId="0" fontId="114" fillId="0" borderId="0" xfId="6" applyFont="1" applyFill="1" applyBorder="1" applyAlignment="1">
      <alignment vertical="top" wrapText="1"/>
    </xf>
    <xf numFmtId="0" fontId="114" fillId="0" borderId="0" xfId="6" applyFont="1" applyFill="1" applyBorder="1" applyAlignment="1">
      <alignment vertical="top"/>
    </xf>
    <xf numFmtId="0" fontId="110" fillId="0" borderId="60" xfId="6" applyFill="1" applyBorder="1" applyAlignment="1">
      <alignment vertical="center"/>
    </xf>
    <xf numFmtId="0" fontId="110" fillId="0" borderId="0" xfId="6" applyFill="1" applyBorder="1" applyAlignment="1">
      <alignment horizontal="left" vertical="top" wrapText="1"/>
    </xf>
    <xf numFmtId="170" fontId="113" fillId="0" borderId="0" xfId="6" applyNumberFormat="1" applyFont="1" applyFill="1" applyBorder="1" applyAlignment="1">
      <alignment vertical="top" wrapText="1"/>
    </xf>
    <xf numFmtId="170" fontId="113" fillId="0" borderId="188" xfId="6" applyNumberFormat="1" applyFont="1" applyFill="1" applyBorder="1" applyAlignment="1">
      <alignment vertical="top" wrapText="1"/>
    </xf>
    <xf numFmtId="0" fontId="110" fillId="0" borderId="60" xfId="6" applyFill="1" applyBorder="1" applyAlignment="1">
      <alignment vertical="top"/>
    </xf>
    <xf numFmtId="0" fontId="111" fillId="0" borderId="0" xfId="6" applyFont="1" applyFill="1" applyBorder="1" applyAlignment="1">
      <alignment vertical="center" wrapText="1"/>
    </xf>
    <xf numFmtId="0" fontId="110" fillId="0" borderId="0" xfId="6" applyFill="1" applyBorder="1" applyAlignment="1">
      <alignment vertical="center" wrapText="1"/>
    </xf>
    <xf numFmtId="0" fontId="110" fillId="0" borderId="0" xfId="6" applyFill="1" applyBorder="1" applyAlignment="1">
      <alignment vertical="center"/>
    </xf>
    <xf numFmtId="0" fontId="118" fillId="0" borderId="0" xfId="6" applyFont="1" applyFill="1" applyBorder="1" applyAlignment="1">
      <alignment horizontal="left" vertical="top"/>
    </xf>
    <xf numFmtId="0" fontId="119" fillId="0" borderId="0" xfId="6" applyFont="1" applyFill="1" applyBorder="1" applyAlignment="1">
      <alignment horizontal="left" vertical="top"/>
    </xf>
    <xf numFmtId="0" fontId="111" fillId="0" borderId="0" xfId="6" applyFont="1" applyFill="1" applyBorder="1" applyAlignment="1">
      <alignment vertical="center"/>
    </xf>
    <xf numFmtId="0" fontId="120" fillId="0" borderId="0" xfId="6" applyFont="1" applyFill="1" applyBorder="1" applyAlignment="1">
      <alignment horizontal="center" vertical="top"/>
    </xf>
    <xf numFmtId="0" fontId="121" fillId="0" borderId="0" xfId="6" applyFont="1" applyFill="1" applyBorder="1" applyAlignment="1">
      <alignment horizontal="center" vertical="top"/>
    </xf>
    <xf numFmtId="0" fontId="123" fillId="0" borderId="0" xfId="6" applyFont="1" applyFill="1" applyBorder="1" applyAlignment="1">
      <alignment horizontal="center" vertical="top"/>
    </xf>
    <xf numFmtId="0" fontId="124" fillId="0" borderId="0" xfId="6" applyFont="1" applyFill="1" applyBorder="1" applyAlignment="1">
      <alignment horizontal="left" vertical="top"/>
    </xf>
    <xf numFmtId="0" fontId="124" fillId="0" borderId="0" xfId="6" applyFont="1" applyFill="1" applyBorder="1" applyAlignment="1">
      <alignment horizontal="center" vertical="top"/>
    </xf>
    <xf numFmtId="0" fontId="112" fillId="39" borderId="29" xfId="6" applyFont="1" applyFill="1" applyBorder="1" applyAlignment="1">
      <alignment vertical="center" wrapText="1"/>
    </xf>
    <xf numFmtId="0" fontId="13" fillId="8" borderId="0" xfId="0" applyFont="1" applyFill="1" applyAlignment="1">
      <alignment horizontal="center" vertical="center"/>
    </xf>
    <xf numFmtId="0" fontId="13" fillId="15" borderId="0" xfId="0" applyFont="1" applyFill="1" applyAlignment="1">
      <alignment vertical="center"/>
    </xf>
    <xf numFmtId="0" fontId="13" fillId="8" borderId="0" xfId="0" applyFont="1" applyFill="1" applyAlignment="1">
      <alignment vertical="center"/>
    </xf>
    <xf numFmtId="0" fontId="56" fillId="8" borderId="0" xfId="0" applyFont="1" applyFill="1" applyBorder="1" applyAlignment="1">
      <alignment horizontal="left" vertical="center" wrapText="1" indent="1"/>
    </xf>
    <xf numFmtId="0" fontId="13" fillId="38" borderId="0" xfId="0" applyFont="1" applyFill="1" applyAlignment="1">
      <alignment horizontal="center" vertical="center"/>
    </xf>
    <xf numFmtId="0" fontId="13" fillId="13" borderId="0" xfId="0" applyFont="1" applyFill="1" applyAlignment="1">
      <alignment horizontal="center" vertical="center"/>
    </xf>
    <xf numFmtId="0" fontId="13" fillId="14" borderId="0" xfId="0" applyFont="1" applyFill="1" applyAlignment="1">
      <alignment horizontal="center" vertical="center"/>
    </xf>
    <xf numFmtId="0" fontId="13" fillId="12" borderId="0" xfId="0" applyFont="1" applyFill="1" applyAlignment="1">
      <alignment horizontal="center" vertical="center" wrapText="1"/>
    </xf>
    <xf numFmtId="0" fontId="13" fillId="32" borderId="0" xfId="0" applyFont="1" applyFill="1" applyAlignment="1">
      <alignment horizontal="center" vertical="center"/>
    </xf>
    <xf numFmtId="0" fontId="56" fillId="8" borderId="0" xfId="0" applyFont="1" applyFill="1" applyBorder="1" applyAlignment="1">
      <alignment horizontal="left" vertical="center" wrapText="1" indent="2"/>
    </xf>
    <xf numFmtId="0" fontId="55" fillId="8" borderId="11" xfId="0" applyFont="1" applyFill="1" applyBorder="1" applyAlignment="1">
      <alignment vertical="center" wrapText="1"/>
    </xf>
    <xf numFmtId="0" fontId="13" fillId="36" borderId="0" xfId="0" applyFont="1" applyFill="1" applyAlignment="1">
      <alignment horizontal="center" vertical="center"/>
    </xf>
    <xf numFmtId="0" fontId="2" fillId="32" borderId="0" xfId="0" applyFont="1" applyFill="1" applyAlignment="1">
      <alignment horizontal="center" vertical="center"/>
    </xf>
    <xf numFmtId="0" fontId="2" fillId="14" borderId="0" xfId="0" applyFont="1" applyFill="1" applyAlignment="1">
      <alignment horizontal="center" vertical="center"/>
    </xf>
    <xf numFmtId="0" fontId="2" fillId="36" borderId="0" xfId="0" applyFont="1" applyFill="1" applyAlignment="1">
      <alignment horizontal="center" vertical="center"/>
    </xf>
    <xf numFmtId="0" fontId="2" fillId="13" borderId="0" xfId="0" applyFont="1" applyFill="1" applyAlignment="1">
      <alignment horizontal="center" vertical="center"/>
    </xf>
    <xf numFmtId="0" fontId="2" fillId="15" borderId="0" xfId="0" applyFont="1" applyFill="1" applyAlignment="1">
      <alignment horizontal="center" vertical="center"/>
    </xf>
    <xf numFmtId="0" fontId="2" fillId="12" borderId="0" xfId="0" applyFont="1" applyFill="1" applyAlignment="1">
      <alignment horizontal="center" vertical="center" wrapText="1"/>
    </xf>
    <xf numFmtId="0" fontId="11" fillId="0" borderId="0" xfId="2" applyAlignment="1">
      <alignment vertical="top" wrapText="1"/>
    </xf>
    <xf numFmtId="0" fontId="19" fillId="0" borderId="18" xfId="0" applyFont="1" applyBorder="1" applyAlignment="1">
      <alignment horizontal="left" vertical="top"/>
    </xf>
    <xf numFmtId="0" fontId="19" fillId="0" borderId="17" xfId="0" applyFont="1" applyBorder="1" applyAlignment="1">
      <alignment horizontal="left" vertical="top"/>
    </xf>
    <xf numFmtId="0" fontId="111" fillId="39" borderId="60" xfId="6" applyFont="1" applyFill="1" applyBorder="1" applyAlignment="1">
      <alignment horizontal="center" vertical="top" wrapText="1"/>
    </xf>
    <xf numFmtId="0" fontId="6" fillId="3" borderId="13" xfId="0" applyFont="1" applyFill="1" applyBorder="1" applyAlignment="1">
      <alignment horizontal="left" vertical="center" wrapText="1" indent="5"/>
    </xf>
    <xf numFmtId="0" fontId="6" fillId="3" borderId="7" xfId="0" applyFont="1" applyFill="1" applyBorder="1" applyAlignment="1">
      <alignment horizontal="left" vertical="center" wrapText="1" indent="5"/>
    </xf>
    <xf numFmtId="0" fontId="6" fillId="3" borderId="6" xfId="0" applyFont="1" applyFill="1" applyBorder="1" applyAlignment="1">
      <alignment horizontal="left" vertical="center" wrapText="1" indent="5"/>
    </xf>
    <xf numFmtId="0" fontId="37" fillId="0" borderId="18" xfId="0" applyFont="1" applyBorder="1" applyAlignment="1">
      <alignment horizontal="center" wrapText="1"/>
    </xf>
    <xf numFmtId="0" fontId="37" fillId="0" borderId="17" xfId="0" applyFont="1" applyBorder="1" applyAlignment="1">
      <alignment horizontal="center" wrapText="1"/>
    </xf>
    <xf numFmtId="0" fontId="11" fillId="0" borderId="18" xfId="2" applyBorder="1" applyAlignment="1">
      <alignment horizontal="center" wrapText="1"/>
    </xf>
    <xf numFmtId="0" fontId="11" fillId="0" borderId="17" xfId="2" applyBorder="1" applyAlignment="1">
      <alignment horizontal="center" wrapText="1"/>
    </xf>
    <xf numFmtId="0" fontId="36" fillId="0" borderId="30" xfId="0" applyFont="1" applyBorder="1" applyAlignment="1">
      <alignment vertical="center" wrapText="1"/>
    </xf>
    <xf numFmtId="0" fontId="36" fillId="0" borderId="29" xfId="0" applyFont="1" applyBorder="1" applyAlignment="1">
      <alignment vertical="center" wrapText="1"/>
    </xf>
    <xf numFmtId="0" fontId="36" fillId="0" borderId="28" xfId="0" applyFont="1" applyBorder="1" applyAlignment="1">
      <alignment vertical="center" wrapText="1"/>
    </xf>
    <xf numFmtId="0" fontId="11" fillId="0" borderId="30" xfId="2" applyBorder="1" applyAlignment="1">
      <alignment horizontal="center" vertical="center" wrapText="1"/>
    </xf>
    <xf numFmtId="0" fontId="11" fillId="0" borderId="29" xfId="2" applyBorder="1" applyAlignment="1">
      <alignment horizontal="center" vertical="center" wrapText="1"/>
    </xf>
    <xf numFmtId="0" fontId="11" fillId="0" borderId="28" xfId="2" applyBorder="1" applyAlignment="1">
      <alignment horizontal="center" vertical="center" wrapText="1"/>
    </xf>
    <xf numFmtId="0" fontId="29" fillId="0" borderId="26" xfId="0" applyFont="1" applyBorder="1" applyAlignment="1">
      <alignment vertical="center" wrapText="1"/>
    </xf>
    <xf numFmtId="0" fontId="30" fillId="0" borderId="26" xfId="0" applyFont="1" applyBorder="1" applyAlignment="1">
      <alignment vertical="center" wrapText="1"/>
    </xf>
    <xf numFmtId="0" fontId="34" fillId="8" borderId="5" xfId="0" applyFont="1" applyFill="1" applyBorder="1" applyAlignment="1">
      <alignment vertical="center" wrapText="1"/>
    </xf>
    <xf numFmtId="0" fontId="34" fillId="8" borderId="10" xfId="0" applyFont="1" applyFill="1" applyBorder="1" applyAlignment="1">
      <alignment vertical="center" wrapText="1"/>
    </xf>
    <xf numFmtId="0" fontId="99" fillId="31" borderId="5" xfId="0" applyFont="1" applyFill="1" applyBorder="1" applyAlignment="1">
      <alignment horizontal="left" vertical="center" wrapText="1" indent="1"/>
    </xf>
    <xf numFmtId="0" fontId="99" fillId="31" borderId="10" xfId="0" applyFont="1" applyFill="1" applyBorder="1" applyAlignment="1">
      <alignment horizontal="left" vertical="center" wrapText="1" indent="1"/>
    </xf>
    <xf numFmtId="0" fontId="99" fillId="31" borderId="5" xfId="0" applyFont="1" applyFill="1" applyBorder="1" applyAlignment="1">
      <alignment horizontal="left" vertical="center" wrapText="1"/>
    </xf>
    <xf numFmtId="0" fontId="99" fillId="31" borderId="10" xfId="0" applyFont="1" applyFill="1" applyBorder="1" applyAlignment="1">
      <alignment horizontal="left" vertical="center" wrapText="1"/>
    </xf>
    <xf numFmtId="0" fontId="98" fillId="31" borderId="13" xfId="0" applyFont="1" applyFill="1" applyBorder="1" applyAlignment="1">
      <alignment horizontal="center" vertical="center" wrapText="1"/>
    </xf>
    <xf numFmtId="0" fontId="98" fillId="31" borderId="7" xfId="0" applyFont="1" applyFill="1" applyBorder="1" applyAlignment="1">
      <alignment horizontal="center" vertical="center" wrapText="1"/>
    </xf>
    <xf numFmtId="0" fontId="98" fillId="31" borderId="6" xfId="0" applyFont="1" applyFill="1" applyBorder="1" applyAlignment="1">
      <alignment horizontal="center" vertical="center" wrapText="1"/>
    </xf>
    <xf numFmtId="0" fontId="72" fillId="0" borderId="0" xfId="0" applyFont="1" applyAlignment="1">
      <alignment horizontal="left"/>
    </xf>
    <xf numFmtId="49" fontId="72" fillId="24" borderId="138" xfId="0" applyNumberFormat="1" applyFont="1" applyFill="1" applyBorder="1" applyAlignment="1">
      <alignment horizontal="center" vertical="center" wrapText="1"/>
    </xf>
    <xf numFmtId="49" fontId="72" fillId="24" borderId="71" xfId="0" applyNumberFormat="1" applyFont="1" applyFill="1" applyBorder="1" applyAlignment="1">
      <alignment horizontal="center" vertical="center" wrapText="1"/>
    </xf>
    <xf numFmtId="49" fontId="72" fillId="24" borderId="136" xfId="0" applyNumberFormat="1" applyFont="1" applyFill="1" applyBorder="1" applyAlignment="1">
      <alignment horizontal="center" vertical="center" wrapText="1"/>
    </xf>
    <xf numFmtId="49" fontId="72" fillId="24" borderId="33" xfId="0" applyNumberFormat="1" applyFont="1" applyFill="1" applyBorder="1" applyAlignment="1">
      <alignment horizontal="center" vertical="center" wrapText="1"/>
    </xf>
    <xf numFmtId="3" fontId="72" fillId="24" borderId="136" xfId="0" applyNumberFormat="1" applyFont="1" applyFill="1" applyBorder="1" applyAlignment="1">
      <alignment horizontal="center" vertical="center" wrapText="1"/>
    </xf>
    <xf numFmtId="3" fontId="72" fillId="24" borderId="33" xfId="0" applyNumberFormat="1" applyFont="1" applyFill="1" applyBorder="1" applyAlignment="1">
      <alignment horizontal="center" vertical="center" wrapText="1"/>
    </xf>
    <xf numFmtId="0" fontId="72" fillId="25" borderId="137" xfId="0" applyNumberFormat="1" applyFont="1" applyFill="1" applyBorder="1" applyAlignment="1">
      <alignment horizontal="center" vertical="center" wrapText="1"/>
    </xf>
    <xf numFmtId="0" fontId="5" fillId="0" borderId="132" xfId="0" applyNumberFormat="1" applyFont="1" applyFill="1" applyBorder="1"/>
    <xf numFmtId="10" fontId="72" fillId="24" borderId="136" xfId="0" applyNumberFormat="1" applyFont="1" applyFill="1" applyBorder="1" applyAlignment="1">
      <alignment horizontal="center" vertical="center" wrapText="1"/>
    </xf>
    <xf numFmtId="10" fontId="72" fillId="24" borderId="33" xfId="0" applyNumberFormat="1" applyFont="1" applyFill="1" applyBorder="1" applyAlignment="1">
      <alignment horizontal="center" vertical="center" wrapText="1"/>
    </xf>
    <xf numFmtId="3" fontId="72" fillId="24" borderId="135" xfId="0" applyNumberFormat="1" applyFont="1" applyFill="1" applyBorder="1" applyAlignment="1">
      <alignment horizontal="center" vertical="center" wrapText="1"/>
    </xf>
    <xf numFmtId="3" fontId="72" fillId="24" borderId="134" xfId="0" applyNumberFormat="1" applyFont="1" applyFill="1" applyBorder="1" applyAlignment="1">
      <alignment horizontal="center" vertical="center" wrapText="1"/>
    </xf>
    <xf numFmtId="3" fontId="72" fillId="24" borderId="133" xfId="0" applyNumberFormat="1" applyFont="1" applyFill="1" applyBorder="1" applyAlignment="1">
      <alignment horizontal="center" vertical="center" wrapText="1"/>
    </xf>
    <xf numFmtId="3" fontId="65" fillId="16" borderId="45" xfId="0" applyNumberFormat="1" applyFont="1" applyFill="1" applyBorder="1" applyAlignment="1">
      <alignment horizontal="center" vertical="center" wrapText="1"/>
    </xf>
    <xf numFmtId="3" fontId="65" fillId="17" borderId="40" xfId="0" applyNumberFormat="1" applyFont="1" applyFill="1" applyBorder="1" applyAlignment="1">
      <alignment vertical="center"/>
    </xf>
    <xf numFmtId="3" fontId="65" fillId="16" borderId="36" xfId="0" applyNumberFormat="1" applyFont="1" applyFill="1" applyBorder="1" applyAlignment="1">
      <alignment vertical="center"/>
    </xf>
    <xf numFmtId="3" fontId="69" fillId="0" borderId="45" xfId="4" applyNumberFormat="1" applyFont="1" applyFill="1" applyBorder="1" applyAlignment="1">
      <alignment horizontal="center" vertical="center" wrapText="1"/>
    </xf>
    <xf numFmtId="3" fontId="69" fillId="0" borderId="40" xfId="4" applyNumberFormat="1" applyFont="1" applyBorder="1" applyAlignment="1">
      <alignment vertical="center"/>
    </xf>
    <xf numFmtId="3" fontId="69" fillId="0" borderId="69" xfId="4" applyNumberFormat="1" applyFont="1" applyFill="1" applyBorder="1" applyAlignment="1">
      <alignment vertical="center"/>
    </xf>
    <xf numFmtId="3" fontId="69" fillId="16" borderId="45" xfId="4" applyNumberFormat="1" applyFont="1" applyFill="1" applyBorder="1" applyAlignment="1">
      <alignment horizontal="center" vertical="center" wrapText="1"/>
    </xf>
    <xf numFmtId="3" fontId="69" fillId="17" borderId="40" xfId="4" applyNumberFormat="1" applyFont="1" applyFill="1" applyBorder="1" applyAlignment="1">
      <alignment vertical="center"/>
    </xf>
    <xf numFmtId="3" fontId="69" fillId="16" borderId="36" xfId="4" applyNumberFormat="1" applyFont="1" applyFill="1" applyBorder="1" applyAlignment="1">
      <alignment vertical="center"/>
    </xf>
    <xf numFmtId="3" fontId="69" fillId="0" borderId="36" xfId="4" applyNumberFormat="1" applyFont="1" applyFill="1" applyBorder="1" applyAlignment="1">
      <alignment vertical="center"/>
    </xf>
    <xf numFmtId="3" fontId="65" fillId="0" borderId="110" xfId="0" applyNumberFormat="1" applyFont="1" applyFill="1" applyBorder="1" applyAlignment="1">
      <alignment horizontal="center" vertical="center" wrapText="1"/>
    </xf>
    <xf numFmtId="3" fontId="65" fillId="0" borderId="100" xfId="0" applyNumberFormat="1" applyFont="1" applyFill="1" applyBorder="1" applyAlignment="1">
      <alignment vertical="center"/>
    </xf>
    <xf numFmtId="3" fontId="65" fillId="0" borderId="36" xfId="0" applyNumberFormat="1" applyFont="1" applyFill="1" applyBorder="1" applyAlignment="1">
      <alignment vertical="center"/>
    </xf>
    <xf numFmtId="0" fontId="75" fillId="0" borderId="0" xfId="0" applyFont="1" applyAlignment="1">
      <alignment horizontal="left" vertical="center" wrapText="1"/>
    </xf>
    <xf numFmtId="0" fontId="67" fillId="0" borderId="0" xfId="0" applyFont="1" applyAlignment="1">
      <alignment horizontal="left"/>
    </xf>
    <xf numFmtId="0" fontId="66" fillId="0" borderId="0" xfId="0" applyFont="1" applyAlignment="1">
      <alignment horizontal="left"/>
    </xf>
    <xf numFmtId="0" fontId="78" fillId="0" borderId="146" xfId="0" applyFont="1" applyBorder="1" applyAlignment="1">
      <alignment horizontal="right" vertical="center" wrapText="1"/>
    </xf>
    <xf numFmtId="0" fontId="78" fillId="0" borderId="144" xfId="0" applyFont="1" applyBorder="1" applyAlignment="1">
      <alignment horizontal="right" vertical="center" wrapText="1"/>
    </xf>
    <xf numFmtId="0" fontId="78" fillId="0" borderId="145" xfId="0" applyFont="1" applyBorder="1" applyAlignment="1">
      <alignment horizontal="right" vertical="center" wrapText="1"/>
    </xf>
    <xf numFmtId="0" fontId="77" fillId="26" borderId="147" xfId="0" applyFont="1" applyFill="1" applyBorder="1" applyAlignment="1">
      <alignment horizontal="left" vertical="center" wrapText="1" indent="3"/>
    </xf>
    <xf numFmtId="0" fontId="77" fillId="26" borderId="142" xfId="0" applyFont="1" applyFill="1" applyBorder="1" applyAlignment="1">
      <alignment horizontal="left" vertical="center" wrapText="1" indent="3"/>
    </xf>
    <xf numFmtId="0" fontId="77" fillId="26" borderId="146" xfId="0" applyFont="1" applyFill="1" applyBorder="1" applyAlignment="1">
      <alignment horizontal="left" vertical="center" wrapText="1" indent="3"/>
    </xf>
    <xf numFmtId="0" fontId="77" fillId="26" borderId="145" xfId="0" applyFont="1" applyFill="1" applyBorder="1" applyAlignment="1">
      <alignment horizontal="left" vertical="center" wrapText="1" indent="3"/>
    </xf>
    <xf numFmtId="0" fontId="77" fillId="26" borderId="147" xfId="0" applyFont="1" applyFill="1" applyBorder="1" applyAlignment="1">
      <alignment horizontal="left" vertical="center" wrapText="1" indent="4"/>
    </xf>
    <xf numFmtId="0" fontId="77" fillId="26" borderId="142" xfId="0" applyFont="1" applyFill="1" applyBorder="1" applyAlignment="1">
      <alignment horizontal="left" vertical="center" wrapText="1" indent="4"/>
    </xf>
    <xf numFmtId="0" fontId="77" fillId="26" borderId="146" xfId="0" applyFont="1" applyFill="1" applyBorder="1" applyAlignment="1">
      <alignment horizontal="left" vertical="center" wrapText="1" indent="4"/>
    </xf>
    <xf numFmtId="0" fontId="77" fillId="26" borderId="145" xfId="0" applyFont="1" applyFill="1" applyBorder="1" applyAlignment="1">
      <alignment horizontal="left" vertical="center" wrapText="1" indent="4"/>
    </xf>
    <xf numFmtId="0" fontId="50" fillId="28" borderId="158" xfId="0" applyFont="1" applyFill="1" applyBorder="1" applyAlignment="1">
      <alignment horizontal="left" vertical="center" wrapText="1" indent="3"/>
    </xf>
    <xf numFmtId="0" fontId="50" fillId="28" borderId="151" xfId="0" applyFont="1" applyFill="1" applyBorder="1" applyAlignment="1">
      <alignment horizontal="left" vertical="center" wrapText="1" indent="3"/>
    </xf>
    <xf numFmtId="0" fontId="50" fillId="28" borderId="159" xfId="0" applyFont="1" applyFill="1" applyBorder="1" applyAlignment="1">
      <alignment horizontal="left" vertical="center" wrapText="1" indent="3"/>
    </xf>
    <xf numFmtId="0" fontId="50" fillId="28" borderId="152" xfId="0" applyFont="1" applyFill="1" applyBorder="1" applyAlignment="1">
      <alignment horizontal="left" vertical="center" wrapText="1" indent="3"/>
    </xf>
    <xf numFmtId="0" fontId="50" fillId="28" borderId="158" xfId="0" applyFont="1" applyFill="1" applyBorder="1" applyAlignment="1">
      <alignment horizontal="left" vertical="center" wrapText="1" indent="4"/>
    </xf>
    <xf numFmtId="0" fontId="50" fillId="28" borderId="151" xfId="0" applyFont="1" applyFill="1" applyBorder="1" applyAlignment="1">
      <alignment horizontal="left" vertical="center" wrapText="1" indent="4"/>
    </xf>
    <xf numFmtId="0" fontId="50" fillId="28" borderId="159" xfId="0" applyFont="1" applyFill="1" applyBorder="1" applyAlignment="1">
      <alignment horizontal="left" vertical="center" wrapText="1" indent="4"/>
    </xf>
    <xf numFmtId="0" fontId="50" fillId="28" borderId="152" xfId="0" applyFont="1" applyFill="1" applyBorder="1" applyAlignment="1">
      <alignment horizontal="left" vertical="center" wrapText="1" indent="4"/>
    </xf>
    <xf numFmtId="0" fontId="83" fillId="0" borderId="171" xfId="0" applyFont="1" applyBorder="1" applyAlignment="1">
      <alignment vertical="center" wrapText="1"/>
    </xf>
    <xf numFmtId="0" fontId="83" fillId="0" borderId="164" xfId="0" applyFont="1" applyBorder="1" applyAlignment="1">
      <alignment vertical="center" wrapText="1"/>
    </xf>
    <xf numFmtId="0" fontId="83" fillId="0" borderId="166" xfId="0" applyFont="1" applyBorder="1" applyAlignment="1">
      <alignment vertical="center" wrapText="1"/>
    </xf>
    <xf numFmtId="0" fontId="80" fillId="30" borderId="172" xfId="0" applyFont="1" applyFill="1" applyBorder="1" applyAlignment="1">
      <alignment horizontal="left" vertical="center" wrapText="1" indent="3"/>
    </xf>
    <xf numFmtId="0" fontId="80" fillId="30" borderId="163" xfId="0" applyFont="1" applyFill="1" applyBorder="1" applyAlignment="1">
      <alignment horizontal="left" vertical="center" wrapText="1" indent="3"/>
    </xf>
    <xf numFmtId="0" fontId="80" fillId="30" borderId="171" xfId="0" applyFont="1" applyFill="1" applyBorder="1" applyAlignment="1">
      <alignment horizontal="left" vertical="center" wrapText="1" indent="3"/>
    </xf>
    <xf numFmtId="0" fontId="80" fillId="30" borderId="165" xfId="0" applyFont="1" applyFill="1" applyBorder="1" applyAlignment="1">
      <alignment horizontal="left" vertical="center" wrapText="1" indent="3"/>
    </xf>
    <xf numFmtId="0" fontId="80" fillId="30" borderId="173" xfId="0" applyFont="1" applyFill="1" applyBorder="1" applyAlignment="1">
      <alignment horizontal="left" vertical="center" wrapText="1" indent="3"/>
    </xf>
    <xf numFmtId="0" fontId="80" fillId="30" borderId="174" xfId="0" applyFont="1" applyFill="1" applyBorder="1" applyAlignment="1">
      <alignment horizontal="left" vertical="center" wrapText="1" indent="3"/>
    </xf>
    <xf numFmtId="0" fontId="90" fillId="0" borderId="30" xfId="0" applyFont="1" applyBorder="1" applyAlignment="1">
      <alignment horizontal="center" vertical="center" wrapText="1"/>
    </xf>
    <xf numFmtId="0" fontId="90" fillId="0" borderId="28" xfId="0" applyFont="1" applyBorder="1" applyAlignment="1">
      <alignment horizontal="center" vertical="center" wrapText="1"/>
    </xf>
    <xf numFmtId="0" fontId="87" fillId="0" borderId="30" xfId="0" applyFont="1" applyBorder="1" applyAlignment="1">
      <alignment horizontal="center" vertical="center" wrapText="1"/>
    </xf>
    <xf numFmtId="0" fontId="87" fillId="0" borderId="28" xfId="0" applyFont="1" applyBorder="1" applyAlignment="1">
      <alignment horizontal="center" vertical="center" wrapText="1"/>
    </xf>
    <xf numFmtId="0" fontId="90" fillId="0" borderId="29" xfId="0" applyFont="1" applyBorder="1" applyAlignment="1">
      <alignment horizontal="center" vertical="center" wrapText="1"/>
    </xf>
    <xf numFmtId="0" fontId="87" fillId="0" borderId="29" xfId="0" applyFont="1" applyBorder="1" applyAlignment="1">
      <alignment horizontal="center" vertical="center" wrapText="1"/>
    </xf>
  </cellXfs>
  <cellStyles count="7">
    <cellStyle name="Comma" xfId="1" builtinId="3"/>
    <cellStyle name="Hyperlink" xfId="2" builtinId="8"/>
    <cellStyle name="Normal" xfId="0" builtinId="0"/>
    <cellStyle name="Normal 2" xfId="5"/>
    <cellStyle name="Normal 3" xfId="4"/>
    <cellStyle name="Normal 4" xfId="6"/>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externalLink" Target="externalLinks/externalLink1.xml"/><Relationship Id="rId29" Type="http://schemas.openxmlformats.org/officeDocument/2006/relationships/externalLink" Target="externalLinks/externalLink2.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theme" Target="theme/theme1.xml"/><Relationship Id="rId31" Type="http://schemas.openxmlformats.org/officeDocument/2006/relationships/styles" Target="styles.xml"/><Relationship Id="rId32" Type="http://schemas.openxmlformats.org/officeDocument/2006/relationships/sharedStrings" Target="sharedStrings.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4" Type="http://schemas.openxmlformats.org/officeDocument/2006/relationships/image" Target="../media/image5.png"/><Relationship Id="rId5" Type="http://schemas.openxmlformats.org/officeDocument/2006/relationships/image" Target="../media/image6.png"/><Relationship Id="rId6" Type="http://schemas.openxmlformats.org/officeDocument/2006/relationships/image" Target="../media/image7.png"/><Relationship Id="rId7" Type="http://schemas.openxmlformats.org/officeDocument/2006/relationships/image" Target="../media/image8.png"/><Relationship Id="rId8" Type="http://schemas.openxmlformats.org/officeDocument/2006/relationships/image" Target="../media/image9.png"/><Relationship Id="rId9" Type="http://schemas.openxmlformats.org/officeDocument/2006/relationships/image" Target="../media/image10.png"/><Relationship Id="rId1" Type="http://schemas.openxmlformats.org/officeDocument/2006/relationships/image" Target="../media/image2.png"/><Relationship Id="rId2"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13.png"/><Relationship Id="rId4" Type="http://schemas.openxmlformats.org/officeDocument/2006/relationships/image" Target="../media/image14.png"/><Relationship Id="rId5" Type="http://schemas.openxmlformats.org/officeDocument/2006/relationships/image" Target="../media/image15.png"/><Relationship Id="rId6" Type="http://schemas.openxmlformats.org/officeDocument/2006/relationships/image" Target="../media/image16.png"/><Relationship Id="rId7" Type="http://schemas.openxmlformats.org/officeDocument/2006/relationships/image" Target="../media/image17.png"/><Relationship Id="rId1" Type="http://schemas.openxmlformats.org/officeDocument/2006/relationships/image" Target="../media/image11.png"/><Relationship Id="rId2" Type="http://schemas.openxmlformats.org/officeDocument/2006/relationships/image" Target="../media/image1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8.png"/></Relationships>
</file>

<file path=xl/drawings/_rels/drawing5.xml.rels><?xml version="1.0" encoding="UTF-8" standalone="yes"?>
<Relationships xmlns="http://schemas.openxmlformats.org/package/2006/relationships"><Relationship Id="rId1" Type="http://schemas.openxmlformats.org/officeDocument/2006/relationships/image" Target="../media/image19.png"/></Relationships>
</file>

<file path=xl/drawings/_rels/drawing6.xml.rels><?xml version="1.0" encoding="UTF-8" standalone="yes"?>
<Relationships xmlns="http://schemas.openxmlformats.org/package/2006/relationships"><Relationship Id="rId1" Type="http://schemas.openxmlformats.org/officeDocument/2006/relationships/image" Target="../media/image20.jpeg"/></Relationships>
</file>

<file path=xl/drawings/drawing1.xml><?xml version="1.0" encoding="utf-8"?>
<xdr:wsDr xmlns:xdr="http://schemas.openxmlformats.org/drawingml/2006/spreadsheetDrawing" xmlns:a="http://schemas.openxmlformats.org/drawingml/2006/main">
  <xdr:twoCellAnchor editAs="oneCell">
    <xdr:from>
      <xdr:col>0</xdr:col>
      <xdr:colOff>390525</xdr:colOff>
      <xdr:row>1</xdr:row>
      <xdr:rowOff>104775</xdr:rowOff>
    </xdr:from>
    <xdr:to>
      <xdr:col>8</xdr:col>
      <xdr:colOff>161344</xdr:colOff>
      <xdr:row>22</xdr:row>
      <xdr:rowOff>47132</xdr:rowOff>
    </xdr:to>
    <xdr:pic>
      <xdr:nvPicPr>
        <xdr:cNvPr id="2" name="Picture 1"/>
        <xdr:cNvPicPr>
          <a:picLocks noChangeAspect="1"/>
        </xdr:cNvPicPr>
      </xdr:nvPicPr>
      <xdr:blipFill>
        <a:blip xmlns:r="http://schemas.openxmlformats.org/officeDocument/2006/relationships" r:embed="rId1"/>
        <a:stretch>
          <a:fillRect/>
        </a:stretch>
      </xdr:blipFill>
      <xdr:spPr>
        <a:xfrm>
          <a:off x="390525" y="295275"/>
          <a:ext cx="4647619" cy="39428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28576</xdr:colOff>
      <xdr:row>2</xdr:row>
      <xdr:rowOff>66675</xdr:rowOff>
    </xdr:from>
    <xdr:ext cx="5100776" cy="6533086"/>
    <xdr:pic>
      <xdr:nvPicPr>
        <xdr:cNvPr id="2" name="Picture 1"/>
        <xdr:cNvPicPr>
          <a:picLocks noChangeAspect="1"/>
        </xdr:cNvPicPr>
      </xdr:nvPicPr>
      <xdr:blipFill>
        <a:blip xmlns:r="http://schemas.openxmlformats.org/officeDocument/2006/relationships" r:embed="rId1"/>
        <a:stretch>
          <a:fillRect/>
        </a:stretch>
      </xdr:blipFill>
      <xdr:spPr>
        <a:xfrm>
          <a:off x="638176" y="447675"/>
          <a:ext cx="5100776" cy="6533086"/>
        </a:xfrm>
        <a:prstGeom prst="rect">
          <a:avLst/>
        </a:prstGeom>
      </xdr:spPr>
    </xdr:pic>
    <xdr:clientData/>
  </xdr:oneCellAnchor>
  <xdr:oneCellAnchor>
    <xdr:from>
      <xdr:col>1</xdr:col>
      <xdr:colOff>0</xdr:colOff>
      <xdr:row>39</xdr:row>
      <xdr:rowOff>0</xdr:rowOff>
    </xdr:from>
    <xdr:ext cx="5609524" cy="3676190"/>
    <xdr:pic>
      <xdr:nvPicPr>
        <xdr:cNvPr id="3" name="Picture 2"/>
        <xdr:cNvPicPr>
          <a:picLocks noChangeAspect="1"/>
        </xdr:cNvPicPr>
      </xdr:nvPicPr>
      <xdr:blipFill>
        <a:blip xmlns:r="http://schemas.openxmlformats.org/officeDocument/2006/relationships" r:embed="rId2"/>
        <a:stretch>
          <a:fillRect/>
        </a:stretch>
      </xdr:blipFill>
      <xdr:spPr>
        <a:xfrm>
          <a:off x="609600" y="7429500"/>
          <a:ext cx="5609524" cy="3676190"/>
        </a:xfrm>
        <a:prstGeom prst="rect">
          <a:avLst/>
        </a:prstGeom>
      </xdr:spPr>
    </xdr:pic>
    <xdr:clientData/>
  </xdr:oneCellAnchor>
  <xdr:oneCellAnchor>
    <xdr:from>
      <xdr:col>1</xdr:col>
      <xdr:colOff>1</xdr:colOff>
      <xdr:row>62</xdr:row>
      <xdr:rowOff>76200</xdr:rowOff>
    </xdr:from>
    <xdr:ext cx="5425872" cy="3971346"/>
    <xdr:pic>
      <xdr:nvPicPr>
        <xdr:cNvPr id="4" name="Picture 3"/>
        <xdr:cNvPicPr>
          <a:picLocks noChangeAspect="1"/>
        </xdr:cNvPicPr>
      </xdr:nvPicPr>
      <xdr:blipFill>
        <a:blip xmlns:r="http://schemas.openxmlformats.org/officeDocument/2006/relationships" r:embed="rId3"/>
        <a:stretch>
          <a:fillRect/>
        </a:stretch>
      </xdr:blipFill>
      <xdr:spPr>
        <a:xfrm>
          <a:off x="609601" y="11887200"/>
          <a:ext cx="5425872" cy="3971346"/>
        </a:xfrm>
        <a:prstGeom prst="rect">
          <a:avLst/>
        </a:prstGeom>
      </xdr:spPr>
    </xdr:pic>
    <xdr:clientData/>
  </xdr:oneCellAnchor>
  <xdr:oneCellAnchor>
    <xdr:from>
      <xdr:col>1</xdr:col>
      <xdr:colOff>0</xdr:colOff>
      <xdr:row>90</xdr:row>
      <xdr:rowOff>0</xdr:rowOff>
    </xdr:from>
    <xdr:ext cx="5971429" cy="4628571"/>
    <xdr:pic>
      <xdr:nvPicPr>
        <xdr:cNvPr id="5" name="Picture 4"/>
        <xdr:cNvPicPr>
          <a:picLocks noChangeAspect="1"/>
        </xdr:cNvPicPr>
      </xdr:nvPicPr>
      <xdr:blipFill>
        <a:blip xmlns:r="http://schemas.openxmlformats.org/officeDocument/2006/relationships" r:embed="rId4"/>
        <a:stretch>
          <a:fillRect/>
        </a:stretch>
      </xdr:blipFill>
      <xdr:spPr>
        <a:xfrm>
          <a:off x="609600" y="17145000"/>
          <a:ext cx="5971429" cy="4628571"/>
        </a:xfrm>
        <a:prstGeom prst="rect">
          <a:avLst/>
        </a:prstGeom>
      </xdr:spPr>
    </xdr:pic>
    <xdr:clientData/>
  </xdr:oneCellAnchor>
  <xdr:oneCellAnchor>
    <xdr:from>
      <xdr:col>1</xdr:col>
      <xdr:colOff>19050</xdr:colOff>
      <xdr:row>118</xdr:row>
      <xdr:rowOff>85725</xdr:rowOff>
    </xdr:from>
    <xdr:ext cx="7238095" cy="7371428"/>
    <xdr:pic>
      <xdr:nvPicPr>
        <xdr:cNvPr id="6" name="Picture 5"/>
        <xdr:cNvPicPr>
          <a:picLocks noChangeAspect="1"/>
        </xdr:cNvPicPr>
      </xdr:nvPicPr>
      <xdr:blipFill>
        <a:blip xmlns:r="http://schemas.openxmlformats.org/officeDocument/2006/relationships" r:embed="rId5"/>
        <a:stretch>
          <a:fillRect/>
        </a:stretch>
      </xdr:blipFill>
      <xdr:spPr>
        <a:xfrm>
          <a:off x="628650" y="22564725"/>
          <a:ext cx="7238095" cy="7371428"/>
        </a:xfrm>
        <a:prstGeom prst="rect">
          <a:avLst/>
        </a:prstGeom>
      </xdr:spPr>
    </xdr:pic>
    <xdr:clientData/>
  </xdr:oneCellAnchor>
  <xdr:oneCellAnchor>
    <xdr:from>
      <xdr:col>1</xdr:col>
      <xdr:colOff>0</xdr:colOff>
      <xdr:row>161</xdr:row>
      <xdr:rowOff>0</xdr:rowOff>
    </xdr:from>
    <xdr:ext cx="5742857" cy="5076190"/>
    <xdr:pic>
      <xdr:nvPicPr>
        <xdr:cNvPr id="7" name="Picture 6"/>
        <xdr:cNvPicPr>
          <a:picLocks noChangeAspect="1"/>
        </xdr:cNvPicPr>
      </xdr:nvPicPr>
      <xdr:blipFill>
        <a:blip xmlns:r="http://schemas.openxmlformats.org/officeDocument/2006/relationships" r:embed="rId6"/>
        <a:stretch>
          <a:fillRect/>
        </a:stretch>
      </xdr:blipFill>
      <xdr:spPr>
        <a:xfrm>
          <a:off x="609600" y="30670500"/>
          <a:ext cx="5742857" cy="5076190"/>
        </a:xfrm>
        <a:prstGeom prst="rect">
          <a:avLst/>
        </a:prstGeom>
      </xdr:spPr>
    </xdr:pic>
    <xdr:clientData/>
  </xdr:oneCellAnchor>
  <xdr:oneCellAnchor>
    <xdr:from>
      <xdr:col>1</xdr:col>
      <xdr:colOff>0</xdr:colOff>
      <xdr:row>193</xdr:row>
      <xdr:rowOff>0</xdr:rowOff>
    </xdr:from>
    <xdr:ext cx="5685714" cy="1914286"/>
    <xdr:pic>
      <xdr:nvPicPr>
        <xdr:cNvPr id="8" name="Picture 7"/>
        <xdr:cNvPicPr>
          <a:picLocks noChangeAspect="1"/>
        </xdr:cNvPicPr>
      </xdr:nvPicPr>
      <xdr:blipFill>
        <a:blip xmlns:r="http://schemas.openxmlformats.org/officeDocument/2006/relationships" r:embed="rId7"/>
        <a:stretch>
          <a:fillRect/>
        </a:stretch>
      </xdr:blipFill>
      <xdr:spPr>
        <a:xfrm>
          <a:off x="609600" y="36766500"/>
          <a:ext cx="5685714" cy="1914286"/>
        </a:xfrm>
        <a:prstGeom prst="rect">
          <a:avLst/>
        </a:prstGeom>
      </xdr:spPr>
    </xdr:pic>
    <xdr:clientData/>
  </xdr:oneCellAnchor>
  <xdr:oneCellAnchor>
    <xdr:from>
      <xdr:col>1</xdr:col>
      <xdr:colOff>0</xdr:colOff>
      <xdr:row>207</xdr:row>
      <xdr:rowOff>0</xdr:rowOff>
    </xdr:from>
    <xdr:ext cx="5171429" cy="8009524"/>
    <xdr:pic>
      <xdr:nvPicPr>
        <xdr:cNvPr id="9" name="Picture 8"/>
        <xdr:cNvPicPr>
          <a:picLocks noChangeAspect="1"/>
        </xdr:cNvPicPr>
      </xdr:nvPicPr>
      <xdr:blipFill>
        <a:blip xmlns:r="http://schemas.openxmlformats.org/officeDocument/2006/relationships" r:embed="rId8"/>
        <a:stretch>
          <a:fillRect/>
        </a:stretch>
      </xdr:blipFill>
      <xdr:spPr>
        <a:xfrm>
          <a:off x="609600" y="39433500"/>
          <a:ext cx="5171429" cy="8009524"/>
        </a:xfrm>
        <a:prstGeom prst="rect">
          <a:avLst/>
        </a:prstGeom>
      </xdr:spPr>
    </xdr:pic>
    <xdr:clientData/>
  </xdr:oneCellAnchor>
  <xdr:oneCellAnchor>
    <xdr:from>
      <xdr:col>1</xdr:col>
      <xdr:colOff>28575</xdr:colOff>
      <xdr:row>253</xdr:row>
      <xdr:rowOff>0</xdr:rowOff>
    </xdr:from>
    <xdr:ext cx="5809524" cy="2742857"/>
    <xdr:pic>
      <xdr:nvPicPr>
        <xdr:cNvPr id="10" name="Picture 9"/>
        <xdr:cNvPicPr>
          <a:picLocks noChangeAspect="1"/>
        </xdr:cNvPicPr>
      </xdr:nvPicPr>
      <xdr:blipFill>
        <a:blip xmlns:r="http://schemas.openxmlformats.org/officeDocument/2006/relationships" r:embed="rId9"/>
        <a:stretch>
          <a:fillRect/>
        </a:stretch>
      </xdr:blipFill>
      <xdr:spPr>
        <a:xfrm>
          <a:off x="638175" y="48196500"/>
          <a:ext cx="5809524" cy="2742857"/>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38</xdr:row>
      <xdr:rowOff>0</xdr:rowOff>
    </xdr:from>
    <xdr:to>
      <xdr:col>7</xdr:col>
      <xdr:colOff>494487</xdr:colOff>
      <xdr:row>61</xdr:row>
      <xdr:rowOff>142309</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6096000"/>
          <a:ext cx="6504762" cy="4523809"/>
        </a:xfrm>
        <a:prstGeom prst="rect">
          <a:avLst/>
        </a:prstGeom>
      </xdr:spPr>
    </xdr:pic>
    <xdr:clientData/>
  </xdr:twoCellAnchor>
  <xdr:twoCellAnchor editAs="oneCell">
    <xdr:from>
      <xdr:col>0</xdr:col>
      <xdr:colOff>590550</xdr:colOff>
      <xdr:row>24</xdr:row>
      <xdr:rowOff>57150</xdr:rowOff>
    </xdr:from>
    <xdr:to>
      <xdr:col>4</xdr:col>
      <xdr:colOff>551856</xdr:colOff>
      <xdr:row>35</xdr:row>
      <xdr:rowOff>85460</xdr:rowOff>
    </xdr:to>
    <xdr:pic>
      <xdr:nvPicPr>
        <xdr:cNvPr id="3" name="Picture 2"/>
        <xdr:cNvPicPr>
          <a:picLocks noChangeAspect="1"/>
        </xdr:cNvPicPr>
      </xdr:nvPicPr>
      <xdr:blipFill>
        <a:blip xmlns:r="http://schemas.openxmlformats.org/officeDocument/2006/relationships" r:embed="rId2"/>
        <a:stretch>
          <a:fillRect/>
        </a:stretch>
      </xdr:blipFill>
      <xdr:spPr>
        <a:xfrm>
          <a:off x="590550" y="3819525"/>
          <a:ext cx="4752381" cy="2123810"/>
        </a:xfrm>
        <a:prstGeom prst="rect">
          <a:avLst/>
        </a:prstGeom>
      </xdr:spPr>
    </xdr:pic>
    <xdr:clientData/>
  </xdr:twoCellAnchor>
  <xdr:twoCellAnchor editAs="oneCell">
    <xdr:from>
      <xdr:col>5</xdr:col>
      <xdr:colOff>1</xdr:colOff>
      <xdr:row>24</xdr:row>
      <xdr:rowOff>66675</xdr:rowOff>
    </xdr:from>
    <xdr:to>
      <xdr:col>11</xdr:col>
      <xdr:colOff>57151</xdr:colOff>
      <xdr:row>35</xdr:row>
      <xdr:rowOff>50800</xdr:rowOff>
    </xdr:to>
    <xdr:pic>
      <xdr:nvPicPr>
        <xdr:cNvPr id="4" name="Picture 3"/>
        <xdr:cNvPicPr>
          <a:picLocks noChangeAspect="1"/>
        </xdr:cNvPicPr>
      </xdr:nvPicPr>
      <xdr:blipFill>
        <a:blip xmlns:r="http://schemas.openxmlformats.org/officeDocument/2006/relationships" r:embed="rId3"/>
        <a:stretch>
          <a:fillRect/>
        </a:stretch>
      </xdr:blipFill>
      <xdr:spPr>
        <a:xfrm>
          <a:off x="5400676" y="4019550"/>
          <a:ext cx="3714750" cy="2079625"/>
        </a:xfrm>
        <a:prstGeom prst="rect">
          <a:avLst/>
        </a:prstGeom>
      </xdr:spPr>
    </xdr:pic>
    <xdr:clientData/>
  </xdr:twoCellAnchor>
  <xdr:twoCellAnchor editAs="oneCell">
    <xdr:from>
      <xdr:col>1</xdr:col>
      <xdr:colOff>0</xdr:colOff>
      <xdr:row>64</xdr:row>
      <xdr:rowOff>0</xdr:rowOff>
    </xdr:from>
    <xdr:to>
      <xdr:col>7</xdr:col>
      <xdr:colOff>104011</xdr:colOff>
      <xdr:row>108</xdr:row>
      <xdr:rowOff>27524</xdr:rowOff>
    </xdr:to>
    <xdr:pic>
      <xdr:nvPicPr>
        <xdr:cNvPr id="5" name="Picture 4"/>
        <xdr:cNvPicPr>
          <a:picLocks noChangeAspect="1"/>
        </xdr:cNvPicPr>
      </xdr:nvPicPr>
      <xdr:blipFill>
        <a:blip xmlns:r="http://schemas.openxmlformats.org/officeDocument/2006/relationships" r:embed="rId4"/>
        <a:stretch>
          <a:fillRect/>
        </a:stretch>
      </xdr:blipFill>
      <xdr:spPr>
        <a:xfrm>
          <a:off x="609600" y="12592050"/>
          <a:ext cx="6114286" cy="8409524"/>
        </a:xfrm>
        <a:prstGeom prst="rect">
          <a:avLst/>
        </a:prstGeom>
      </xdr:spPr>
    </xdr:pic>
    <xdr:clientData/>
  </xdr:twoCellAnchor>
  <xdr:twoCellAnchor editAs="oneCell">
    <xdr:from>
      <xdr:col>8</xdr:col>
      <xdr:colOff>0</xdr:colOff>
      <xdr:row>64</xdr:row>
      <xdr:rowOff>0</xdr:rowOff>
    </xdr:from>
    <xdr:to>
      <xdr:col>18</xdr:col>
      <xdr:colOff>561143</xdr:colOff>
      <xdr:row>104</xdr:row>
      <xdr:rowOff>141905</xdr:rowOff>
    </xdr:to>
    <xdr:pic>
      <xdr:nvPicPr>
        <xdr:cNvPr id="6" name="Picture 5"/>
        <xdr:cNvPicPr>
          <a:picLocks noChangeAspect="1"/>
        </xdr:cNvPicPr>
      </xdr:nvPicPr>
      <xdr:blipFill>
        <a:blip xmlns:r="http://schemas.openxmlformats.org/officeDocument/2006/relationships" r:embed="rId5"/>
        <a:stretch>
          <a:fillRect/>
        </a:stretch>
      </xdr:blipFill>
      <xdr:spPr>
        <a:xfrm>
          <a:off x="7229475" y="12592050"/>
          <a:ext cx="6657143" cy="7761905"/>
        </a:xfrm>
        <a:prstGeom prst="rect">
          <a:avLst/>
        </a:prstGeom>
      </xdr:spPr>
    </xdr:pic>
    <xdr:clientData/>
  </xdr:twoCellAnchor>
  <xdr:twoCellAnchor editAs="oneCell">
    <xdr:from>
      <xdr:col>20</xdr:col>
      <xdr:colOff>0</xdr:colOff>
      <xdr:row>64</xdr:row>
      <xdr:rowOff>0</xdr:rowOff>
    </xdr:from>
    <xdr:to>
      <xdr:col>28</xdr:col>
      <xdr:colOff>313676</xdr:colOff>
      <xdr:row>101</xdr:row>
      <xdr:rowOff>189595</xdr:rowOff>
    </xdr:to>
    <xdr:pic>
      <xdr:nvPicPr>
        <xdr:cNvPr id="7" name="Picture 6"/>
        <xdr:cNvPicPr>
          <a:picLocks noChangeAspect="1"/>
        </xdr:cNvPicPr>
      </xdr:nvPicPr>
      <xdr:blipFill>
        <a:blip xmlns:r="http://schemas.openxmlformats.org/officeDocument/2006/relationships" r:embed="rId6"/>
        <a:stretch>
          <a:fillRect/>
        </a:stretch>
      </xdr:blipFill>
      <xdr:spPr>
        <a:xfrm>
          <a:off x="14544675" y="12592050"/>
          <a:ext cx="5190476" cy="7238095"/>
        </a:xfrm>
        <a:prstGeom prst="rect">
          <a:avLst/>
        </a:prstGeom>
      </xdr:spPr>
    </xdr:pic>
    <xdr:clientData/>
  </xdr:twoCellAnchor>
  <xdr:twoCellAnchor editAs="oneCell">
    <xdr:from>
      <xdr:col>11</xdr:col>
      <xdr:colOff>571500</xdr:colOff>
      <xdr:row>24</xdr:row>
      <xdr:rowOff>121573</xdr:rowOff>
    </xdr:from>
    <xdr:to>
      <xdr:col>18</xdr:col>
      <xdr:colOff>419100</xdr:colOff>
      <xdr:row>35</xdr:row>
      <xdr:rowOff>101442</xdr:rowOff>
    </xdr:to>
    <xdr:pic>
      <xdr:nvPicPr>
        <xdr:cNvPr id="8" name="Picture 7"/>
        <xdr:cNvPicPr>
          <a:picLocks noChangeAspect="1"/>
        </xdr:cNvPicPr>
      </xdr:nvPicPr>
      <xdr:blipFill>
        <a:blip xmlns:r="http://schemas.openxmlformats.org/officeDocument/2006/relationships" r:embed="rId7"/>
        <a:stretch>
          <a:fillRect/>
        </a:stretch>
      </xdr:blipFill>
      <xdr:spPr>
        <a:xfrm>
          <a:off x="9629775" y="5093623"/>
          <a:ext cx="4114800" cy="207536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123825</xdr:rowOff>
    </xdr:from>
    <xdr:to>
      <xdr:col>7</xdr:col>
      <xdr:colOff>284360</xdr:colOff>
      <xdr:row>24</xdr:row>
      <xdr:rowOff>103919</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314325"/>
          <a:ext cx="5866010" cy="436159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1</xdr:col>
      <xdr:colOff>0</xdr:colOff>
      <xdr:row>0</xdr:row>
      <xdr:rowOff>114300</xdr:rowOff>
    </xdr:from>
    <xdr:ext cx="4342857" cy="1904762"/>
    <xdr:pic>
      <xdr:nvPicPr>
        <xdr:cNvPr id="2" name="Picture 1"/>
        <xdr:cNvPicPr>
          <a:picLocks noChangeAspect="1"/>
        </xdr:cNvPicPr>
      </xdr:nvPicPr>
      <xdr:blipFill>
        <a:blip xmlns:r="http://schemas.openxmlformats.org/officeDocument/2006/relationships" r:embed="rId1"/>
        <a:stretch>
          <a:fillRect/>
        </a:stretch>
      </xdr:blipFill>
      <xdr:spPr>
        <a:xfrm>
          <a:off x="609600" y="114300"/>
          <a:ext cx="4342857" cy="1904762"/>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1</xdr:col>
      <xdr:colOff>57150</xdr:colOff>
      <xdr:row>1</xdr:row>
      <xdr:rowOff>123824</xdr:rowOff>
    </xdr:from>
    <xdr:to>
      <xdr:col>12</xdr:col>
      <xdr:colOff>19050</xdr:colOff>
      <xdr:row>45</xdr:row>
      <xdr:rowOff>76199</xdr:rowOff>
    </xdr:to>
    <xdr:pic>
      <xdr:nvPicPr>
        <xdr:cNvPr id="2" name="Picture 1" descr="http://3.bp.blogspot.com/-pgE8g0YP6M0/VqDmnW8f0vI/AAAAAAAAHlA/WjSIbKHOYWw/s1600/2016_end_of_year_firearms_final.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0" y="314324"/>
          <a:ext cx="6667500" cy="8334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ab56-my.sharepoint.com/Users/Richard%20Coffin/SharePoint/Brandt%20Vaughan/Brandt%20Andy%20share/US%20Government%20&amp;%20Economy/Policy/Violations/Violation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ab56-my.sharepoint.com/personal/brandt_ballmergroup_com/Documents/Brandt%20Andy%20share/US%20Government%20&amp;%20Economy/Policy/Violations/FEMA%20-%20Disaste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olations"/>
      <sheetName val="EPA"/>
      <sheetName val="NRC"/>
      <sheetName val="USDA"/>
      <sheetName val="FDA"/>
      <sheetName val="CPSC Summary"/>
      <sheetName val="CPSC(OLD)"/>
      <sheetName val="ATF"/>
      <sheetName val="SEC"/>
      <sheetName val="FTC"/>
      <sheetName val="FDIC"/>
      <sheetName val="FDIC2"/>
      <sheetName val="USPTO"/>
      <sheetName val="OSHA"/>
      <sheetName val="NLRB"/>
      <sheetName val="MSHA"/>
      <sheetName val="OWCP"/>
      <sheetName val="EEOC"/>
      <sheetName val="OLHCHH (lead)"/>
      <sheetName val="HUD"/>
      <sheetName val="DEA"/>
      <sheetName val="TTF"/>
      <sheetName val="TSA"/>
    </sheetNames>
    <sheetDataSet>
      <sheetData sheetId="0" refreshError="1"/>
      <sheetData sheetId="1">
        <row r="2">
          <cell r="B2">
            <v>4973</v>
          </cell>
          <cell r="C2">
            <v>4201</v>
          </cell>
          <cell r="D2">
            <v>3945</v>
          </cell>
          <cell r="E2">
            <v>3983</v>
          </cell>
          <cell r="F2">
            <v>3757</v>
          </cell>
        </row>
        <row r="9">
          <cell r="B9" t="str">
            <v>na</v>
          </cell>
          <cell r="C9">
            <v>34378</v>
          </cell>
          <cell r="D9">
            <v>33439</v>
          </cell>
          <cell r="E9">
            <v>32796</v>
          </cell>
          <cell r="F9">
            <v>31968</v>
          </cell>
        </row>
        <row r="12">
          <cell r="B12">
            <v>8243</v>
          </cell>
          <cell r="C12">
            <v>7100</v>
          </cell>
          <cell r="D12">
            <v>6743</v>
          </cell>
          <cell r="E12">
            <v>5800</v>
          </cell>
          <cell r="F12">
            <v>6037</v>
          </cell>
        </row>
        <row r="15">
          <cell r="B15" t="str">
            <v>na</v>
          </cell>
          <cell r="C15">
            <v>299</v>
          </cell>
          <cell r="D15">
            <v>353</v>
          </cell>
          <cell r="E15">
            <v>254</v>
          </cell>
          <cell r="F15" t="str">
            <v>na</v>
          </cell>
        </row>
        <row r="17">
          <cell r="B17">
            <v>27610</v>
          </cell>
          <cell r="C17">
            <v>29866</v>
          </cell>
          <cell r="D17">
            <v>27314</v>
          </cell>
          <cell r="E17">
            <v>27657</v>
          </cell>
          <cell r="F17">
            <v>28508</v>
          </cell>
        </row>
      </sheetData>
      <sheetData sheetId="2" refreshError="1"/>
      <sheetData sheetId="3" refreshError="1"/>
      <sheetData sheetId="4" refreshError="1"/>
      <sheetData sheetId="5" refreshError="1"/>
      <sheetData sheetId="6" refreshError="1"/>
      <sheetData sheetId="7" refreshError="1"/>
      <sheetData sheetId="8">
        <row r="2">
          <cell r="C2">
            <v>320</v>
          </cell>
          <cell r="D2">
            <v>394</v>
          </cell>
          <cell r="E2">
            <v>416</v>
          </cell>
          <cell r="F2">
            <v>497</v>
          </cell>
          <cell r="G2">
            <v>486</v>
          </cell>
          <cell r="H2">
            <v>453</v>
          </cell>
          <cell r="I2">
            <v>489</v>
          </cell>
          <cell r="J2">
            <v>477</v>
          </cell>
          <cell r="K2">
            <v>525</v>
          </cell>
          <cell r="L2">
            <v>503</v>
          </cell>
          <cell r="M2">
            <v>484</v>
          </cell>
          <cell r="N2">
            <v>598</v>
          </cell>
          <cell r="O2">
            <v>679</v>
          </cell>
          <cell r="P2">
            <v>639</v>
          </cell>
          <cell r="Q2">
            <v>630</v>
          </cell>
          <cell r="R2">
            <v>574</v>
          </cell>
          <cell r="S2">
            <v>655</v>
          </cell>
          <cell r="T2">
            <v>671</v>
          </cell>
          <cell r="U2">
            <v>664</v>
          </cell>
          <cell r="V2">
            <v>681</v>
          </cell>
          <cell r="W2">
            <v>735</v>
          </cell>
          <cell r="X2">
            <v>734</v>
          </cell>
          <cell r="Y2">
            <v>676</v>
          </cell>
          <cell r="Z2">
            <v>755</v>
          </cell>
        </row>
      </sheetData>
      <sheetData sheetId="9">
        <row r="7">
          <cell r="Q7">
            <v>325519</v>
          </cell>
          <cell r="R7">
            <v>551622</v>
          </cell>
          <cell r="S7">
            <v>713657</v>
          </cell>
          <cell r="T7">
            <v>860383</v>
          </cell>
          <cell r="U7">
            <v>909314</v>
          </cell>
          <cell r="V7">
            <v>906129</v>
          </cell>
          <cell r="W7">
            <v>1070447</v>
          </cell>
          <cell r="X7">
            <v>1261124</v>
          </cell>
          <cell r="Y7">
            <v>1428977</v>
          </cell>
          <cell r="Z7">
            <v>1469442</v>
          </cell>
          <cell r="AA7">
            <v>1897252</v>
          </cell>
          <cell r="AB7">
            <v>2110916</v>
          </cell>
          <cell r="AC7">
            <v>2101780</v>
          </cell>
        </row>
        <row r="8">
          <cell r="Q8">
            <v>137306</v>
          </cell>
          <cell r="R8">
            <v>242783</v>
          </cell>
          <cell r="S8">
            <v>331366</v>
          </cell>
          <cell r="T8">
            <v>410298</v>
          </cell>
          <cell r="U8">
            <v>437585</v>
          </cell>
          <cell r="V8">
            <v>423672</v>
          </cell>
          <cell r="W8">
            <v>505563</v>
          </cell>
          <cell r="X8">
            <v>620832</v>
          </cell>
          <cell r="Y8">
            <v>708781</v>
          </cell>
          <cell r="Z8">
            <v>819399</v>
          </cell>
          <cell r="AA8">
            <v>1040439</v>
          </cell>
          <cell r="AB8">
            <v>1111119</v>
          </cell>
          <cell r="AC8">
            <v>1165090</v>
          </cell>
        </row>
        <row r="9">
          <cell r="Q9">
            <v>86250</v>
          </cell>
          <cell r="R9">
            <v>161977</v>
          </cell>
          <cell r="S9">
            <v>215240</v>
          </cell>
          <cell r="T9">
            <v>246909</v>
          </cell>
          <cell r="U9">
            <v>255687</v>
          </cell>
          <cell r="V9">
            <v>246214</v>
          </cell>
          <cell r="W9">
            <v>259314</v>
          </cell>
          <cell r="X9">
            <v>314587</v>
          </cell>
          <cell r="Y9">
            <v>278360</v>
          </cell>
          <cell r="Z9">
            <v>251080</v>
          </cell>
          <cell r="AA9">
            <v>279216</v>
          </cell>
          <cell r="AB9">
            <v>369145</v>
          </cell>
          <cell r="AC9">
            <v>290056</v>
          </cell>
        </row>
        <row r="10">
          <cell r="Q10">
            <v>101963</v>
          </cell>
          <cell r="R10">
            <v>146862</v>
          </cell>
          <cell r="S10">
            <v>167051</v>
          </cell>
          <cell r="T10">
            <v>203176</v>
          </cell>
          <cell r="U10">
            <v>216042</v>
          </cell>
          <cell r="V10">
            <v>236243</v>
          </cell>
          <cell r="W10">
            <v>305570</v>
          </cell>
          <cell r="X10">
            <v>325705</v>
          </cell>
          <cell r="Y10">
            <v>441836</v>
          </cell>
          <cell r="Z10">
            <v>398963</v>
          </cell>
          <cell r="AA10">
            <v>577597</v>
          </cell>
          <cell r="AB10">
            <v>630652</v>
          </cell>
          <cell r="AC10">
            <v>646634</v>
          </cell>
        </row>
      </sheetData>
      <sheetData sheetId="10" refreshError="1"/>
      <sheetData sheetId="11">
        <row r="612">
          <cell r="O612" t="str">
            <v>Total Assets of Failed Banks</v>
          </cell>
          <cell r="P612">
            <v>146567147</v>
          </cell>
          <cell r="Q612">
            <v>143465478</v>
          </cell>
          <cell r="R612">
            <v>89553575</v>
          </cell>
          <cell r="S612">
            <v>10077996</v>
          </cell>
          <cell r="T612">
            <v>1768920</v>
          </cell>
          <cell r="U612">
            <v>949378</v>
          </cell>
          <cell r="V612">
            <v>220178</v>
          </cell>
          <cell r="W612">
            <v>42038</v>
          </cell>
          <cell r="X612">
            <v>261405</v>
          </cell>
          <cell r="Y612">
            <v>1684028</v>
          </cell>
          <cell r="Z612">
            <v>322554</v>
          </cell>
          <cell r="AA612">
            <v>3213818</v>
          </cell>
          <cell r="AB612">
            <v>2367518</v>
          </cell>
          <cell r="AC612">
            <v>56431</v>
          </cell>
          <cell r="AD612">
            <v>172451</v>
          </cell>
          <cell r="AE612">
            <v>0</v>
          </cell>
          <cell r="AF612">
            <v>0</v>
          </cell>
          <cell r="AG612">
            <v>2651992</v>
          </cell>
          <cell r="AH612">
            <v>372312397</v>
          </cell>
          <cell r="AI612">
            <v>170478375</v>
          </cell>
          <cell r="AJ612">
            <v>91032477</v>
          </cell>
          <cell r="AK612">
            <v>34805810</v>
          </cell>
          <cell r="AL612">
            <v>11690024</v>
          </cell>
          <cell r="AM612">
            <v>6005640</v>
          </cell>
          <cell r="AN612">
            <v>2933783</v>
          </cell>
        </row>
        <row r="613">
          <cell r="O613" t="str">
            <v>Total Deposits of Failed Banks</v>
          </cell>
          <cell r="P613">
            <v>114022788</v>
          </cell>
          <cell r="Q613">
            <v>118132914</v>
          </cell>
          <cell r="R613">
            <v>74695526</v>
          </cell>
          <cell r="S613">
            <v>8492056</v>
          </cell>
          <cell r="T613">
            <v>1673593</v>
          </cell>
          <cell r="U613">
            <v>932308</v>
          </cell>
          <cell r="V613">
            <v>218724</v>
          </cell>
          <cell r="W613">
            <v>40462</v>
          </cell>
          <cell r="X613">
            <v>233100</v>
          </cell>
          <cell r="Y613">
            <v>1376235</v>
          </cell>
          <cell r="Z613">
            <v>290966</v>
          </cell>
          <cell r="AA613">
            <v>2943014</v>
          </cell>
          <cell r="AB613">
            <v>2078263</v>
          </cell>
          <cell r="AC613">
            <v>48727</v>
          </cell>
          <cell r="AD613">
            <v>160364</v>
          </cell>
          <cell r="AE613">
            <v>0</v>
          </cell>
          <cell r="AF613">
            <v>0</v>
          </cell>
          <cell r="AG613">
            <v>2459897</v>
          </cell>
          <cell r="AH613">
            <v>234667333</v>
          </cell>
          <cell r="AI613">
            <v>138488403</v>
          </cell>
          <cell r="AJ613">
            <v>78618763</v>
          </cell>
          <cell r="AK613">
            <v>30969725</v>
          </cell>
          <cell r="AL613">
            <v>11083961</v>
          </cell>
          <cell r="AM613">
            <v>5092245</v>
          </cell>
          <cell r="AN613">
            <v>2712806</v>
          </cell>
        </row>
        <row r="614">
          <cell r="O614" t="str">
            <v>Total Estimated Loss</v>
          </cell>
          <cell r="P614">
            <v>18775769</v>
          </cell>
          <cell r="Q614">
            <v>15249538</v>
          </cell>
          <cell r="R614">
            <v>6962022</v>
          </cell>
          <cell r="S614">
            <v>930283</v>
          </cell>
          <cell r="T614">
            <v>163297</v>
          </cell>
          <cell r="U614">
            <v>99915</v>
          </cell>
          <cell r="V614">
            <v>57940</v>
          </cell>
          <cell r="W614">
            <v>2866</v>
          </cell>
          <cell r="X614">
            <v>220185</v>
          </cell>
          <cell r="Y614">
            <v>601891</v>
          </cell>
          <cell r="Z614">
            <v>21781</v>
          </cell>
          <cell r="AA614">
            <v>393324</v>
          </cell>
          <cell r="AB614">
            <v>362745</v>
          </cell>
          <cell r="AC614">
            <v>13467</v>
          </cell>
          <cell r="AD614">
            <v>13355</v>
          </cell>
          <cell r="AE614">
            <v>0</v>
          </cell>
          <cell r="AF614">
            <v>0</v>
          </cell>
          <cell r="AG614">
            <v>159520</v>
          </cell>
          <cell r="AH614">
            <v>18379680</v>
          </cell>
          <cell r="AI614">
            <v>29910962</v>
          </cell>
          <cell r="AJ614">
            <v>17461864</v>
          </cell>
          <cell r="AK614">
            <v>7158521</v>
          </cell>
          <cell r="AL614">
            <v>2697541</v>
          </cell>
          <cell r="AM614">
            <v>1309924</v>
          </cell>
          <cell r="AN614">
            <v>436683</v>
          </cell>
        </row>
      </sheetData>
      <sheetData sheetId="12" refreshError="1"/>
      <sheetData sheetId="13">
        <row r="29">
          <cell r="B29">
            <v>6217</v>
          </cell>
          <cell r="C29">
            <v>6331</v>
          </cell>
          <cell r="D29">
            <v>6632</v>
          </cell>
          <cell r="E29">
            <v>6275</v>
          </cell>
          <cell r="F29">
            <v>6202</v>
          </cell>
          <cell r="G29">
            <v>6238</v>
          </cell>
          <cell r="H29">
            <v>6055</v>
          </cell>
          <cell r="I29">
            <v>6054</v>
          </cell>
          <cell r="J29">
            <v>5920</v>
          </cell>
          <cell r="K29">
            <v>5915</v>
          </cell>
          <cell r="L29">
            <v>5534</v>
          </cell>
          <cell r="M29">
            <v>5575</v>
          </cell>
          <cell r="N29">
            <v>5764</v>
          </cell>
          <cell r="O29">
            <v>5734</v>
          </cell>
          <cell r="P29">
            <v>5840</v>
          </cell>
          <cell r="Q29">
            <v>5657</v>
          </cell>
          <cell r="R29">
            <v>5214</v>
          </cell>
          <cell r="S29">
            <v>4551</v>
          </cell>
          <cell r="T29">
            <v>4690</v>
          </cell>
          <cell r="U29">
            <v>4693</v>
          </cell>
          <cell r="V29">
            <v>4628</v>
          </cell>
          <cell r="W29">
            <v>4585</v>
          </cell>
        </row>
      </sheetData>
      <sheetData sheetId="14" refreshError="1"/>
      <sheetData sheetId="15" refreshError="1"/>
      <sheetData sheetId="16" refreshError="1"/>
      <sheetData sheetId="17">
        <row r="44">
          <cell r="C44">
            <v>1134</v>
          </cell>
          <cell r="D44">
            <v>1071</v>
          </cell>
          <cell r="E44">
            <v>1044</v>
          </cell>
          <cell r="F44">
            <v>1270</v>
          </cell>
          <cell r="G44">
            <v>1251</v>
          </cell>
          <cell r="H44">
            <v>1256</v>
          </cell>
          <cell r="I44">
            <v>1167</v>
          </cell>
          <cell r="J44">
            <v>1011</v>
          </cell>
          <cell r="K44">
            <v>970</v>
          </cell>
          <cell r="L44">
            <v>861</v>
          </cell>
          <cell r="M44">
            <v>818</v>
          </cell>
          <cell r="N44">
            <v>954</v>
          </cell>
          <cell r="O44">
            <v>942</v>
          </cell>
          <cell r="P44">
            <v>1044</v>
          </cell>
          <cell r="Q44">
            <v>919</v>
          </cell>
          <cell r="R44">
            <v>1082</v>
          </cell>
          <cell r="S44">
            <v>1019</v>
          </cell>
          <cell r="T44">
            <v>938</v>
          </cell>
        </row>
        <row r="45">
          <cell r="C45">
            <v>1172</v>
          </cell>
          <cell r="D45">
            <v>1134</v>
          </cell>
          <cell r="E45">
            <v>1026</v>
          </cell>
          <cell r="F45">
            <v>1235</v>
          </cell>
          <cell r="G45">
            <v>1158</v>
          </cell>
          <cell r="H45">
            <v>1182</v>
          </cell>
          <cell r="I45">
            <v>1071</v>
          </cell>
          <cell r="J45">
            <v>996</v>
          </cell>
          <cell r="K45">
            <v>889</v>
          </cell>
          <cell r="L45">
            <v>748</v>
          </cell>
          <cell r="M45">
            <v>796</v>
          </cell>
          <cell r="N45">
            <v>828</v>
          </cell>
          <cell r="O45">
            <v>991</v>
          </cell>
          <cell r="P45">
            <v>1083</v>
          </cell>
          <cell r="Q45">
            <v>1101</v>
          </cell>
          <cell r="R45">
            <v>1139</v>
          </cell>
          <cell r="S45">
            <v>1063</v>
          </cell>
          <cell r="T45">
            <v>1024</v>
          </cell>
        </row>
        <row r="48">
          <cell r="C48">
            <v>6.0999999999999999E-2</v>
          </cell>
          <cell r="D48">
            <v>6.3E-2</v>
          </cell>
          <cell r="E48">
            <v>8.6999999999999994E-2</v>
          </cell>
          <cell r="F48">
            <v>6.5000000000000002E-2</v>
          </cell>
          <cell r="G48">
            <v>8.3000000000000004E-2</v>
          </cell>
          <cell r="H48">
            <v>9.9000000000000005E-2</v>
          </cell>
          <cell r="I48">
            <v>0.11600000000000001</v>
          </cell>
          <cell r="J48">
            <v>0.109</v>
          </cell>
          <cell r="K48">
            <v>0.114</v>
          </cell>
          <cell r="L48">
            <v>0.11799999999999999</v>
          </cell>
          <cell r="M48">
            <v>0.123</v>
          </cell>
          <cell r="N48">
            <v>0.106</v>
          </cell>
          <cell r="O48">
            <v>9.1999999999999998E-2</v>
          </cell>
          <cell r="P48">
            <v>0.109</v>
          </cell>
          <cell r="Q48">
            <v>0.114</v>
          </cell>
          <cell r="R48">
            <v>0.114</v>
          </cell>
          <cell r="S48">
            <v>8.4000000000000005E-2</v>
          </cell>
          <cell r="T48">
            <v>7.6999999999999999E-2</v>
          </cell>
        </row>
        <row r="50">
          <cell r="C50">
            <v>4.5999999999999999E-2</v>
          </cell>
          <cell r="D50">
            <v>4.2999999999999997E-2</v>
          </cell>
          <cell r="E50">
            <v>5.7000000000000002E-2</v>
          </cell>
          <cell r="F50">
            <v>5.7000000000000002E-2</v>
          </cell>
          <cell r="G50">
            <v>5.3999999999999999E-2</v>
          </cell>
          <cell r="H50">
            <v>6.2E-2</v>
          </cell>
          <cell r="I50">
            <v>4.1000000000000002E-2</v>
          </cell>
          <cell r="J50">
            <v>6.5000000000000002E-2</v>
          </cell>
          <cell r="K50">
            <v>4.9000000000000002E-2</v>
          </cell>
          <cell r="L50">
            <v>5.0999999999999997E-2</v>
          </cell>
          <cell r="M50">
            <v>7.4999999999999997E-2</v>
          </cell>
          <cell r="N50">
            <v>8.3000000000000004E-2</v>
          </cell>
          <cell r="O50">
            <v>5.7000000000000002E-2</v>
          </cell>
          <cell r="P50">
            <v>8.3000000000000004E-2</v>
          </cell>
          <cell r="Q50">
            <v>6.8000000000000005E-2</v>
          </cell>
          <cell r="R50">
            <v>5.8000000000000003E-2</v>
          </cell>
          <cell r="S50">
            <v>5.6000000000000001E-2</v>
          </cell>
          <cell r="T50">
            <v>6.0999999999999999E-2</v>
          </cell>
        </row>
        <row r="52">
          <cell r="C52">
            <v>0.25800000000000001</v>
          </cell>
          <cell r="D52">
            <v>0.28799999999999998</v>
          </cell>
          <cell r="E52">
            <v>0.22</v>
          </cell>
          <cell r="F52">
            <v>0.20200000000000001</v>
          </cell>
          <cell r="G52">
            <v>0.17399999999999999</v>
          </cell>
          <cell r="H52">
            <v>0.17799999999999999</v>
          </cell>
          <cell r="I52">
            <v>0.16600000000000001</v>
          </cell>
          <cell r="J52">
            <v>0.16700000000000001</v>
          </cell>
          <cell r="K52">
            <v>0.16500000000000001</v>
          </cell>
          <cell r="L52">
            <v>0.151</v>
          </cell>
          <cell r="M52">
            <v>0.16600000000000001</v>
          </cell>
          <cell r="N52">
            <v>0.17100000000000001</v>
          </cell>
          <cell r="O52">
            <v>0.28000000000000003</v>
          </cell>
          <cell r="P52">
            <v>0.187</v>
          </cell>
          <cell r="Q52">
            <v>0.16800000000000001</v>
          </cell>
          <cell r="R52">
            <v>0.16300000000000001</v>
          </cell>
          <cell r="S52">
            <v>0.23100000000000001</v>
          </cell>
          <cell r="T52">
            <v>0.20599999999999999</v>
          </cell>
        </row>
        <row r="54">
          <cell r="C54">
            <v>0.59499999999999997</v>
          </cell>
          <cell r="D54">
            <v>0.54300000000000004</v>
          </cell>
          <cell r="E54">
            <v>0.55100000000000005</v>
          </cell>
          <cell r="F54">
            <v>0.57999999999999996</v>
          </cell>
          <cell r="G54">
            <v>0.58599999999999997</v>
          </cell>
          <cell r="H54">
            <v>0.57699999999999996</v>
          </cell>
          <cell r="I54">
            <v>0.57199999999999995</v>
          </cell>
          <cell r="J54">
            <v>0.57499999999999996</v>
          </cell>
          <cell r="K54">
            <v>0.58599999999999997</v>
          </cell>
          <cell r="L54">
            <v>0.61899999999999999</v>
          </cell>
          <cell r="M54">
            <v>0.55900000000000005</v>
          </cell>
          <cell r="N54">
            <v>0.56000000000000005</v>
          </cell>
          <cell r="O54">
            <v>0.52600000000000002</v>
          </cell>
          <cell r="P54">
            <v>0.56699999999999995</v>
          </cell>
          <cell r="Q54">
            <v>0.59899999999999998</v>
          </cell>
          <cell r="R54">
            <v>0.59099999999999997</v>
          </cell>
          <cell r="S54">
            <v>0.56899999999999995</v>
          </cell>
          <cell r="T54">
            <v>0.58799999999999997</v>
          </cell>
        </row>
        <row r="56">
          <cell r="C56">
            <v>4.1000000000000002E-2</v>
          </cell>
          <cell r="D56">
            <v>6.3E-2</v>
          </cell>
          <cell r="E56">
            <v>8.5999999999999993E-2</v>
          </cell>
          <cell r="F56">
            <v>9.6000000000000002E-2</v>
          </cell>
          <cell r="G56">
            <v>0.104</v>
          </cell>
          <cell r="H56">
            <v>8.5000000000000006E-2</v>
          </cell>
          <cell r="I56">
            <v>0.105</v>
          </cell>
          <cell r="J56">
            <v>8.3000000000000004E-2</v>
          </cell>
          <cell r="K56">
            <v>8.5000000000000006E-2</v>
          </cell>
          <cell r="L56">
            <v>6.3E-2</v>
          </cell>
          <cell r="M56">
            <v>7.6999999999999999E-2</v>
          </cell>
          <cell r="N56">
            <v>7.9000000000000001E-2</v>
          </cell>
          <cell r="O56">
            <v>4.5999999999999999E-2</v>
          </cell>
          <cell r="P56">
            <v>5.3999999999999999E-2</v>
          </cell>
          <cell r="Q56">
            <v>5.0999999999999997E-2</v>
          </cell>
          <cell r="R56">
            <v>7.3999999999999996E-2</v>
          </cell>
          <cell r="S56">
            <v>5.8999999999999997E-2</v>
          </cell>
          <cell r="T56">
            <v>6.8000000000000005E-2</v>
          </cell>
        </row>
        <row r="58">
          <cell r="C58">
            <v>1.2E-2</v>
          </cell>
          <cell r="D58">
            <v>1.2999999999999999E-2</v>
          </cell>
          <cell r="E58">
            <v>1.4999999999999999E-2</v>
          </cell>
          <cell r="F58">
            <v>3.5999999999999997E-2</v>
          </cell>
          <cell r="G58">
            <v>3.2000000000000001E-2</v>
          </cell>
          <cell r="H58">
            <v>1.9E-2</v>
          </cell>
          <cell r="I58">
            <v>2.7E-2</v>
          </cell>
          <cell r="J58">
            <v>2.4E-2</v>
          </cell>
          <cell r="K58">
            <v>2.5999999999999999E-2</v>
          </cell>
          <cell r="L58">
            <v>2.1000000000000001E-2</v>
          </cell>
          <cell r="M58">
            <v>3.5000000000000003E-2</v>
          </cell>
          <cell r="N58">
            <v>3.1E-2</v>
          </cell>
          <cell r="O58">
            <v>1.7999999999999999E-2</v>
          </cell>
          <cell r="P58">
            <v>2.3E-2</v>
          </cell>
          <cell r="Q58">
            <v>2.5999999999999999E-2</v>
          </cell>
          <cell r="R58">
            <v>2.9000000000000001E-2</v>
          </cell>
          <cell r="S58">
            <v>1.9E-2</v>
          </cell>
          <cell r="T58">
            <v>3.4000000000000002E-2</v>
          </cell>
        </row>
        <row r="60">
          <cell r="C60">
            <v>2.9000000000000001E-2</v>
          </cell>
          <cell r="D60">
            <v>0.05</v>
          </cell>
          <cell r="E60">
            <v>7.0999999999999994E-2</v>
          </cell>
          <cell r="F60">
            <v>0.06</v>
          </cell>
          <cell r="G60">
            <v>7.1999999999999995E-2</v>
          </cell>
          <cell r="H60">
            <v>6.5000000000000002E-2</v>
          </cell>
          <cell r="I60">
            <v>7.6999999999999999E-2</v>
          </cell>
          <cell r="J60">
            <v>5.8999999999999997E-2</v>
          </cell>
          <cell r="K60">
            <v>0.06</v>
          </cell>
          <cell r="L60">
            <v>4.1000000000000002E-2</v>
          </cell>
          <cell r="M60">
            <v>4.1000000000000002E-2</v>
          </cell>
          <cell r="N60">
            <v>4.7E-2</v>
          </cell>
          <cell r="O60">
            <v>2.8000000000000001E-2</v>
          </cell>
          <cell r="P60">
            <v>0.03</v>
          </cell>
          <cell r="Q60">
            <v>2.5000000000000001E-2</v>
          </cell>
          <cell r="R60">
            <v>4.4999999999999998E-2</v>
          </cell>
          <cell r="S60">
            <v>0.04</v>
          </cell>
          <cell r="T60">
            <v>3.4000000000000002E-2</v>
          </cell>
        </row>
        <row r="62">
          <cell r="C62">
            <v>0.14799999999999999</v>
          </cell>
          <cell r="D62">
            <v>0.16800000000000001</v>
          </cell>
          <cell r="E62">
            <v>0.22900000000000001</v>
          </cell>
          <cell r="F62">
            <v>0.218</v>
          </cell>
          <cell r="G62">
            <v>0.24</v>
          </cell>
          <cell r="H62">
            <v>0.245</v>
          </cell>
          <cell r="I62">
            <v>0.26100000000000001</v>
          </cell>
          <cell r="J62">
            <v>0.25800000000000001</v>
          </cell>
          <cell r="K62">
            <v>0.249</v>
          </cell>
          <cell r="L62">
            <v>0.23100000000000001</v>
          </cell>
          <cell r="M62">
            <v>0.27500000000000002</v>
          </cell>
          <cell r="N62">
            <v>0.26800000000000002</v>
          </cell>
          <cell r="O62">
            <v>0.19500000000000001</v>
          </cell>
          <cell r="P62">
            <v>0.246</v>
          </cell>
          <cell r="Q62">
            <v>0.23300000000000001</v>
          </cell>
          <cell r="R62">
            <v>0.246</v>
          </cell>
          <cell r="S62">
            <v>0.19900000000000001</v>
          </cell>
          <cell r="T62">
            <v>0.20599999999999999</v>
          </cell>
        </row>
        <row r="63">
          <cell r="C63">
            <v>2.4</v>
          </cell>
          <cell r="D63">
            <v>2.7</v>
          </cell>
          <cell r="E63">
            <v>2.9</v>
          </cell>
          <cell r="F63">
            <v>3.6</v>
          </cell>
          <cell r="G63">
            <v>5.0999999999999996</v>
          </cell>
          <cell r="H63">
            <v>10.3</v>
          </cell>
          <cell r="I63">
            <v>3.4</v>
          </cell>
          <cell r="J63">
            <v>6.4</v>
          </cell>
          <cell r="K63">
            <v>3.1</v>
          </cell>
          <cell r="L63">
            <v>3.1</v>
          </cell>
          <cell r="M63">
            <v>9.3000000000000007</v>
          </cell>
          <cell r="N63">
            <v>9.6</v>
          </cell>
          <cell r="O63">
            <v>4.8</v>
          </cell>
          <cell r="P63">
            <v>12.6</v>
          </cell>
          <cell r="Q63">
            <v>23</v>
          </cell>
          <cell r="R63">
            <v>9.9</v>
          </cell>
          <cell r="S63">
            <v>5</v>
          </cell>
          <cell r="T63">
            <v>6.2</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aster Declarations"/>
      <sheetName val="All years"/>
      <sheetName val="2015"/>
      <sheetName val="2014"/>
      <sheetName val="2013"/>
      <sheetName val="2012"/>
      <sheetName val="2011"/>
      <sheetName val="2010"/>
      <sheetName val="2009"/>
      <sheetName val="2008"/>
      <sheetName val="2007"/>
      <sheetName val="2006"/>
      <sheetName val="2005"/>
      <sheetName val="2004"/>
      <sheetName val="2003"/>
      <sheetName val="2002"/>
      <sheetName val="2001"/>
      <sheetName val="2000"/>
      <sheetName val="1995"/>
      <sheetName val="1990"/>
    </sheetNames>
    <sheetDataSet>
      <sheetData sheetId="0">
        <row r="3">
          <cell r="A3" t="str">
            <v>Total Disaster Declarations</v>
          </cell>
        </row>
      </sheetData>
      <sheetData sheetId="1">
        <row r="1">
          <cell r="E1" t="str">
            <v>Declaration Type</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5.fdic.gov/hsob/help.asp" TargetMode="External"/><Relationship Id="rId2"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3" Type="http://schemas.openxmlformats.org/officeDocument/2006/relationships/hyperlink" Target="https://www5.fdic.gov/hsob/help.asp" TargetMode="External"/><Relationship Id="rId4" Type="http://schemas.openxmlformats.org/officeDocument/2006/relationships/hyperlink" Target="https://www5.fdic.gov/hsob/help.asp" TargetMode="External"/><Relationship Id="rId5" Type="http://schemas.openxmlformats.org/officeDocument/2006/relationships/hyperlink" Target="https://www5.fdic.gov/hsob/help.asp" TargetMode="External"/><Relationship Id="rId6" Type="http://schemas.openxmlformats.org/officeDocument/2006/relationships/hyperlink" Target="https://www5.fdic.gov/hsob/help.asp" TargetMode="External"/><Relationship Id="rId7" Type="http://schemas.openxmlformats.org/officeDocument/2006/relationships/hyperlink" Target="https://www5.fdic.gov/hsob/help.asp" TargetMode="External"/><Relationship Id="rId8" Type="http://schemas.openxmlformats.org/officeDocument/2006/relationships/hyperlink" Target="https://www5.fdic.gov/hsob/help.asp" TargetMode="External"/><Relationship Id="rId9" Type="http://schemas.openxmlformats.org/officeDocument/2006/relationships/hyperlink" Target="https://www5.fdic.gov/hsob/help.asp" TargetMode="External"/><Relationship Id="rId1" Type="http://schemas.openxmlformats.org/officeDocument/2006/relationships/hyperlink" Target="https://www5.fdic.gov/hsob/HSOBNotes.asp" TargetMode="External"/><Relationship Id="rId2" Type="http://schemas.openxmlformats.org/officeDocument/2006/relationships/hyperlink" Target="https://www5.fdic.gov/hsob/HSOBNotes.asp"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www.bls.gov/iif/oshwc/cfoi/cfch0012.pdf" TargetMode="External"/><Relationship Id="rId2" Type="http://schemas.openxmlformats.org/officeDocument/2006/relationships/drawing" Target="../drawings/drawing4.xml"/></Relationships>
</file>

<file path=xl/worksheets/_rels/sheet17.xml.rels><?xml version="1.0" encoding="UTF-8" standalone="yes"?>
<Relationships xmlns="http://schemas.openxmlformats.org/package/2006/relationships"><Relationship Id="rId1" Type="http://schemas.openxmlformats.org/officeDocument/2006/relationships/hyperlink" Target="https://www.nlrb.gov/news-outreach/graphs-data/charges-and-complaints/charges-and-complaints" TargetMode="External"/><Relationship Id="rId2" Type="http://schemas.openxmlformats.org/officeDocument/2006/relationships/drawing" Target="../drawings/drawing5.xml"/></Relationships>
</file>

<file path=xl/worksheets/_rels/sheet18.xml.rels><?xml version="1.0" encoding="UTF-8" standalone="yes"?>
<Relationships xmlns="http://schemas.openxmlformats.org/package/2006/relationships"><Relationship Id="rId1" Type="http://schemas.openxmlformats.org/officeDocument/2006/relationships/hyperlink" Target="http://www.msha.gov/stats/statistics.ht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5.fdic.gov/hsob/help.asp" TargetMode="External"/><Relationship Id="rId2"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1" Type="http://schemas.openxmlformats.org/officeDocument/2006/relationships/hyperlink" Target="http://www.cdc.gov/nceh/lead/data/Website_StateConfirmedByYear_1997_2013_11182015.htm" TargetMode="External"/><Relationship Id="rId2" Type="http://schemas.openxmlformats.org/officeDocument/2006/relationships/printerSettings" Target="../printerSettings/printerSettings5.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5.fdic.gov/hsob/help.asp" TargetMode="External"/><Relationship Id="rId2"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echo.epa.gov/trends/comparative-maps-dashboards/state-water-dashboard?state=National&amp;view=activity"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hyperlink" Target="https://www.aphis.usda.gov/wps/portal/aphis/ourfocus/business-services/sa_investigative_enforcement/sa_ies_performance_metrics/ct_ies_aphis_overall_summary/!ut/p/a1/lVLLUsIwFP0WFy47uU1bGpYFRh6CjCKvbjJpDJCxTTtJ6OjfGwoLnZGi2d17zrmvE5SiDUoVq-WeWVkqlp_itEPDMcE4ADyGcIohgd4qgP7S91_BEbaO0B8mozCeAkBIMIwHvdEg7s4Axp2f-vmiHzj9ctWZ-F0f5tFFD1deArf0a5SilCtb2QPasuogDeWlskJZmstMM_15D4bR8qjpruRH00TZ0UgljKFG6Fpycc5KVQtjm91rQYXalZqLwlU6o8LQSmiXLJjighbCasmdktsGO_cua6FZnlNzLArX-zRcxeUb2goOOCNk50HMu14Ys8wjJMIeyTCOol03wxG5HKNl2xtmNMf4Thn6ycBRFtOn59EDwKN_IbT51RBaDNm6IePrUwRo8c-tJ3_4Y1jP-rO9K8vswZPOGrRpc-yM_u4Y2rQ6tu6h9CNkUZigqlguCxJ8eu8vBIIo35P93Rfswl3Q/?1dmy&amp;urile=wcm%3apath%3a%2Faphis_content_library%2Fsa_our_focus%2Fsa_business_services%2Fsa_investigative_enforcement%2Fsa_ies_performance_metrics%2Fct_ies_enforcement_glossary" TargetMode="External"/><Relationship Id="rId4" Type="http://schemas.openxmlformats.org/officeDocument/2006/relationships/hyperlink" Target="https://www.aphis.usda.gov/wps/portal/aphis/ourfocus/business-services/sa_investigative_enforcement/sa_ies_performance_metrics/ct_ies_aphis_overall_summary/!ut/p/a1/lVLLUsIwFP0WFy47uU1bGpYFRh6CjCKvbjJpDJCxTTtJ6OjfGwoLnZGi2d17zrmvE5SiDUoVq-WeWVkqlp_itEPDMcE4ADyGcIohgd4qgP7S91_BEbaO0B8mozCeAkBIMIwHvdEg7s4Axp2f-vmiHzj9ctWZ-F0f5tFFD1deArf0a5SilCtb2QPasuogDeWlskJZmstMM_15D4bR8qjpruRH00TZ0UgljKFG6Fpycc5KVQtjm91rQYXalZqLwlU6o8LQSmiXLJjighbCasmdktsGO_cua6FZnlNzLArX-zRcxeUb2goOOCNk50HMu14Ys8wjJMIeyTCOol03wxG5HKNl2xtmNMf4Thn6ycBRFtOn59EDwKN_IbT51RBaDNm6IePrUwRo8c-tJ3_4Y1jP-rO9K8vswZPOGrRpc-yM_u4Y2rQ6tu6h9CNkUZigqlguCxJ8eu8vBIIo35P93Rfswl3Q/?1dmy&amp;urile=wcm%3apath%3a%2Faphis_content_library%2Fsa_our_focus%2Fsa_business_services%2Fsa_investigative_enforcement%2Fsa_ies_performance_metrics%2Fct_ies_enforcement_glossary" TargetMode="External"/><Relationship Id="rId5" Type="http://schemas.openxmlformats.org/officeDocument/2006/relationships/hyperlink" Target="https://www.aphis.usda.gov/wps/portal/aphis/ourfocus/business-services/sa_investigative_enforcement/sa_ies_performance_metrics/ct_ies_aphis_overall_summary/!ut/p/a1/lVLLUsIwFP0WFy47uU1bGpYFRh6CjCKvbjJpDJCxTTtJ6OjfGwoLnZGi2d17zrmvE5SiDUoVq-WeWVkqlp_itEPDMcE4ADyGcIohgd4qgP7S91_BEbaO0B8mozCeAkBIMIwHvdEg7s4Axp2f-vmiHzj9ctWZ-F0f5tFFD1deArf0a5SilCtb2QPasuogDeWlskJZmstMM_15D4bR8qjpruRH00TZ0UgljKFG6Fpycc5KVQtjm91rQYXalZqLwlU6o8LQSmiXLJjighbCasmdktsGO_cua6FZnlNzLArX-zRcxeUb2goOOCNk50HMu14Ys8wjJMIeyTCOol03wxG5HKNl2xtmNMf4Thn6ycBRFtOn59EDwKN_IbT51RBaDNm6IePrUwRo8c-tJ3_4Y1jP-rO9K8vswZPOGrRpc-yM_u4Y2rQ6tu6h9CNkUZigqlguCxJ8eu8vBIIo35P93Rfswl3Q/?1dmy&amp;urile=wcm%3apath%3a%2Faphis_content_library%2Fsa_our_focus%2Fsa_business_services%2Fsa_investigative_enforcement%2Fsa_ies_performance_metrics%2Fct_ies_enforcement_glossary" TargetMode="External"/><Relationship Id="rId6" Type="http://schemas.openxmlformats.org/officeDocument/2006/relationships/hyperlink" Target="https://www.aphis.usda.gov/wps/portal/aphis/ourfocus/business-services/sa_investigative_enforcement/sa_ies_performance_metrics/ct_ies_aphis_overall_summary/!ut/p/a1/lVLLUsIwFP0WFy47uU1bGpYFRh6CjCKvbjJpDJCxTTtJ6OjfGwoLnZGi2d17zrmvE5SiDUoVq-WeWVkqlp_itEPDMcE4ADyGcIohgd4qgP7S91_BEbaO0B8mozCeAkBIMIwHvdEg7s4Axp2f-vmiHzj9ctWZ-F0f5tFFD1deArf0a5SilCtb2QPasuogDeWlskJZmstMM_15D4bR8qjpruRH00TZ0UgljKFG6Fpycc5KVQtjm91rQYXalZqLwlU6o8LQSmiXLJjighbCasmdktsGO_cua6FZnlNzLArX-zRcxeUb2goOOCNk50HMu14Ys8wjJMIeyTCOol03wxG5HKNl2xtmNMf4Thn6ycBRFtOn59EDwKN_IbT51RBaDNm6IePrUwRo8c-tJ3_4Y1jP-rO9K8vswZPOGrRpc-yM_u4Y2rQ6tu6h9CNkUZigqlguCxJ8eu8vBIIo35P93Rfswl3Q/?1dmy&amp;urile=wcm%3apath%3a%2Faphis_content_library%2Fsa_our_focus%2Fsa_business_services%2Fsa_investigative_enforcement%2Fsa_ies_performance_metrics%2Fct_ies_enforcement_glossary" TargetMode="External"/><Relationship Id="rId7" Type="http://schemas.openxmlformats.org/officeDocument/2006/relationships/hyperlink" Target="https://www.aphis.usda.gov/wps/portal/aphis/ourfocus/business-services/sa_investigative_enforcement/sa_ies_performance_metrics/ct_ies_aphis_overall_summary/!ut/p/a1/lVLLUsIwFP0WFy47uU1bGpYFRh6CjCKvbjJpDJCxTTtJ6OjfGwoLnZGi2d17zrmvE5SiDUoVq-WeWVkqlp_itEPDMcE4ADyGcIohgd4qgP7S91_BEbaO0B8mozCeAkBIMIwHvdEg7s4Axp2f-vmiHzj9ctWZ-F0f5tFFD1deArf0a5SilCtb2QPasuogDeWlskJZmstMM_15D4bR8qjpruRH00TZ0UgljKFG6Fpycc5KVQtjm91rQYXalZqLwlU6o8LQSmiXLJjighbCasmdktsGO_cua6FZnlNzLArX-zRcxeUb2goOOCNk50HMu14Ys8wjJMIeyTCOol03wxG5HKNl2xtmNMf4Thn6ycBRFtOn59EDwKN_IbT51RBaDNm6IePrUwRo8c-tJ3_4Y1jP-rO9K8vswZPOGrRpc-yM_u4Y2rQ6tu6h9CNkUZigqlguCxJ8eu8vBIIo35P93Rfswl3Q/?1dmy&amp;urile=wcm%3apath%3a%2Faphis_content_library%2Fsa_our_focus%2Fsa_business_services%2Fsa_investigative_enforcement%2Fsa_ies_performance_metrics%2Fct_ies_enforcement_glossary" TargetMode="External"/><Relationship Id="rId8" Type="http://schemas.openxmlformats.org/officeDocument/2006/relationships/hyperlink" Target="https://www.aphis.usda.gov/wps/portal/aphis/ourfocus/business-services/sa_investigative_enforcement/sa_ies_performance_metrics/ct_ies_aphis_overall_summary/!ut/p/a1/lVLLUsIwFP0WFy47uU1bGpYFRh6CjCKvbjJpDJCxTTtJ6OjfGwoLnZGi2d17zrmvE5SiDUoVq-WeWVkqlp_itEPDMcE4ADyGcIohgd4qgP7S91_BEbaO0B8mozCeAkBIMIwHvdEg7s4Axp2f-vmiHzj9ctWZ-F0f5tFFD1deArf0a5SilCtb2QPasuogDeWlskJZmstMM_15D4bR8qjpruRH00TZ0UgljKFG6Fpycc5KVQtjm91rQYXalZqLwlU6o8LQSmiXLJjighbCasmdktsGO_cua6FZnlNzLArX-zRcxeUb2goOOCNk50HMu14Ys8wjJMIeyTCOol03wxG5HKNl2xtmNMf4Thn6ycBRFtOn59EDwKN_IbT51RBaDNm6IePrUwRo8c-tJ3_4Y1jP-rO9K8vswZPOGrRpc-yM_u4Y2rQ6tu6h9CNkUZigqlguCxJ8eu8vBIIo35P93Rfswl3Q/?1dmy&amp;urile=wcm%3apath%3a%2Faphis_content_library%2Fsa_our_focus%2Fsa_business_services%2Fsa_investigative_enforcement%2Fsa_ies_performance_metrics%2Fct_ies_enforcement_glossary" TargetMode="External"/><Relationship Id="rId9" Type="http://schemas.openxmlformats.org/officeDocument/2006/relationships/hyperlink" Target="https://www.aphis.usda.gov/wps/portal/aphis/ourfocus/business-services/sa_investigative_enforcement/sa_ies_performance_metrics/ct_ies_aphis_overall_summary/!ut/p/a1/lVLLUsIwFP0WFy47uU1bGpYFRh6CjCKvbjJpDJCxTTtJ6OjfGwoLnZGi2d17zrmvE5SiDUoVq-WeWVkqlp_itEPDMcE4ADyGcIohgd4qgP7S91_BEbaO0B8mozCeAkBIMIwHvdEg7s4Axp2f-vmiHzj9ctWZ-F0f5tFFD1deArf0a5SilCtb2QPasuogDeWlskJZmstMM_15D4bR8qjpruRH00TZ0UgljKFG6Fpycc5KVQtjm91rQYXalZqLwlU6o8LQSmiXLJjighbCasmdktsGO_cua6FZnlNzLArX-zRcxeUb2goOOCNk50HMu14Ys8wjJMIeyTCOol03wxG5HKNl2xtmNMf4Thn6ycBRFtOn59EDwKN_IbT51RBaDNm6IePrUwRo8c-tJ3_4Y1jP-rO9K8vswZPOGrRpc-yM_u4Y2rQ6tu6h9CNkUZigqlguCxJ8eu8vBIIo35P93Rfswl3Q/?1dmy&amp;urile=wcm%3apath%3a%2Faphis_content_library%2Fsa_our_focus%2Fsa_business_services%2Fsa_investigative_enforcement%2Fsa_ies_performance_metrics%2Fct_ies_enforcement_glossary" TargetMode="External"/><Relationship Id="rId1" Type="http://schemas.openxmlformats.org/officeDocument/2006/relationships/hyperlink" Target="https://www.aphis.usda.gov/wps/portal/aphis/ourfocus/business-services/sa_investigative_enforcement/sa_ies_performance_metrics/ct_ies_aphis_overall_summary/!ut/p/a1/lVLLUsIwFP0WFy47uU1bGpYFRh6CjCKvbjJpDJCxTTtJ6OjfGwoLnZGi2d17zrmvE5SiDUoVq-WeWVkqlp_itEPDMcE4ADyGcIohgd4qgP7S91_BEbaO0B8mozCeAkBIMIwHvdEg7s4Axp2f-vmiHzj9ctWZ-F0f5tFFD1deArf0a5SilCtb2QPasuogDeWlskJZmstMM_15D4bR8qjpruRH00TZ0UgljKFG6Fpycc5KVQtjm91rQYXalZqLwlU6o8LQSmiXLJjighbCasmdktsGO_cua6FZnlNzLArX-zRcxeUb2goOOCNk50HMu14Ys8wjJMIeyTCOol03wxG5HKNl2xtmNMf4Thn6ycBRFtOn59EDwKN_IbT51RBaDNm6IePrUwRo8c-tJ3_4Y1jP-rO9K8vswZPOGrRpc-yM_u4Y2rQ6tu6h9CNkUZigqlguCxJ8eu8vBIIo35P93Rfswl3Q/?1dmy&amp;urile=wcm%3apath%3a%2Faphis_content_library%2Fsa_our_focus%2Fsa_business_services%2Fsa_investigative_enforcement%2Fsa_ies_performance_metrics%2Fct_ies_enforcement_glossary" TargetMode="External"/><Relationship Id="rId2" Type="http://schemas.openxmlformats.org/officeDocument/2006/relationships/hyperlink" Target="https://www.aphis.usda.gov/wps/portal/aphis/ourfocus/business-services/sa_investigative_enforcement/sa_ies_performance_metrics/ct_ies_aphis_overall_summary/!ut/p/a1/lVLLUsIwFP0WFy47uU1bGpYFRh6CjCKvbjJpDJCxTTtJ6OjfGwoLnZGi2d17zrmvE5SiDUoVq-WeWVkqlp_itEPDMcE4ADyGcIohgd4qgP7S91_BEbaO0B8mozCeAkBIMIwHvdEg7s4Axp2f-vmiHzj9ctWZ-F0f5tFFD1deArf0a5SilCtb2QPasuogDeWlskJZmstMM_15D4bR8qjpruRH00TZ0UgljKFG6Fpycc5KVQtjm91rQYXalZqLwlU6o8LQSmiXLJjighbCasmdktsGO_cua6FZnlNzLArX-zRcxeUb2goOOCNk50HMu14Ys8wjJMIeyTCOol03wxG5HKNl2xtmNMf4Thn6ycBRFtOn59EDwKN_IbT51RBaDNm6IePrUwRo8c-tJ3_4Y1jP-rO9K8vswZPOGrRpc-yM_u4Y2rQ6tu6h9CNkUZigqlguCxJ8eu8vBIIo35P93Rfswl3Q/?1dmy&amp;urile=wcm%3apath%3a%2Faphis_content_library%2Fsa_our_focus%2Fsa_business_services%2Fsa_investigative_enforcement%2Fsa_ies_performance_metrics%2Fct_ies_enforcement_glossary"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www.cpsc.gov/Global/Research-and-Statistics/Injury-Statistics/Sports-and-Recreation/ATVs/2013-ATV-Annual-Rpt-of-ATV-Related-Deaths--Injuries.pdf"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46"/>
  <sheetViews>
    <sheetView topLeftCell="B51" zoomScale="85" zoomScaleNormal="85" workbookViewId="0">
      <selection activeCell="B75" sqref="A75:XFD75"/>
    </sheetView>
  </sheetViews>
  <sheetFormatPr baseColWidth="10" defaultColWidth="8.83203125" defaultRowHeight="14" x14ac:dyDescent="0.2"/>
  <cols>
    <col min="1" max="1" width="23.1640625" style="166" bestFit="1" customWidth="1"/>
    <col min="2" max="2" width="55.33203125" style="166" customWidth="1"/>
    <col min="3" max="3" width="8.33203125" style="166" customWidth="1"/>
    <col min="4" max="6" width="9.5" style="166" customWidth="1"/>
    <col min="7" max="7" width="8.33203125" style="166" bestFit="1" customWidth="1"/>
    <col min="8" max="11" width="9.5" style="166" customWidth="1"/>
    <col min="12" max="12" width="13" style="166" customWidth="1"/>
    <col min="13" max="13" width="17" style="166" customWidth="1"/>
    <col min="14" max="14" width="11.33203125" style="166" customWidth="1"/>
    <col min="15" max="15" width="10.5" style="166" customWidth="1"/>
    <col min="16" max="16" width="9.6640625" style="166" customWidth="1"/>
    <col min="17" max="17" width="10.33203125" style="166" customWidth="1"/>
    <col min="18" max="25" width="9.5" style="166" customWidth="1"/>
    <col min="26" max="26" width="9.83203125" style="166" customWidth="1"/>
    <col min="27" max="27" width="9.5" style="166" customWidth="1"/>
    <col min="28" max="28" width="12" style="166" customWidth="1"/>
    <col min="29" max="16384" width="8.83203125" style="166"/>
  </cols>
  <sheetData>
    <row r="1" spans="1:27" x14ac:dyDescent="0.2">
      <c r="B1" s="161"/>
      <c r="C1" s="165"/>
      <c r="D1" s="165"/>
      <c r="E1" s="165"/>
      <c r="F1" s="165"/>
      <c r="G1" s="165"/>
      <c r="H1" s="165"/>
      <c r="I1" s="165"/>
      <c r="J1" s="165"/>
      <c r="K1" s="165"/>
      <c r="L1" s="165"/>
      <c r="M1" s="165"/>
      <c r="N1" s="165"/>
      <c r="O1" s="165"/>
      <c r="P1" s="165"/>
      <c r="Q1" s="165"/>
      <c r="R1" s="165"/>
      <c r="S1" s="165"/>
      <c r="T1" s="165"/>
      <c r="U1" s="165"/>
      <c r="V1" s="165"/>
      <c r="W1" s="165"/>
      <c r="X1" s="165"/>
      <c r="Y1" s="165"/>
      <c r="Z1" s="165"/>
      <c r="AA1" s="165"/>
    </row>
    <row r="2" spans="1:27" x14ac:dyDescent="0.2">
      <c r="A2" s="1073" t="s">
        <v>483</v>
      </c>
      <c r="B2" s="977"/>
      <c r="C2" s="167">
        <v>1990</v>
      </c>
      <c r="D2" s="167">
        <v>1991</v>
      </c>
      <c r="E2" s="167">
        <v>1992</v>
      </c>
      <c r="F2" s="167">
        <v>1993</v>
      </c>
      <c r="G2" s="167">
        <v>1994</v>
      </c>
      <c r="H2" s="167">
        <v>1995</v>
      </c>
      <c r="I2" s="167">
        <v>1996</v>
      </c>
      <c r="J2" s="167">
        <v>1997</v>
      </c>
      <c r="K2" s="167">
        <v>1998</v>
      </c>
      <c r="L2" s="167">
        <v>1999</v>
      </c>
      <c r="M2" s="167">
        <v>2000</v>
      </c>
      <c r="N2" s="167">
        <v>2001</v>
      </c>
      <c r="O2" s="167">
        <v>2002</v>
      </c>
      <c r="P2" s="167">
        <v>2003</v>
      </c>
      <c r="Q2" s="167">
        <v>2004</v>
      </c>
      <c r="R2" s="167">
        <v>2005</v>
      </c>
      <c r="S2" s="167">
        <v>2006</v>
      </c>
      <c r="T2" s="167">
        <v>2007</v>
      </c>
      <c r="U2" s="167">
        <v>2008</v>
      </c>
      <c r="V2" s="167">
        <v>2009</v>
      </c>
      <c r="W2" s="167">
        <v>2010</v>
      </c>
      <c r="X2" s="167">
        <v>2011</v>
      </c>
      <c r="Y2" s="167">
        <v>2012</v>
      </c>
      <c r="Z2" s="167">
        <v>2013</v>
      </c>
      <c r="AA2" s="167">
        <v>2014</v>
      </c>
    </row>
    <row r="3" spans="1:27" x14ac:dyDescent="0.2">
      <c r="A3" s="1073"/>
      <c r="B3" s="168" t="s">
        <v>623</v>
      </c>
      <c r="C3" s="169"/>
      <c r="D3" s="169"/>
      <c r="E3" s="169"/>
      <c r="F3" s="169"/>
      <c r="G3" s="169"/>
      <c r="H3" s="169"/>
      <c r="I3" s="169"/>
      <c r="J3" s="169"/>
      <c r="K3" s="169"/>
      <c r="L3" s="169"/>
      <c r="M3" s="169"/>
      <c r="N3" s="169"/>
      <c r="O3" s="169"/>
      <c r="P3" s="169"/>
      <c r="Q3" s="169"/>
      <c r="R3" s="169"/>
      <c r="S3" s="169"/>
      <c r="T3" s="169"/>
      <c r="U3" s="169"/>
      <c r="V3" s="169"/>
      <c r="W3" s="169"/>
      <c r="X3" s="169"/>
      <c r="Y3" s="169"/>
      <c r="Z3" s="169"/>
      <c r="AA3" s="169"/>
    </row>
    <row r="4" spans="1:27" x14ac:dyDescent="0.2">
      <c r="A4" s="1073"/>
      <c r="B4" s="881" t="s">
        <v>624</v>
      </c>
      <c r="C4" s="879">
        <v>6301.0538640000004</v>
      </c>
      <c r="D4" s="879">
        <v>6270.8267889999997</v>
      </c>
      <c r="E4" s="879">
        <v>6375.5106900000001</v>
      </c>
      <c r="F4" s="879">
        <v>6501.5347869999996</v>
      </c>
      <c r="G4" s="879">
        <v>6599.4531939999997</v>
      </c>
      <c r="H4" s="879">
        <v>6694.6135020000002</v>
      </c>
      <c r="I4" s="879">
        <v>6917.9104939999997</v>
      </c>
      <c r="J4" s="879">
        <v>6965.19956</v>
      </c>
      <c r="K4" s="879">
        <v>6992.8885710000004</v>
      </c>
      <c r="L4" s="879">
        <v>7054.5234149999997</v>
      </c>
      <c r="M4" s="879">
        <v>7212.6377050000001</v>
      </c>
      <c r="N4" s="879">
        <v>7111.0441259999998</v>
      </c>
      <c r="O4" s="879">
        <v>7152.0403530000003</v>
      </c>
      <c r="P4" s="879">
        <v>7179.5016999999998</v>
      </c>
      <c r="Q4" s="879">
        <v>7314.6013670000002</v>
      </c>
      <c r="R4" s="879">
        <v>7350.209973</v>
      </c>
      <c r="S4" s="879">
        <v>7282.1656780000003</v>
      </c>
      <c r="T4" s="879">
        <v>7399.7813539999997</v>
      </c>
      <c r="U4" s="879">
        <v>7191.8646239999998</v>
      </c>
      <c r="V4" s="879">
        <v>6722.7365040000004</v>
      </c>
      <c r="W4" s="879">
        <v>6898.8102730000001</v>
      </c>
      <c r="X4" s="879">
        <v>6776.646839</v>
      </c>
      <c r="Y4" s="879">
        <v>6545.0979829999997</v>
      </c>
      <c r="Z4" s="879">
        <v>6672.9553450000003</v>
      </c>
      <c r="AA4" s="883" t="s">
        <v>8</v>
      </c>
    </row>
    <row r="5" spans="1:27" x14ac:dyDescent="0.2">
      <c r="A5" s="1073"/>
      <c r="B5" s="175" t="s">
        <v>612</v>
      </c>
      <c r="C5" s="171">
        <v>5123.6954580000001</v>
      </c>
      <c r="D5" s="171">
        <v>5074.0759760000001</v>
      </c>
      <c r="E5" s="171">
        <v>5178.9882420000004</v>
      </c>
      <c r="F5" s="171">
        <v>5293.1369590000004</v>
      </c>
      <c r="G5" s="171">
        <v>5386.1807339999996</v>
      </c>
      <c r="H5" s="171">
        <v>5450.5376100000003</v>
      </c>
      <c r="I5" s="171">
        <v>5638.7264290000003</v>
      </c>
      <c r="J5" s="171">
        <v>5713.8933850000003</v>
      </c>
      <c r="K5" s="171">
        <v>5754.4923070000004</v>
      </c>
      <c r="L5" s="171">
        <v>5828.4619149999999</v>
      </c>
      <c r="M5" s="171">
        <v>6002.4269700000004</v>
      </c>
      <c r="N5" s="171">
        <v>5905.5674680000002</v>
      </c>
      <c r="O5" s="171">
        <v>5947.3353239999997</v>
      </c>
      <c r="P5" s="171">
        <v>5993.4094720000003</v>
      </c>
      <c r="Q5" s="171">
        <v>6108.5831790000002</v>
      </c>
      <c r="R5" s="171">
        <v>6133.9685090000003</v>
      </c>
      <c r="S5" s="171">
        <v>6054.1517459999995</v>
      </c>
      <c r="T5" s="171">
        <v>6135.1981740000001</v>
      </c>
      <c r="U5" s="171">
        <v>5936.9874749999999</v>
      </c>
      <c r="V5" s="171">
        <v>5500.6022389999998</v>
      </c>
      <c r="W5" s="171">
        <v>5704.5305159999998</v>
      </c>
      <c r="X5" s="171">
        <v>5568.8905070000001</v>
      </c>
      <c r="Y5" s="171">
        <v>5358.276159</v>
      </c>
      <c r="Z5" s="171">
        <v>5505.1783290000003</v>
      </c>
      <c r="AA5" s="179" t="s">
        <v>8</v>
      </c>
    </row>
    <row r="6" spans="1:27" x14ac:dyDescent="0.2">
      <c r="A6" s="1073"/>
      <c r="B6" s="175" t="s">
        <v>613</v>
      </c>
      <c r="C6" s="171">
        <v>745.4929353</v>
      </c>
      <c r="D6" s="171">
        <v>748.95994559999997</v>
      </c>
      <c r="E6" s="171">
        <v>753.47164299999997</v>
      </c>
      <c r="F6" s="171">
        <v>743.81664290000003</v>
      </c>
      <c r="G6" s="171">
        <v>758.48073609999994</v>
      </c>
      <c r="H6" s="171">
        <v>750.17092939999998</v>
      </c>
      <c r="I6" s="171">
        <v>750.77845430000002</v>
      </c>
      <c r="J6" s="171">
        <v>731.40404469999999</v>
      </c>
      <c r="K6" s="171">
        <v>720.82171200000005</v>
      </c>
      <c r="L6" s="171">
        <v>715.77248750000001</v>
      </c>
      <c r="M6" s="171">
        <v>716.12846739999998</v>
      </c>
      <c r="N6" s="171">
        <v>706.2297701</v>
      </c>
      <c r="O6" s="171">
        <v>703.40453160000004</v>
      </c>
      <c r="P6" s="171">
        <v>707.22163880000005</v>
      </c>
      <c r="Q6" s="171">
        <v>698.29893509999999</v>
      </c>
      <c r="R6" s="171">
        <v>707.84555980000005</v>
      </c>
      <c r="S6" s="171">
        <v>720.2472434</v>
      </c>
      <c r="T6" s="171">
        <v>724.27836400000001</v>
      </c>
      <c r="U6" s="171">
        <v>727.91320949999999</v>
      </c>
      <c r="V6" s="171">
        <v>709.48951150000005</v>
      </c>
      <c r="W6" s="171">
        <v>667.1674084</v>
      </c>
      <c r="X6" s="171">
        <v>660.92939960000001</v>
      </c>
      <c r="Y6" s="171">
        <v>647.63261609999995</v>
      </c>
      <c r="Z6" s="171">
        <v>636.3128054</v>
      </c>
      <c r="AA6" s="179" t="s">
        <v>8</v>
      </c>
    </row>
    <row r="7" spans="1:27" x14ac:dyDescent="0.2">
      <c r="A7" s="1073"/>
      <c r="B7" s="175" t="s">
        <v>614</v>
      </c>
      <c r="C7" s="171">
        <v>329.89945210000002</v>
      </c>
      <c r="D7" s="171">
        <v>354.88060960000001</v>
      </c>
      <c r="E7" s="171">
        <v>345.56989870000001</v>
      </c>
      <c r="F7" s="171">
        <v>366.54872419999998</v>
      </c>
      <c r="G7" s="171">
        <v>352.811193</v>
      </c>
      <c r="H7" s="171">
        <v>371.46388630000001</v>
      </c>
      <c r="I7" s="171">
        <v>393.90031820000002</v>
      </c>
      <c r="J7" s="171">
        <v>376.65973380000003</v>
      </c>
      <c r="K7" s="171">
        <v>358.14974569999998</v>
      </c>
      <c r="L7" s="171">
        <v>353.2562302</v>
      </c>
      <c r="M7" s="171">
        <v>335.18125179999998</v>
      </c>
      <c r="N7" s="171">
        <v>353.05028950000002</v>
      </c>
      <c r="O7" s="171">
        <v>346.88446820000001</v>
      </c>
      <c r="P7" s="171">
        <v>334.17445609999999</v>
      </c>
      <c r="Q7" s="171">
        <v>355.5936696</v>
      </c>
      <c r="R7" s="171">
        <v>355.8863455</v>
      </c>
      <c r="S7" s="171">
        <v>353.81704919999999</v>
      </c>
      <c r="T7" s="171">
        <v>377.04337729999997</v>
      </c>
      <c r="U7" s="171">
        <v>364.30892069999999</v>
      </c>
      <c r="V7" s="171">
        <v>356.10034109999998</v>
      </c>
      <c r="W7" s="171">
        <v>360.06240550000001</v>
      </c>
      <c r="X7" s="171">
        <v>371.87648910000001</v>
      </c>
      <c r="Y7" s="171">
        <v>365.60821220000003</v>
      </c>
      <c r="Z7" s="171">
        <v>355.19385240000003</v>
      </c>
      <c r="AA7" s="179" t="s">
        <v>8</v>
      </c>
    </row>
    <row r="8" spans="1:27" x14ac:dyDescent="0.2">
      <c r="A8" s="1073"/>
      <c r="B8" s="884" t="s">
        <v>615</v>
      </c>
      <c r="C8" s="879">
        <v>101.9660191</v>
      </c>
      <c r="D8" s="879">
        <v>92.910257380000004</v>
      </c>
      <c r="E8" s="879">
        <v>97.480906709999999</v>
      </c>
      <c r="F8" s="879">
        <v>98.032461100000006</v>
      </c>
      <c r="G8" s="879">
        <v>101.9805307</v>
      </c>
      <c r="H8" s="879">
        <v>122.44107579999999</v>
      </c>
      <c r="I8" s="879">
        <v>134.50529299999999</v>
      </c>
      <c r="J8" s="879">
        <v>143.24239660000001</v>
      </c>
      <c r="K8" s="879">
        <v>159.42480549999999</v>
      </c>
      <c r="L8" s="879">
        <v>157.0327825</v>
      </c>
      <c r="M8" s="879">
        <v>158.90101659999999</v>
      </c>
      <c r="N8" s="879">
        <v>146.1965984</v>
      </c>
      <c r="O8" s="879">
        <v>154.41602900000001</v>
      </c>
      <c r="P8" s="879">
        <v>144.69613269999999</v>
      </c>
      <c r="Q8" s="879">
        <v>152.12558369999999</v>
      </c>
      <c r="R8" s="879">
        <v>152.50955870000001</v>
      </c>
      <c r="S8" s="879">
        <v>153.94963920000001</v>
      </c>
      <c r="T8" s="879">
        <v>163.261438</v>
      </c>
      <c r="U8" s="879">
        <v>162.6550187</v>
      </c>
      <c r="V8" s="879">
        <v>156.54441170000001</v>
      </c>
      <c r="W8" s="879">
        <v>167.04994360000001</v>
      </c>
      <c r="X8" s="879">
        <v>174.95044250000001</v>
      </c>
      <c r="Y8" s="879">
        <v>173.5809959</v>
      </c>
      <c r="Z8" s="879">
        <v>176.2703578</v>
      </c>
      <c r="AA8" s="179" t="s">
        <v>8</v>
      </c>
    </row>
    <row r="9" spans="1:27" x14ac:dyDescent="0.2">
      <c r="A9" s="1073"/>
      <c r="B9" s="175" t="s">
        <v>616</v>
      </c>
      <c r="C9" s="171">
        <v>492.5373457</v>
      </c>
      <c r="D9" s="171">
        <v>518.26677140000004</v>
      </c>
      <c r="E9" s="171">
        <v>513.6903681</v>
      </c>
      <c r="F9" s="171">
        <v>533.05500500000005</v>
      </c>
      <c r="G9" s="171">
        <v>529.94231290000005</v>
      </c>
      <c r="H9" s="171">
        <v>546.81132419999994</v>
      </c>
      <c r="I9" s="171">
        <v>571.81001079999999</v>
      </c>
      <c r="J9" s="171">
        <v>553.26221080000005</v>
      </c>
      <c r="K9" s="171">
        <v>543.58343739999998</v>
      </c>
      <c r="L9" s="171">
        <v>546.47176009999998</v>
      </c>
      <c r="M9" s="171">
        <v>529.15082340000004</v>
      </c>
      <c r="N9" s="171">
        <v>550.27140929999996</v>
      </c>
      <c r="O9" s="171">
        <v>550.37985609999998</v>
      </c>
      <c r="P9" s="171">
        <v>537.28066980000006</v>
      </c>
      <c r="Q9" s="171">
        <v>556.64511560000005</v>
      </c>
      <c r="R9" s="171">
        <v>564.99059839999995</v>
      </c>
      <c r="S9" s="171">
        <v>578.70479799999998</v>
      </c>
      <c r="T9" s="171">
        <v>607.08957720000001</v>
      </c>
      <c r="U9" s="171">
        <v>598.90651009999999</v>
      </c>
      <c r="V9" s="171">
        <v>588.81136409999999</v>
      </c>
      <c r="W9" s="171">
        <v>590.77248440000005</v>
      </c>
      <c r="X9" s="171">
        <v>605.49708269999996</v>
      </c>
      <c r="Y9" s="171">
        <v>611.59861220000005</v>
      </c>
      <c r="Z9" s="171">
        <v>586.75756479999995</v>
      </c>
      <c r="AA9" s="882" t="s">
        <v>8</v>
      </c>
    </row>
    <row r="10" spans="1:27" x14ac:dyDescent="0.2">
      <c r="A10" s="1073"/>
      <c r="B10" s="175" t="s">
        <v>617</v>
      </c>
      <c r="C10" s="171">
        <v>424.79017540000001</v>
      </c>
      <c r="D10" s="171">
        <v>433.66725609999997</v>
      </c>
      <c r="E10" s="171">
        <v>433.16460769999998</v>
      </c>
      <c r="F10" s="171">
        <v>434.61514360000001</v>
      </c>
      <c r="G10" s="171">
        <v>438.17566219999998</v>
      </c>
      <c r="H10" s="171">
        <v>437.33461080000001</v>
      </c>
      <c r="I10" s="171">
        <v>443.1050899</v>
      </c>
      <c r="J10" s="171">
        <v>436.19520169999998</v>
      </c>
      <c r="K10" s="171">
        <v>411.85309790000002</v>
      </c>
      <c r="L10" s="171">
        <v>411.71712489999999</v>
      </c>
      <c r="M10" s="171">
        <v>422.71853859999999</v>
      </c>
      <c r="N10" s="171">
        <v>414.77471020000002</v>
      </c>
      <c r="O10" s="171">
        <v>417.65397050000001</v>
      </c>
      <c r="P10" s="171">
        <v>436.27432570000002</v>
      </c>
      <c r="Q10" s="171">
        <v>434.6565592</v>
      </c>
      <c r="R10" s="171">
        <v>429.82768659999999</v>
      </c>
      <c r="S10" s="171">
        <v>416.6033458</v>
      </c>
      <c r="T10" s="171">
        <v>429.76271980000001</v>
      </c>
      <c r="U10" s="171">
        <v>436.58573250000001</v>
      </c>
      <c r="V10" s="171">
        <v>431.93611600000003</v>
      </c>
      <c r="W10" s="171">
        <v>396.40400199999999</v>
      </c>
      <c r="X10" s="171">
        <v>400.69278969999999</v>
      </c>
      <c r="Y10" s="171">
        <v>374.32942259999999</v>
      </c>
      <c r="Z10" s="171">
        <v>401.11054150000001</v>
      </c>
      <c r="AA10" s="179" t="s">
        <v>8</v>
      </c>
    </row>
    <row r="11" spans="1:27" x14ac:dyDescent="0.2">
      <c r="A11" s="1073"/>
      <c r="B11" s="175" t="s">
        <v>618</v>
      </c>
      <c r="C11" s="171">
        <v>1864.7857530000001</v>
      </c>
      <c r="D11" s="171">
        <v>1860.7236949999999</v>
      </c>
      <c r="E11" s="171">
        <v>1875.617741</v>
      </c>
      <c r="F11" s="171">
        <v>1950.6205640000001</v>
      </c>
      <c r="G11" s="171">
        <v>1975.063322</v>
      </c>
      <c r="H11" s="171">
        <v>1991.4267050000001</v>
      </c>
      <c r="I11" s="171">
        <v>2063.8824789999999</v>
      </c>
      <c r="J11" s="171">
        <v>2129.661239</v>
      </c>
      <c r="K11" s="171">
        <v>2215.569266</v>
      </c>
      <c r="L11" s="171">
        <v>2229.8097079999998</v>
      </c>
      <c r="M11" s="171">
        <v>2334.7567549999999</v>
      </c>
      <c r="N11" s="171">
        <v>2296.2662289999998</v>
      </c>
      <c r="O11" s="171">
        <v>2312.5750250000001</v>
      </c>
      <c r="P11" s="171">
        <v>2344.0107360000002</v>
      </c>
      <c r="Q11" s="171">
        <v>2377.8199760000002</v>
      </c>
      <c r="R11" s="171">
        <v>2443.91831</v>
      </c>
      <c r="S11" s="171">
        <v>2387.8108659999998</v>
      </c>
      <c r="T11" s="171">
        <v>2454.0948669999998</v>
      </c>
      <c r="U11" s="171">
        <v>2400.6023580000001</v>
      </c>
      <c r="V11" s="171">
        <v>2185.6659380000001</v>
      </c>
      <c r="W11" s="171">
        <v>2300.4881479999999</v>
      </c>
      <c r="X11" s="171">
        <v>2198.082782</v>
      </c>
      <c r="Y11" s="171">
        <v>2060.7878930000002</v>
      </c>
      <c r="Z11" s="171">
        <v>2077.0395950000002</v>
      </c>
      <c r="AA11" s="179" t="s">
        <v>8</v>
      </c>
    </row>
    <row r="12" spans="1:27" x14ac:dyDescent="0.2">
      <c r="A12" s="1073"/>
      <c r="B12" s="175" t="s">
        <v>619</v>
      </c>
      <c r="C12" s="171">
        <v>1587.7015779999999</v>
      </c>
      <c r="D12" s="171">
        <v>1557.697899</v>
      </c>
      <c r="E12" s="171">
        <v>1594.0773569999999</v>
      </c>
      <c r="F12" s="171">
        <v>1568.7953319999999</v>
      </c>
      <c r="G12" s="171">
        <v>1594.0939639999999</v>
      </c>
      <c r="H12" s="171">
        <v>1611.323347</v>
      </c>
      <c r="I12" s="171">
        <v>1644.8031599999999</v>
      </c>
      <c r="J12" s="171">
        <v>1641.086603</v>
      </c>
      <c r="K12" s="171">
        <v>1606.4964359999999</v>
      </c>
      <c r="L12" s="171">
        <v>1568.5575229999999</v>
      </c>
      <c r="M12" s="171">
        <v>1554.1708269999999</v>
      </c>
      <c r="N12" s="171">
        <v>1492.9805859999999</v>
      </c>
      <c r="O12" s="171">
        <v>1478.044623</v>
      </c>
      <c r="P12" s="171">
        <v>1454.2713610000001</v>
      </c>
      <c r="Q12" s="171">
        <v>1503.104139</v>
      </c>
      <c r="R12" s="171">
        <v>1462.7991569999999</v>
      </c>
      <c r="S12" s="171">
        <v>1489.9092920000001</v>
      </c>
      <c r="T12" s="171">
        <v>1483.3563939999999</v>
      </c>
      <c r="U12" s="171">
        <v>1422.104456</v>
      </c>
      <c r="V12" s="171">
        <v>1272.473524</v>
      </c>
      <c r="W12" s="171">
        <v>1353.3199050000001</v>
      </c>
      <c r="X12" s="171">
        <v>1352.9618049999999</v>
      </c>
      <c r="Y12" s="171">
        <v>1338.9218370000001</v>
      </c>
      <c r="Z12" s="171">
        <v>1392.092821</v>
      </c>
      <c r="AA12" s="179" t="s">
        <v>8</v>
      </c>
    </row>
    <row r="13" spans="1:27" x14ac:dyDescent="0.2">
      <c r="A13" s="1073"/>
      <c r="B13" s="175" t="s">
        <v>620</v>
      </c>
      <c r="C13" s="171">
        <v>346.2639393</v>
      </c>
      <c r="D13" s="171">
        <v>355.62717989999999</v>
      </c>
      <c r="E13" s="171">
        <v>362.31111850000002</v>
      </c>
      <c r="F13" s="171">
        <v>374.13953370000002</v>
      </c>
      <c r="G13" s="171">
        <v>364.91529209999999</v>
      </c>
      <c r="H13" s="171">
        <v>368.98766239999998</v>
      </c>
      <c r="I13" s="171">
        <v>400.44356399999998</v>
      </c>
      <c r="J13" s="171">
        <v>382.02422790000003</v>
      </c>
      <c r="K13" s="171">
        <v>347.35035340000002</v>
      </c>
      <c r="L13" s="171">
        <v>367.19038180000001</v>
      </c>
      <c r="M13" s="171">
        <v>388.39114660000001</v>
      </c>
      <c r="N13" s="171">
        <v>378.81165540000001</v>
      </c>
      <c r="O13" s="171">
        <v>376.03322930000002</v>
      </c>
      <c r="P13" s="171">
        <v>394.66162639999999</v>
      </c>
      <c r="Q13" s="171">
        <v>382.83525789999999</v>
      </c>
      <c r="R13" s="171">
        <v>372.77994639999997</v>
      </c>
      <c r="S13" s="171">
        <v>337.69763269999999</v>
      </c>
      <c r="T13" s="171">
        <v>360.23775389999997</v>
      </c>
      <c r="U13" s="171">
        <v>369.3833654</v>
      </c>
      <c r="V13" s="171">
        <v>360.92426330000001</v>
      </c>
      <c r="W13" s="171">
        <v>363.71938249999999</v>
      </c>
      <c r="X13" s="171">
        <v>360.51208780000002</v>
      </c>
      <c r="Y13" s="171">
        <v>321.47259880000001</v>
      </c>
      <c r="Z13" s="171">
        <v>374.97846570000002</v>
      </c>
      <c r="AA13" s="179" t="s">
        <v>8</v>
      </c>
    </row>
    <row r="14" spans="1:27" x14ac:dyDescent="0.2">
      <c r="A14" s="1073"/>
      <c r="B14" s="175" t="s">
        <v>621</v>
      </c>
      <c r="C14" s="171">
        <v>1551.2529520000001</v>
      </c>
      <c r="D14" s="171">
        <v>1505.5579270000001</v>
      </c>
      <c r="E14" s="171">
        <v>1559.1085559999999</v>
      </c>
      <c r="F14" s="171">
        <v>1600.9189719999999</v>
      </c>
      <c r="G14" s="171">
        <v>1655.6518040000001</v>
      </c>
      <c r="H14" s="171">
        <v>1698.066425</v>
      </c>
      <c r="I14" s="171">
        <v>1753.142024</v>
      </c>
      <c r="J14" s="171">
        <v>1780.7615129999999</v>
      </c>
      <c r="K14" s="171">
        <v>1825.5549799999999</v>
      </c>
      <c r="L14" s="171">
        <v>1886.945291</v>
      </c>
      <c r="M14" s="171">
        <v>1937.390273</v>
      </c>
      <c r="N14" s="171">
        <v>1924.6816160000001</v>
      </c>
      <c r="O14" s="171">
        <v>1965.1081650000001</v>
      </c>
      <c r="P14" s="171">
        <v>1954.786793</v>
      </c>
      <c r="Q14" s="171">
        <v>1999.880844</v>
      </c>
      <c r="R14" s="171">
        <v>2017.7129769999999</v>
      </c>
      <c r="S14" s="171">
        <v>2012.2082680000001</v>
      </c>
      <c r="T14" s="171">
        <v>2012.7959020000001</v>
      </c>
      <c r="U14" s="171">
        <v>1914.606677</v>
      </c>
      <c r="V14" s="171">
        <v>1835.316587</v>
      </c>
      <c r="W14" s="171">
        <v>1843.5369840000001</v>
      </c>
      <c r="X14" s="171">
        <v>1815.382204</v>
      </c>
      <c r="Y14" s="171">
        <v>1795.8747229999999</v>
      </c>
      <c r="Z14" s="171">
        <v>1806.211145</v>
      </c>
      <c r="AA14" s="179" t="s">
        <v>8</v>
      </c>
    </row>
    <row r="15" spans="1:27" x14ac:dyDescent="0.2">
      <c r="A15" s="1073"/>
      <c r="B15" s="175" t="s">
        <v>622</v>
      </c>
      <c r="C15" s="880">
        <v>33.722120699999998</v>
      </c>
      <c r="D15" s="880">
        <v>39.286061009999997</v>
      </c>
      <c r="E15" s="880">
        <v>37.540941719999999</v>
      </c>
      <c r="F15" s="880">
        <v>39.390236979999997</v>
      </c>
      <c r="G15" s="880">
        <v>41.610837580000002</v>
      </c>
      <c r="H15" s="880">
        <v>40.66342753</v>
      </c>
      <c r="I15" s="880">
        <v>40.724166160000003</v>
      </c>
      <c r="J15" s="880">
        <v>42.208564150000001</v>
      </c>
      <c r="K15" s="880">
        <v>42.481000469999998</v>
      </c>
      <c r="L15" s="880">
        <v>43.831626489999998</v>
      </c>
      <c r="M15" s="880">
        <v>46.059341779999997</v>
      </c>
      <c r="N15" s="880">
        <v>53.25792027</v>
      </c>
      <c r="O15" s="880">
        <v>52.245484089999998</v>
      </c>
      <c r="P15" s="880">
        <v>58.2161872</v>
      </c>
      <c r="Q15" s="880">
        <v>59.659475710000002</v>
      </c>
      <c r="R15" s="880">
        <v>58.18129734</v>
      </c>
      <c r="S15" s="880">
        <v>59.231476389999997</v>
      </c>
      <c r="T15" s="880">
        <v>52.444139270000001</v>
      </c>
      <c r="U15" s="880">
        <v>49.675524320000001</v>
      </c>
      <c r="V15" s="880">
        <v>47.608711069999998</v>
      </c>
      <c r="W15" s="880">
        <v>50.569366989999999</v>
      </c>
      <c r="X15" s="880">
        <v>43.518087020000003</v>
      </c>
      <c r="Y15" s="880">
        <v>42.112896900000003</v>
      </c>
      <c r="Z15" s="880">
        <v>34.76521254</v>
      </c>
      <c r="AA15" s="179" t="s">
        <v>8</v>
      </c>
    </row>
    <row r="16" spans="1:27" x14ac:dyDescent="0.2">
      <c r="A16" s="1073"/>
      <c r="B16" s="878"/>
    </row>
    <row r="17" spans="1:27" x14ac:dyDescent="0.2">
      <c r="A17" s="1073"/>
      <c r="B17" s="168" t="s">
        <v>404</v>
      </c>
      <c r="C17" s="169"/>
      <c r="D17" s="169"/>
      <c r="E17" s="169"/>
      <c r="F17" s="169"/>
      <c r="G17" s="169"/>
      <c r="H17" s="169"/>
      <c r="I17" s="169"/>
      <c r="J17" s="169"/>
      <c r="K17" s="169"/>
      <c r="L17" s="169"/>
      <c r="M17" s="169"/>
      <c r="N17" s="169"/>
      <c r="O17" s="169"/>
      <c r="P17" s="169"/>
      <c r="Q17" s="169"/>
      <c r="R17" s="169"/>
      <c r="S17" s="169"/>
      <c r="T17" s="169"/>
      <c r="U17" s="169"/>
      <c r="V17" s="169"/>
      <c r="W17" s="169"/>
      <c r="X17" s="169"/>
      <c r="Y17" s="169"/>
      <c r="Z17" s="169"/>
      <c r="AA17" s="169"/>
    </row>
    <row r="18" spans="1:27" x14ac:dyDescent="0.2">
      <c r="A18" s="1073"/>
      <c r="B18" s="170" t="s">
        <v>5</v>
      </c>
      <c r="C18" s="171" t="s">
        <v>8</v>
      </c>
      <c r="D18" s="171" t="s">
        <v>8</v>
      </c>
      <c r="E18" s="171" t="s">
        <v>8</v>
      </c>
      <c r="F18" s="171" t="s">
        <v>8</v>
      </c>
      <c r="G18" s="171" t="s">
        <v>8</v>
      </c>
      <c r="H18" s="171" t="s">
        <v>8</v>
      </c>
      <c r="I18" s="171" t="s">
        <v>8</v>
      </c>
      <c r="J18" s="171" t="s">
        <v>8</v>
      </c>
      <c r="K18" s="171" t="s">
        <v>8</v>
      </c>
      <c r="L18" s="171" t="s">
        <v>8</v>
      </c>
      <c r="M18" s="171" t="s">
        <v>8</v>
      </c>
      <c r="N18" s="171" t="s">
        <v>8</v>
      </c>
      <c r="O18" s="171" t="s">
        <v>8</v>
      </c>
      <c r="P18" s="171" t="s">
        <v>8</v>
      </c>
      <c r="Q18" s="171" t="s">
        <v>8</v>
      </c>
      <c r="R18" s="171" t="s">
        <v>8</v>
      </c>
      <c r="S18" s="171" t="s">
        <v>8</v>
      </c>
      <c r="T18" s="171" t="s">
        <v>8</v>
      </c>
      <c r="U18" s="171" t="s">
        <v>8</v>
      </c>
      <c r="V18" s="171" t="s">
        <v>8</v>
      </c>
      <c r="W18" s="171">
        <f>EPA!B2</f>
        <v>4973</v>
      </c>
      <c r="X18" s="171">
        <f>EPA!C2</f>
        <v>4201</v>
      </c>
      <c r="Y18" s="171">
        <f>EPA!D2</f>
        <v>3945</v>
      </c>
      <c r="Z18" s="171">
        <f>EPA!E2</f>
        <v>3983</v>
      </c>
      <c r="AA18" s="171">
        <f>EPA!F2</f>
        <v>3757</v>
      </c>
    </row>
    <row r="19" spans="1:27" x14ac:dyDescent="0.2">
      <c r="A19" s="1073"/>
      <c r="B19" s="170" t="s">
        <v>4</v>
      </c>
      <c r="C19" s="171" t="s">
        <v>8</v>
      </c>
      <c r="D19" s="171" t="s">
        <v>8</v>
      </c>
      <c r="E19" s="171" t="s">
        <v>8</v>
      </c>
      <c r="F19" s="171" t="s">
        <v>8</v>
      </c>
      <c r="G19" s="171" t="s">
        <v>8</v>
      </c>
      <c r="H19" s="171" t="s">
        <v>8</v>
      </c>
      <c r="I19" s="171" t="s">
        <v>8</v>
      </c>
      <c r="J19" s="171" t="s">
        <v>8</v>
      </c>
      <c r="K19" s="171" t="s">
        <v>8</v>
      </c>
      <c r="L19" s="171" t="s">
        <v>8</v>
      </c>
      <c r="M19" s="171" t="s">
        <v>8</v>
      </c>
      <c r="N19" s="171" t="s">
        <v>8</v>
      </c>
      <c r="O19" s="171" t="s">
        <v>8</v>
      </c>
      <c r="P19" s="171" t="s">
        <v>8</v>
      </c>
      <c r="Q19" s="171" t="s">
        <v>8</v>
      </c>
      <c r="R19" s="171" t="s">
        <v>8</v>
      </c>
      <c r="S19" s="171" t="s">
        <v>8</v>
      </c>
      <c r="T19" s="171" t="s">
        <v>8</v>
      </c>
      <c r="U19" s="171" t="s">
        <v>8</v>
      </c>
      <c r="V19" s="171" t="s">
        <v>8</v>
      </c>
      <c r="W19" s="171" t="str">
        <f>EPA!B9</f>
        <v>na</v>
      </c>
      <c r="X19" s="171">
        <f>EPA!C9</f>
        <v>34378</v>
      </c>
      <c r="Y19" s="171">
        <f>EPA!D9</f>
        <v>33439</v>
      </c>
      <c r="Z19" s="171">
        <f>EPA!E9</f>
        <v>32796</v>
      </c>
      <c r="AA19" s="171">
        <f>EPA!F9</f>
        <v>31968</v>
      </c>
    </row>
    <row r="20" spans="1:27" x14ac:dyDescent="0.2">
      <c r="A20" s="1073"/>
      <c r="B20" s="170" t="s">
        <v>9</v>
      </c>
      <c r="C20" s="171" t="s">
        <v>8</v>
      </c>
      <c r="D20" s="171" t="s">
        <v>8</v>
      </c>
      <c r="E20" s="171" t="s">
        <v>8</v>
      </c>
      <c r="F20" s="171" t="s">
        <v>8</v>
      </c>
      <c r="G20" s="171" t="s">
        <v>8</v>
      </c>
      <c r="H20" s="171" t="s">
        <v>8</v>
      </c>
      <c r="I20" s="171" t="s">
        <v>8</v>
      </c>
      <c r="J20" s="171" t="s">
        <v>8</v>
      </c>
      <c r="K20" s="171" t="s">
        <v>8</v>
      </c>
      <c r="L20" s="171" t="s">
        <v>8</v>
      </c>
      <c r="M20" s="171" t="s">
        <v>8</v>
      </c>
      <c r="N20" s="171" t="s">
        <v>8</v>
      </c>
      <c r="O20" s="171" t="s">
        <v>8</v>
      </c>
      <c r="P20" s="171" t="s">
        <v>8</v>
      </c>
      <c r="Q20" s="171" t="s">
        <v>8</v>
      </c>
      <c r="R20" s="171" t="s">
        <v>8</v>
      </c>
      <c r="S20" s="171" t="s">
        <v>8</v>
      </c>
      <c r="T20" s="171" t="s">
        <v>8</v>
      </c>
      <c r="U20" s="171" t="s">
        <v>8</v>
      </c>
      <c r="V20" s="171" t="s">
        <v>8</v>
      </c>
      <c r="W20" s="171">
        <f>EPA!B12</f>
        <v>8243</v>
      </c>
      <c r="X20" s="171">
        <f>EPA!C12</f>
        <v>7100</v>
      </c>
      <c r="Y20" s="171">
        <f>EPA!D12</f>
        <v>6743</v>
      </c>
      <c r="Z20" s="171">
        <f>EPA!E12</f>
        <v>5800</v>
      </c>
      <c r="AA20" s="171">
        <f>EPA!F12</f>
        <v>6037</v>
      </c>
    </row>
    <row r="21" spans="1:27" x14ac:dyDescent="0.2">
      <c r="A21" s="1073"/>
      <c r="B21" s="170" t="s">
        <v>7</v>
      </c>
      <c r="C21" s="171" t="s">
        <v>8</v>
      </c>
      <c r="D21" s="171" t="s">
        <v>8</v>
      </c>
      <c r="E21" s="171" t="s">
        <v>8</v>
      </c>
      <c r="F21" s="171" t="s">
        <v>8</v>
      </c>
      <c r="G21" s="171" t="s">
        <v>8</v>
      </c>
      <c r="H21" s="171" t="s">
        <v>8</v>
      </c>
      <c r="I21" s="171" t="s">
        <v>8</v>
      </c>
      <c r="J21" s="171" t="s">
        <v>8</v>
      </c>
      <c r="K21" s="171" t="s">
        <v>8</v>
      </c>
      <c r="L21" s="171" t="s">
        <v>8</v>
      </c>
      <c r="M21" s="171" t="s">
        <v>8</v>
      </c>
      <c r="N21" s="171" t="s">
        <v>8</v>
      </c>
      <c r="O21" s="171" t="s">
        <v>8</v>
      </c>
      <c r="P21" s="171" t="s">
        <v>8</v>
      </c>
      <c r="Q21" s="171" t="s">
        <v>8</v>
      </c>
      <c r="R21" s="171" t="s">
        <v>8</v>
      </c>
      <c r="S21" s="171" t="s">
        <v>8</v>
      </c>
      <c r="T21" s="171" t="s">
        <v>8</v>
      </c>
      <c r="U21" s="171" t="s">
        <v>8</v>
      </c>
      <c r="V21" s="171" t="s">
        <v>8</v>
      </c>
      <c r="W21" s="171" t="str">
        <f>EPA!B15</f>
        <v>na</v>
      </c>
      <c r="X21" s="171">
        <f>EPA!C15</f>
        <v>299</v>
      </c>
      <c r="Y21" s="171">
        <f>EPA!D15</f>
        <v>353</v>
      </c>
      <c r="Z21" s="171">
        <f>EPA!E15</f>
        <v>254</v>
      </c>
      <c r="AA21" s="171" t="str">
        <f>EPA!F15</f>
        <v>na</v>
      </c>
    </row>
    <row r="22" spans="1:27" x14ac:dyDescent="0.2">
      <c r="A22" s="1073"/>
      <c r="B22" s="170" t="s">
        <v>10</v>
      </c>
      <c r="C22" s="171" t="s">
        <v>8</v>
      </c>
      <c r="D22" s="171" t="s">
        <v>8</v>
      </c>
      <c r="E22" s="171" t="s">
        <v>8</v>
      </c>
      <c r="F22" s="171" t="s">
        <v>8</v>
      </c>
      <c r="G22" s="171" t="s">
        <v>8</v>
      </c>
      <c r="H22" s="171" t="s">
        <v>8</v>
      </c>
      <c r="I22" s="171" t="s">
        <v>8</v>
      </c>
      <c r="J22" s="171" t="s">
        <v>8</v>
      </c>
      <c r="K22" s="171" t="s">
        <v>8</v>
      </c>
      <c r="L22" s="171" t="s">
        <v>8</v>
      </c>
      <c r="M22" s="171" t="s">
        <v>8</v>
      </c>
      <c r="N22" s="171" t="s">
        <v>8</v>
      </c>
      <c r="O22" s="171" t="s">
        <v>8</v>
      </c>
      <c r="P22" s="171" t="s">
        <v>8</v>
      </c>
      <c r="Q22" s="171" t="s">
        <v>8</v>
      </c>
      <c r="R22" s="171" t="s">
        <v>8</v>
      </c>
      <c r="S22" s="171" t="s">
        <v>8</v>
      </c>
      <c r="T22" s="171" t="s">
        <v>8</v>
      </c>
      <c r="U22" s="171" t="s">
        <v>8</v>
      </c>
      <c r="V22" s="171" t="s">
        <v>8</v>
      </c>
      <c r="W22" s="171">
        <f>EPA!B17</f>
        <v>27610</v>
      </c>
      <c r="X22" s="171">
        <f>EPA!C17</f>
        <v>29866</v>
      </c>
      <c r="Y22" s="171">
        <f>EPA!D17</f>
        <v>27314</v>
      </c>
      <c r="Z22" s="171">
        <f>EPA!E17</f>
        <v>27657</v>
      </c>
      <c r="AA22" s="171">
        <f>EPA!F17</f>
        <v>28508</v>
      </c>
    </row>
    <row r="23" spans="1:27" x14ac:dyDescent="0.2">
      <c r="A23" s="1073"/>
      <c r="C23" s="171"/>
      <c r="D23" s="171"/>
      <c r="E23" s="171"/>
      <c r="F23" s="171"/>
      <c r="G23" s="171"/>
      <c r="H23" s="171"/>
      <c r="I23" s="171"/>
      <c r="J23" s="171"/>
      <c r="K23" s="171"/>
      <c r="L23" s="171"/>
      <c r="M23" s="171"/>
      <c r="N23" s="171"/>
      <c r="O23" s="171"/>
      <c r="P23" s="171"/>
      <c r="Q23" s="171"/>
      <c r="R23" s="171"/>
      <c r="S23" s="171"/>
      <c r="T23" s="171"/>
      <c r="U23" s="171"/>
      <c r="V23" s="171"/>
      <c r="W23" s="171"/>
      <c r="X23" s="171"/>
      <c r="Y23" s="171"/>
      <c r="Z23" s="171"/>
      <c r="AA23" s="171"/>
    </row>
    <row r="24" spans="1:27" x14ac:dyDescent="0.2">
      <c r="A24" s="1073"/>
      <c r="B24" s="168" t="s">
        <v>482</v>
      </c>
      <c r="C24" s="169"/>
      <c r="D24" s="169"/>
      <c r="E24" s="169"/>
      <c r="F24" s="169"/>
      <c r="G24" s="169"/>
      <c r="H24" s="169"/>
      <c r="I24" s="169"/>
      <c r="J24" s="169"/>
      <c r="K24" s="169"/>
      <c r="L24" s="169"/>
      <c r="M24" s="169"/>
      <c r="N24" s="169"/>
      <c r="O24" s="169"/>
      <c r="P24" s="169"/>
      <c r="Q24" s="169"/>
      <c r="R24" s="169"/>
      <c r="S24" s="169"/>
      <c r="T24" s="169"/>
      <c r="U24" s="169"/>
      <c r="V24" s="169"/>
      <c r="W24" s="169"/>
      <c r="X24" s="169"/>
      <c r="Y24" s="169"/>
      <c r="Z24" s="169"/>
      <c r="AA24" s="169"/>
    </row>
    <row r="25" spans="1:27" x14ac:dyDescent="0.2">
      <c r="A25" s="1073"/>
      <c r="B25" s="187" t="s">
        <v>478</v>
      </c>
      <c r="C25" s="171" t="s">
        <v>8</v>
      </c>
      <c r="D25" s="171" t="s">
        <v>8</v>
      </c>
      <c r="E25" s="171" t="s">
        <v>8</v>
      </c>
      <c r="F25" s="171" t="s">
        <v>8</v>
      </c>
      <c r="G25" s="171" t="s">
        <v>8</v>
      </c>
      <c r="H25" s="171" t="s">
        <v>8</v>
      </c>
      <c r="I25" s="171" t="s">
        <v>8</v>
      </c>
      <c r="J25" s="171" t="s">
        <v>8</v>
      </c>
      <c r="K25" s="171" t="s">
        <v>8</v>
      </c>
      <c r="L25" s="171" t="s">
        <v>8</v>
      </c>
      <c r="M25" s="171" t="s">
        <v>8</v>
      </c>
      <c r="N25" s="171"/>
      <c r="O25" s="171"/>
      <c r="P25" s="171"/>
      <c r="Q25" s="171"/>
      <c r="R25" s="185">
        <v>99.34</v>
      </c>
      <c r="S25" s="185">
        <v>99.48</v>
      </c>
      <c r="T25" s="185">
        <v>99.45</v>
      </c>
      <c r="U25" s="185">
        <v>99.53</v>
      </c>
      <c r="V25" s="185">
        <v>99.57</v>
      </c>
      <c r="W25" s="185">
        <v>99.59</v>
      </c>
      <c r="X25" s="185">
        <v>99.68</v>
      </c>
      <c r="Y25" s="185">
        <v>99.77</v>
      </c>
      <c r="Z25" s="185">
        <v>99.77</v>
      </c>
      <c r="AA25" s="185">
        <v>99.79</v>
      </c>
    </row>
    <row r="26" spans="1:27" x14ac:dyDescent="0.2">
      <c r="A26" s="1073"/>
      <c r="B26" s="187" t="s">
        <v>477</v>
      </c>
      <c r="C26" s="171" t="s">
        <v>8</v>
      </c>
      <c r="D26" s="171" t="s">
        <v>8</v>
      </c>
      <c r="E26" s="171" t="s">
        <v>8</v>
      </c>
      <c r="F26" s="171" t="s">
        <v>8</v>
      </c>
      <c r="G26" s="171" t="s">
        <v>8</v>
      </c>
      <c r="H26" s="171" t="s">
        <v>8</v>
      </c>
      <c r="I26" s="171" t="s">
        <v>8</v>
      </c>
      <c r="J26" s="171" t="s">
        <v>8</v>
      </c>
      <c r="K26" s="171" t="s">
        <v>8</v>
      </c>
      <c r="L26" s="171" t="s">
        <v>8</v>
      </c>
      <c r="M26" s="171" t="s">
        <v>8</v>
      </c>
      <c r="N26" s="171"/>
      <c r="O26" s="171"/>
      <c r="P26" s="171"/>
      <c r="Q26" s="171"/>
      <c r="R26" s="185">
        <v>117</v>
      </c>
      <c r="S26" s="185">
        <v>93</v>
      </c>
      <c r="T26" s="185">
        <v>109</v>
      </c>
      <c r="U26" s="185">
        <v>96</v>
      </c>
      <c r="V26" s="185">
        <v>87</v>
      </c>
      <c r="W26" s="185">
        <v>91</v>
      </c>
      <c r="X26" s="185">
        <v>90</v>
      </c>
      <c r="Y26" s="185">
        <v>72</v>
      </c>
      <c r="Z26" s="185">
        <v>77</v>
      </c>
      <c r="AA26" s="185">
        <v>72</v>
      </c>
    </row>
    <row r="27" spans="1:27" x14ac:dyDescent="0.2">
      <c r="A27" s="1073"/>
      <c r="B27" s="187" t="s">
        <v>479</v>
      </c>
      <c r="C27" s="171" t="s">
        <v>8</v>
      </c>
      <c r="D27" s="171" t="s">
        <v>8</v>
      </c>
      <c r="E27" s="171" t="s">
        <v>8</v>
      </c>
      <c r="F27" s="171" t="s">
        <v>8</v>
      </c>
      <c r="G27" s="171" t="s">
        <v>8</v>
      </c>
      <c r="H27" s="171" t="s">
        <v>8</v>
      </c>
      <c r="I27" s="171" t="s">
        <v>8</v>
      </c>
      <c r="J27" s="171" t="s">
        <v>8</v>
      </c>
      <c r="K27" s="171" t="s">
        <v>8</v>
      </c>
      <c r="L27" s="171" t="s">
        <v>8</v>
      </c>
      <c r="M27" s="171" t="s">
        <v>8</v>
      </c>
      <c r="N27" s="171"/>
      <c r="O27" s="171"/>
      <c r="P27" s="171"/>
      <c r="Q27" s="171"/>
      <c r="R27" s="185">
        <v>95.89</v>
      </c>
      <c r="S27" s="185">
        <v>96.06</v>
      </c>
      <c r="T27" s="185">
        <v>96.19</v>
      </c>
      <c r="U27" s="185">
        <v>96.22</v>
      </c>
      <c r="V27" s="185">
        <v>97.06</v>
      </c>
      <c r="W27" s="185">
        <v>96.89</v>
      </c>
      <c r="X27" s="185">
        <v>97.3</v>
      </c>
      <c r="Y27" s="185">
        <v>97.51</v>
      </c>
      <c r="Z27" s="185">
        <v>97.47</v>
      </c>
      <c r="AA27" s="185">
        <v>97.86</v>
      </c>
    </row>
    <row r="28" spans="1:27" x14ac:dyDescent="0.2">
      <c r="A28" s="1073"/>
      <c r="B28" s="187" t="s">
        <v>480</v>
      </c>
      <c r="C28" s="171" t="s">
        <v>8</v>
      </c>
      <c r="D28" s="171" t="s">
        <v>8</v>
      </c>
      <c r="E28" s="171" t="s">
        <v>8</v>
      </c>
      <c r="F28" s="171" t="s">
        <v>8</v>
      </c>
      <c r="G28" s="171" t="s">
        <v>8</v>
      </c>
      <c r="H28" s="171" t="s">
        <v>8</v>
      </c>
      <c r="I28" s="171" t="s">
        <v>8</v>
      </c>
      <c r="J28" s="171" t="s">
        <v>8</v>
      </c>
      <c r="K28" s="171" t="s">
        <v>8</v>
      </c>
      <c r="L28" s="171" t="s">
        <v>8</v>
      </c>
      <c r="M28" s="171" t="s">
        <v>8</v>
      </c>
      <c r="N28" s="171"/>
      <c r="O28" s="171"/>
      <c r="P28" s="171"/>
      <c r="Q28" s="171"/>
      <c r="R28" s="185">
        <v>0.98</v>
      </c>
      <c r="S28" s="185">
        <v>0.6</v>
      </c>
      <c r="T28" s="185">
        <v>0.68</v>
      </c>
      <c r="U28" s="185">
        <v>0.71</v>
      </c>
      <c r="V28" s="185">
        <v>0.71</v>
      </c>
      <c r="W28" s="185">
        <v>0.93</v>
      </c>
      <c r="X28" s="185">
        <v>0.94</v>
      </c>
      <c r="Y28" s="185">
        <v>0.87</v>
      </c>
      <c r="Z28" s="185">
        <v>0.92</v>
      </c>
      <c r="AA28" s="185">
        <v>0.87</v>
      </c>
    </row>
    <row r="29" spans="1:27" x14ac:dyDescent="0.2">
      <c r="A29" s="1073"/>
      <c r="B29" s="187" t="s">
        <v>481</v>
      </c>
      <c r="C29" s="171" t="s">
        <v>8</v>
      </c>
      <c r="D29" s="171" t="s">
        <v>8</v>
      </c>
      <c r="E29" s="171" t="s">
        <v>8</v>
      </c>
      <c r="F29" s="171" t="s">
        <v>8</v>
      </c>
      <c r="G29" s="171" t="s">
        <v>8</v>
      </c>
      <c r="H29" s="171" t="s">
        <v>8</v>
      </c>
      <c r="I29" s="171" t="s">
        <v>8</v>
      </c>
      <c r="J29" s="171" t="s">
        <v>8</v>
      </c>
      <c r="K29" s="171" t="s">
        <v>8</v>
      </c>
      <c r="L29" s="171" t="s">
        <v>8</v>
      </c>
      <c r="M29" s="171" t="s">
        <v>8</v>
      </c>
      <c r="N29" s="171"/>
      <c r="O29" s="171"/>
      <c r="P29" s="171"/>
      <c r="Q29" s="171"/>
      <c r="R29" s="185">
        <v>0.05</v>
      </c>
      <c r="S29" s="185">
        <v>0.03</v>
      </c>
      <c r="T29" s="185">
        <v>0.02</v>
      </c>
      <c r="U29" s="185">
        <v>0.03</v>
      </c>
      <c r="V29" s="185">
        <v>0.02</v>
      </c>
      <c r="W29" s="185">
        <v>0.1</v>
      </c>
      <c r="X29" s="185">
        <v>0.13</v>
      </c>
      <c r="Y29" s="185">
        <v>0.1</v>
      </c>
      <c r="Z29" s="185">
        <v>7.0000000000000007E-2</v>
      </c>
      <c r="AA29" s="185">
        <v>0.01</v>
      </c>
    </row>
    <row r="30" spans="1:27" x14ac:dyDescent="0.2">
      <c r="B30" s="186"/>
      <c r="C30" s="171"/>
      <c r="D30" s="171"/>
      <c r="E30" s="171"/>
      <c r="F30" s="171"/>
      <c r="G30" s="171"/>
      <c r="H30" s="171"/>
      <c r="I30" s="171"/>
      <c r="J30" s="171"/>
      <c r="K30" s="171"/>
      <c r="L30" s="171"/>
      <c r="M30" s="171"/>
      <c r="N30" s="171"/>
      <c r="O30" s="171"/>
      <c r="P30" s="171"/>
      <c r="Q30" s="171"/>
      <c r="R30" s="171"/>
      <c r="S30" s="171"/>
      <c r="T30" s="171"/>
      <c r="U30" s="171"/>
      <c r="V30" s="171"/>
      <c r="W30" s="171"/>
      <c r="X30" s="171"/>
      <c r="Y30" s="171"/>
      <c r="Z30" s="171"/>
      <c r="AA30" s="171"/>
    </row>
    <row r="31" spans="1:27" x14ac:dyDescent="0.2">
      <c r="B31" s="161"/>
      <c r="C31" s="171"/>
      <c r="D31" s="171"/>
      <c r="E31" s="171"/>
      <c r="F31" s="171"/>
      <c r="G31" s="171"/>
      <c r="H31" s="171"/>
      <c r="I31" s="171"/>
      <c r="J31" s="171"/>
      <c r="K31" s="171"/>
      <c r="L31" s="171"/>
      <c r="M31" s="171"/>
      <c r="N31" s="171"/>
      <c r="O31" s="171"/>
      <c r="P31" s="171"/>
      <c r="Q31" s="171"/>
      <c r="R31" s="171"/>
      <c r="S31" s="171"/>
      <c r="T31" s="171"/>
      <c r="U31" s="171"/>
      <c r="V31" s="171"/>
      <c r="W31" s="171"/>
      <c r="X31" s="171"/>
      <c r="Y31" s="171"/>
      <c r="Z31" s="171"/>
      <c r="AA31" s="171"/>
    </row>
    <row r="32" spans="1:27" x14ac:dyDescent="0.2">
      <c r="A32" s="1078" t="s">
        <v>691</v>
      </c>
      <c r="B32" s="977"/>
      <c r="C32" s="167">
        <v>1990</v>
      </c>
      <c r="D32" s="167">
        <v>1991</v>
      </c>
      <c r="E32" s="167">
        <v>1992</v>
      </c>
      <c r="F32" s="167">
        <v>1993</v>
      </c>
      <c r="G32" s="167">
        <v>1994</v>
      </c>
      <c r="H32" s="167">
        <v>1995</v>
      </c>
      <c r="I32" s="167">
        <v>1996</v>
      </c>
      <c r="J32" s="167">
        <v>1997</v>
      </c>
      <c r="K32" s="167">
        <v>1998</v>
      </c>
      <c r="L32" s="167">
        <v>1999</v>
      </c>
      <c r="M32" s="167">
        <v>2000</v>
      </c>
      <c r="N32" s="167">
        <v>2001</v>
      </c>
      <c r="O32" s="167">
        <v>2002</v>
      </c>
      <c r="P32" s="167">
        <v>2003</v>
      </c>
      <c r="Q32" s="167">
        <v>2004</v>
      </c>
      <c r="R32" s="167">
        <v>2005</v>
      </c>
      <c r="S32" s="167">
        <v>2006</v>
      </c>
      <c r="T32" s="167">
        <v>2007</v>
      </c>
      <c r="U32" s="167">
        <v>2008</v>
      </c>
      <c r="V32" s="167">
        <v>2009</v>
      </c>
      <c r="W32" s="167">
        <v>2010</v>
      </c>
      <c r="X32" s="167">
        <v>2011</v>
      </c>
      <c r="Y32" s="167">
        <v>2012</v>
      </c>
      <c r="Z32" s="167">
        <v>2013</v>
      </c>
      <c r="AA32" s="167">
        <v>2014</v>
      </c>
    </row>
    <row r="33" spans="1:28" x14ac:dyDescent="0.2">
      <c r="A33" s="1078"/>
      <c r="B33" s="168" t="s">
        <v>439</v>
      </c>
      <c r="C33" s="168"/>
      <c r="D33" s="168"/>
      <c r="E33" s="168"/>
      <c r="F33" s="168"/>
      <c r="G33" s="168"/>
      <c r="H33" s="168"/>
      <c r="I33" s="168"/>
      <c r="J33" s="168"/>
      <c r="K33" s="168"/>
      <c r="L33" s="168"/>
      <c r="M33" s="168"/>
      <c r="N33" s="168"/>
      <c r="O33" s="168"/>
      <c r="P33" s="168"/>
      <c r="Q33" s="168"/>
      <c r="R33" s="168"/>
      <c r="S33" s="168"/>
      <c r="T33" s="168"/>
      <c r="U33" s="168"/>
      <c r="V33" s="168"/>
      <c r="W33" s="168"/>
      <c r="X33" s="168"/>
      <c r="Y33" s="168"/>
      <c r="Z33" s="168"/>
      <c r="AA33" s="168"/>
      <c r="AB33" s="172"/>
    </row>
    <row r="34" spans="1:28" x14ac:dyDescent="0.2">
      <c r="A34" s="1078"/>
      <c r="B34" s="170" t="s">
        <v>422</v>
      </c>
      <c r="C34" s="171" t="s">
        <v>427</v>
      </c>
      <c r="D34" s="171" t="s">
        <v>427</v>
      </c>
      <c r="E34" s="171" t="s">
        <v>427</v>
      </c>
      <c r="F34" s="171" t="s">
        <v>427</v>
      </c>
      <c r="G34" s="171" t="s">
        <v>427</v>
      </c>
      <c r="H34" s="171" t="s">
        <v>427</v>
      </c>
      <c r="I34" s="171" t="s">
        <v>427</v>
      </c>
      <c r="J34" s="171" t="s">
        <v>427</v>
      </c>
      <c r="K34" s="171" t="s">
        <v>427</v>
      </c>
      <c r="L34" s="171" t="s">
        <v>427</v>
      </c>
      <c r="M34" s="171" t="s">
        <v>427</v>
      </c>
      <c r="N34" s="171" t="s">
        <v>427</v>
      </c>
      <c r="O34" s="171" t="s">
        <v>427</v>
      </c>
      <c r="P34" s="171" t="s">
        <v>427</v>
      </c>
      <c r="Q34" s="171" t="s">
        <v>427</v>
      </c>
      <c r="R34" s="171" t="s">
        <v>427</v>
      </c>
      <c r="S34" s="171" t="s">
        <v>427</v>
      </c>
      <c r="T34" s="171" t="s">
        <v>427</v>
      </c>
      <c r="U34" s="171" t="s">
        <v>427</v>
      </c>
      <c r="V34" s="171" t="s">
        <v>427</v>
      </c>
      <c r="W34" s="171" t="s">
        <v>427</v>
      </c>
      <c r="X34" s="171" t="s">
        <v>427</v>
      </c>
      <c r="Y34" s="171" t="s">
        <v>427</v>
      </c>
      <c r="Z34" s="171" t="s">
        <v>427</v>
      </c>
      <c r="AA34" s="166">
        <v>2743</v>
      </c>
      <c r="AB34" s="172"/>
    </row>
    <row r="35" spans="1:28" x14ac:dyDescent="0.2">
      <c r="A35" s="1078"/>
      <c r="B35" s="170" t="s">
        <v>438</v>
      </c>
      <c r="C35" s="171" t="s">
        <v>427</v>
      </c>
      <c r="D35" s="171" t="s">
        <v>427</v>
      </c>
      <c r="E35" s="171" t="s">
        <v>427</v>
      </c>
      <c r="F35" s="171" t="s">
        <v>427</v>
      </c>
      <c r="G35" s="171" t="s">
        <v>427</v>
      </c>
      <c r="H35" s="171" t="s">
        <v>427</v>
      </c>
      <c r="I35" s="171" t="s">
        <v>427</v>
      </c>
      <c r="J35" s="171" t="s">
        <v>427</v>
      </c>
      <c r="K35" s="171" t="s">
        <v>427</v>
      </c>
      <c r="L35" s="171" t="s">
        <v>427</v>
      </c>
      <c r="M35" s="171" t="s">
        <v>427</v>
      </c>
      <c r="N35" s="171" t="s">
        <v>427</v>
      </c>
      <c r="O35" s="171" t="s">
        <v>427</v>
      </c>
      <c r="P35" s="171" t="s">
        <v>427</v>
      </c>
      <c r="Q35" s="171" t="s">
        <v>427</v>
      </c>
      <c r="R35" s="171" t="s">
        <v>427</v>
      </c>
      <c r="S35" s="171" t="s">
        <v>427</v>
      </c>
      <c r="T35" s="171" t="s">
        <v>427</v>
      </c>
      <c r="U35" s="173">
        <v>8603238</v>
      </c>
      <c r="V35" s="173">
        <v>8543325</v>
      </c>
      <c r="W35" s="173">
        <v>8048068</v>
      </c>
      <c r="X35" s="173">
        <v>7343655</v>
      </c>
      <c r="Y35" s="173">
        <v>6094108</v>
      </c>
      <c r="Z35" s="173">
        <v>6872566</v>
      </c>
      <c r="AA35" s="173">
        <v>6795731</v>
      </c>
      <c r="AB35" s="174"/>
    </row>
    <row r="36" spans="1:28" x14ac:dyDescent="0.2">
      <c r="A36" s="1078"/>
      <c r="B36" s="175" t="s">
        <v>424</v>
      </c>
      <c r="C36" s="171" t="s">
        <v>427</v>
      </c>
      <c r="D36" s="171" t="s">
        <v>427</v>
      </c>
      <c r="E36" s="171" t="s">
        <v>427</v>
      </c>
      <c r="F36" s="171" t="s">
        <v>427</v>
      </c>
      <c r="G36" s="171" t="s">
        <v>427</v>
      </c>
      <c r="H36" s="171" t="s">
        <v>427</v>
      </c>
      <c r="I36" s="171" t="s">
        <v>427</v>
      </c>
      <c r="J36" s="171" t="s">
        <v>427</v>
      </c>
      <c r="K36" s="171" t="s">
        <v>427</v>
      </c>
      <c r="L36" s="171" t="s">
        <v>427</v>
      </c>
      <c r="M36" s="171" t="s">
        <v>427</v>
      </c>
      <c r="N36" s="171" t="s">
        <v>427</v>
      </c>
      <c r="O36" s="171" t="s">
        <v>427</v>
      </c>
      <c r="P36" s="171" t="s">
        <v>427</v>
      </c>
      <c r="Q36" s="171" t="s">
        <v>427</v>
      </c>
      <c r="R36" s="171" t="s">
        <v>427</v>
      </c>
      <c r="S36" s="171" t="s">
        <v>427</v>
      </c>
      <c r="T36" s="171" t="s">
        <v>427</v>
      </c>
      <c r="U36" s="173">
        <v>117428</v>
      </c>
      <c r="V36" s="173">
        <v>110351</v>
      </c>
      <c r="W36" s="173">
        <v>117182</v>
      </c>
      <c r="X36" s="173">
        <v>107716</v>
      </c>
      <c r="Y36" s="173">
        <v>101534</v>
      </c>
      <c r="Z36" s="173">
        <v>105308</v>
      </c>
      <c r="AA36" s="173">
        <v>101166</v>
      </c>
      <c r="AB36" s="174"/>
    </row>
    <row r="37" spans="1:28" x14ac:dyDescent="0.2">
      <c r="A37" s="1078"/>
      <c r="B37" s="175" t="s">
        <v>425</v>
      </c>
      <c r="C37" s="171" t="s">
        <v>427</v>
      </c>
      <c r="D37" s="171" t="s">
        <v>427</v>
      </c>
      <c r="E37" s="171" t="s">
        <v>427</v>
      </c>
      <c r="F37" s="171" t="s">
        <v>427</v>
      </c>
      <c r="G37" s="171" t="s">
        <v>427</v>
      </c>
      <c r="H37" s="171" t="s">
        <v>427</v>
      </c>
      <c r="I37" s="171" t="s">
        <v>427</v>
      </c>
      <c r="J37" s="171" t="s">
        <v>427</v>
      </c>
      <c r="K37" s="171" t="s">
        <v>427</v>
      </c>
      <c r="L37" s="171" t="s">
        <v>427</v>
      </c>
      <c r="M37" s="171" t="s">
        <v>427</v>
      </c>
      <c r="N37" s="171" t="s">
        <v>427</v>
      </c>
      <c r="O37" s="171" t="s">
        <v>427</v>
      </c>
      <c r="P37" s="171" t="s">
        <v>427</v>
      </c>
      <c r="Q37" s="171" t="s">
        <v>427</v>
      </c>
      <c r="R37" s="171" t="s">
        <v>427</v>
      </c>
      <c r="S37" s="171" t="s">
        <v>427</v>
      </c>
      <c r="T37" s="171" t="s">
        <v>427</v>
      </c>
      <c r="U37" s="176">
        <v>0.98699999999999999</v>
      </c>
      <c r="V37" s="176">
        <v>0.98699999999999999</v>
      </c>
      <c r="W37" s="176">
        <v>0.98599999999999999</v>
      </c>
      <c r="X37" s="176">
        <v>0.98499999999999999</v>
      </c>
      <c r="Y37" s="176">
        <v>0.98399999999999999</v>
      </c>
      <c r="Z37" s="176">
        <v>0.98499999999999999</v>
      </c>
      <c r="AA37" s="176">
        <v>0.98499999999999999</v>
      </c>
      <c r="AB37" s="174"/>
    </row>
    <row r="38" spans="1:28" x14ac:dyDescent="0.2">
      <c r="A38" s="1078"/>
      <c r="B38" s="170" t="s">
        <v>426</v>
      </c>
      <c r="C38" s="171" t="s">
        <v>427</v>
      </c>
      <c r="D38" s="171" t="s">
        <v>427</v>
      </c>
      <c r="E38" s="171" t="s">
        <v>427</v>
      </c>
      <c r="F38" s="171" t="s">
        <v>427</v>
      </c>
      <c r="G38" s="171" t="s">
        <v>427</v>
      </c>
      <c r="H38" s="171" t="s">
        <v>427</v>
      </c>
      <c r="I38" s="171" t="s">
        <v>427</v>
      </c>
      <c r="J38" s="171" t="s">
        <v>427</v>
      </c>
      <c r="K38" s="171" t="s">
        <v>427</v>
      </c>
      <c r="L38" s="171" t="s">
        <v>427</v>
      </c>
      <c r="M38" s="171" t="s">
        <v>427</v>
      </c>
      <c r="N38" s="171" t="s">
        <v>427</v>
      </c>
      <c r="O38" s="171" t="s">
        <v>427</v>
      </c>
      <c r="P38" s="171" t="s">
        <v>427</v>
      </c>
      <c r="Q38" s="171" t="s">
        <v>427</v>
      </c>
      <c r="R38" s="171" t="s">
        <v>427</v>
      </c>
      <c r="S38" s="173">
        <v>53</v>
      </c>
      <c r="T38" s="173">
        <v>34</v>
      </c>
      <c r="U38" s="173">
        <v>58</v>
      </c>
      <c r="V38" s="173">
        <v>54</v>
      </c>
      <c r="W38" s="173">
        <v>69</v>
      </c>
      <c r="X38" s="173">
        <v>70</v>
      </c>
      <c r="Y38" s="173">
        <v>103</v>
      </c>
      <c r="Z38" s="173">
        <v>82</v>
      </c>
      <c r="AA38" s="173">
        <v>75</v>
      </c>
      <c r="AB38" s="177"/>
    </row>
    <row r="39" spans="1:28" x14ac:dyDescent="0.2">
      <c r="A39" s="1078"/>
    </row>
    <row r="40" spans="1:28" x14ac:dyDescent="0.2">
      <c r="A40" s="1078"/>
      <c r="B40" s="168" t="s">
        <v>441</v>
      </c>
      <c r="C40" s="168"/>
      <c r="D40" s="168"/>
      <c r="E40" s="168"/>
      <c r="F40" s="168"/>
      <c r="G40" s="168"/>
      <c r="H40" s="168"/>
      <c r="I40" s="168"/>
      <c r="J40" s="168"/>
      <c r="K40" s="168"/>
      <c r="L40" s="168"/>
      <c r="M40" s="168"/>
      <c r="N40" s="168"/>
      <c r="O40" s="168"/>
      <c r="P40" s="168"/>
      <c r="Q40" s="168"/>
      <c r="R40" s="168"/>
      <c r="S40" s="168"/>
      <c r="T40" s="168"/>
      <c r="U40" s="168"/>
      <c r="V40" s="168"/>
      <c r="W40" s="168"/>
      <c r="X40" s="168"/>
      <c r="Y40" s="168"/>
      <c r="Z40" s="168"/>
      <c r="AA40" s="168"/>
    </row>
    <row r="41" spans="1:28" x14ac:dyDescent="0.2">
      <c r="A41" s="1078"/>
      <c r="B41" s="156" t="s">
        <v>440</v>
      </c>
      <c r="C41" s="171" t="s">
        <v>427</v>
      </c>
      <c r="D41" s="171" t="s">
        <v>427</v>
      </c>
      <c r="E41" s="171" t="s">
        <v>427</v>
      </c>
      <c r="F41" s="171" t="s">
        <v>427</v>
      </c>
      <c r="G41" s="171" t="s">
        <v>427</v>
      </c>
      <c r="H41" s="171" t="s">
        <v>427</v>
      </c>
      <c r="I41" s="171" t="s">
        <v>427</v>
      </c>
      <c r="J41" s="171" t="s">
        <v>427</v>
      </c>
      <c r="K41" s="171" t="s">
        <v>427</v>
      </c>
      <c r="L41" s="171" t="s">
        <v>427</v>
      </c>
      <c r="M41" s="171" t="s">
        <v>427</v>
      </c>
      <c r="N41" s="171" t="s">
        <v>427</v>
      </c>
      <c r="O41" s="171" t="s">
        <v>427</v>
      </c>
      <c r="P41" s="171" t="s">
        <v>427</v>
      </c>
      <c r="Q41" s="157">
        <v>422307</v>
      </c>
      <c r="R41" s="157">
        <v>462634</v>
      </c>
      <c r="S41" s="157">
        <v>470275</v>
      </c>
      <c r="T41" s="157">
        <v>481241</v>
      </c>
      <c r="U41" s="157">
        <v>525420</v>
      </c>
      <c r="V41" s="157">
        <v>580877</v>
      </c>
      <c r="W41" s="157">
        <v>758929</v>
      </c>
      <c r="X41" s="157">
        <v>874385</v>
      </c>
      <c r="Y41" s="157">
        <v>1090363</v>
      </c>
      <c r="Z41" s="157">
        <v>1178306</v>
      </c>
      <c r="AA41" s="171" t="s">
        <v>427</v>
      </c>
    </row>
    <row r="42" spans="1:28" x14ac:dyDescent="0.2">
      <c r="A42" s="1078"/>
      <c r="B42" s="158" t="s">
        <v>95</v>
      </c>
      <c r="C42" s="171" t="s">
        <v>427</v>
      </c>
      <c r="D42" s="171" t="s">
        <v>427</v>
      </c>
      <c r="E42" s="171" t="s">
        <v>427</v>
      </c>
      <c r="F42" s="171" t="s">
        <v>427</v>
      </c>
      <c r="G42" s="171" t="s">
        <v>427</v>
      </c>
      <c r="H42" s="171" t="s">
        <v>427</v>
      </c>
      <c r="I42" s="171" t="s">
        <v>427</v>
      </c>
      <c r="J42" s="171" t="s">
        <v>427</v>
      </c>
      <c r="K42" s="171" t="s">
        <v>427</v>
      </c>
      <c r="L42" s="171" t="s">
        <v>427</v>
      </c>
      <c r="M42" s="171" t="s">
        <v>427</v>
      </c>
      <c r="N42" s="171" t="s">
        <v>427</v>
      </c>
      <c r="O42" s="171" t="s">
        <v>427</v>
      </c>
      <c r="P42" s="171" t="s">
        <v>427</v>
      </c>
      <c r="Q42" s="157">
        <v>34739</v>
      </c>
      <c r="R42" s="157">
        <v>40031</v>
      </c>
      <c r="S42" s="157">
        <v>37313</v>
      </c>
      <c r="T42" s="157">
        <v>36689</v>
      </c>
      <c r="U42" s="157">
        <v>49711</v>
      </c>
      <c r="V42" s="157">
        <v>63842</v>
      </c>
      <c r="W42" s="157">
        <v>82729</v>
      </c>
      <c r="X42" s="157">
        <v>98590</v>
      </c>
      <c r="Y42" s="157">
        <v>118444</v>
      </c>
      <c r="Z42" s="157">
        <v>117752</v>
      </c>
      <c r="AA42" s="171" t="s">
        <v>427</v>
      </c>
    </row>
    <row r="43" spans="1:28" ht="16" x14ac:dyDescent="0.2">
      <c r="A43" s="1078"/>
      <c r="B43" s="158" t="s">
        <v>430</v>
      </c>
      <c r="C43" s="171" t="s">
        <v>427</v>
      </c>
      <c r="D43" s="171" t="s">
        <v>427</v>
      </c>
      <c r="E43" s="171" t="s">
        <v>427</v>
      </c>
      <c r="F43" s="171" t="s">
        <v>427</v>
      </c>
      <c r="G43" s="171" t="s">
        <v>427</v>
      </c>
      <c r="H43" s="171" t="s">
        <v>427</v>
      </c>
      <c r="I43" s="171" t="s">
        <v>427</v>
      </c>
      <c r="J43" s="171" t="s">
        <v>427</v>
      </c>
      <c r="K43" s="171" t="s">
        <v>427</v>
      </c>
      <c r="L43" s="171" t="s">
        <v>427</v>
      </c>
      <c r="M43" s="171" t="s">
        <v>427</v>
      </c>
      <c r="N43" s="171" t="s">
        <v>427</v>
      </c>
      <c r="O43" s="171" t="s">
        <v>427</v>
      </c>
      <c r="P43" s="171" t="s">
        <v>427</v>
      </c>
      <c r="Q43" s="157">
        <v>198828</v>
      </c>
      <c r="R43" s="157">
        <v>256208</v>
      </c>
      <c r="S43" s="157">
        <v>264240</v>
      </c>
      <c r="T43" s="157">
        <v>272345</v>
      </c>
      <c r="U43" s="157">
        <v>318565</v>
      </c>
      <c r="V43" s="157">
        <v>373512</v>
      </c>
      <c r="W43" s="157">
        <v>471327</v>
      </c>
      <c r="X43" s="157">
        <v>573402</v>
      </c>
      <c r="Y43" s="157">
        <v>661480</v>
      </c>
      <c r="Z43" s="157">
        <v>711232</v>
      </c>
      <c r="AA43" s="171" t="s">
        <v>427</v>
      </c>
    </row>
    <row r="44" spans="1:28" x14ac:dyDescent="0.2">
      <c r="A44" s="1067"/>
      <c r="B44" s="158"/>
      <c r="C44" s="171"/>
      <c r="D44" s="171"/>
      <c r="E44" s="171"/>
      <c r="F44" s="171"/>
      <c r="G44" s="171"/>
      <c r="H44" s="171"/>
      <c r="I44" s="171"/>
      <c r="J44" s="171"/>
      <c r="K44" s="171"/>
      <c r="L44" s="171"/>
      <c r="M44" s="171"/>
      <c r="N44" s="171"/>
      <c r="O44" s="171"/>
      <c r="P44" s="171"/>
      <c r="Q44" s="157"/>
      <c r="R44" s="157"/>
      <c r="S44" s="157"/>
      <c r="T44" s="157"/>
      <c r="U44" s="157"/>
      <c r="V44" s="157"/>
      <c r="W44" s="157"/>
      <c r="X44" s="157"/>
      <c r="Y44" s="157"/>
      <c r="Z44" s="157"/>
      <c r="AA44" s="171"/>
    </row>
    <row r="45" spans="1:28" x14ac:dyDescent="0.2">
      <c r="A45" s="1072" t="s">
        <v>692</v>
      </c>
      <c r="B45" s="977"/>
      <c r="C45" s="167">
        <v>1990</v>
      </c>
      <c r="D45" s="167">
        <v>1991</v>
      </c>
      <c r="E45" s="167">
        <v>1992</v>
      </c>
      <c r="F45" s="167">
        <v>1993</v>
      </c>
      <c r="G45" s="167">
        <v>1994</v>
      </c>
      <c r="H45" s="167">
        <v>1995</v>
      </c>
      <c r="I45" s="167">
        <v>1996</v>
      </c>
      <c r="J45" s="167">
        <v>1997</v>
      </c>
      <c r="K45" s="167">
        <v>1998</v>
      </c>
      <c r="L45" s="167">
        <v>1999</v>
      </c>
      <c r="M45" s="167">
        <v>2000</v>
      </c>
      <c r="N45" s="167">
        <v>2001</v>
      </c>
      <c r="O45" s="167">
        <v>2002</v>
      </c>
      <c r="P45" s="167">
        <v>2003</v>
      </c>
      <c r="Q45" s="167">
        <v>2004</v>
      </c>
      <c r="R45" s="167">
        <v>2005</v>
      </c>
      <c r="S45" s="167">
        <v>2006</v>
      </c>
      <c r="T45" s="167">
        <v>2007</v>
      </c>
      <c r="U45" s="167">
        <v>2008</v>
      </c>
      <c r="V45" s="167">
        <v>2009</v>
      </c>
      <c r="W45" s="167">
        <v>2010</v>
      </c>
      <c r="X45" s="167">
        <v>2011</v>
      </c>
      <c r="Y45" s="167">
        <v>2012</v>
      </c>
      <c r="Z45" s="167">
        <v>2013</v>
      </c>
      <c r="AA45" s="167">
        <v>2014</v>
      </c>
    </row>
    <row r="46" spans="1:28" x14ac:dyDescent="0.2">
      <c r="A46" s="1072"/>
      <c r="B46" s="168" t="s">
        <v>407</v>
      </c>
      <c r="C46" s="169"/>
      <c r="D46" s="169"/>
      <c r="E46" s="169"/>
      <c r="F46" s="169"/>
      <c r="G46" s="169"/>
      <c r="H46" s="169"/>
      <c r="I46" s="169"/>
      <c r="J46" s="169"/>
      <c r="K46" s="169"/>
      <c r="L46" s="169"/>
      <c r="M46" s="169"/>
      <c r="N46" s="169"/>
      <c r="O46" s="169"/>
      <c r="P46" s="169"/>
      <c r="Q46" s="169"/>
      <c r="R46" s="169"/>
      <c r="S46" s="169"/>
      <c r="T46" s="169"/>
      <c r="U46" s="169"/>
      <c r="V46" s="169"/>
      <c r="W46" s="169"/>
      <c r="X46" s="169"/>
      <c r="Y46" s="169"/>
      <c r="Z46" s="169"/>
      <c r="AA46" s="169"/>
    </row>
    <row r="47" spans="1:28" x14ac:dyDescent="0.2">
      <c r="A47" s="1072"/>
      <c r="B47" s="180" t="s">
        <v>42</v>
      </c>
      <c r="C47" s="171" t="s">
        <v>427</v>
      </c>
      <c r="D47" s="171" t="s">
        <v>427</v>
      </c>
      <c r="E47" s="171" t="s">
        <v>427</v>
      </c>
      <c r="F47" s="171" t="s">
        <v>427</v>
      </c>
      <c r="G47" s="171" t="s">
        <v>427</v>
      </c>
      <c r="H47" s="171" t="s">
        <v>427</v>
      </c>
      <c r="I47" s="171" t="s">
        <v>427</v>
      </c>
      <c r="J47" s="171" t="s">
        <v>427</v>
      </c>
      <c r="K47" s="171" t="s">
        <v>427</v>
      </c>
      <c r="L47" s="171" t="s">
        <v>427</v>
      </c>
      <c r="M47" s="171" t="s">
        <v>427</v>
      </c>
      <c r="N47" s="171">
        <f>[1]FTC!Q7</f>
        <v>325519</v>
      </c>
      <c r="O47" s="171">
        <f>[1]FTC!R7</f>
        <v>551622</v>
      </c>
      <c r="P47" s="171">
        <f>[1]FTC!S7</f>
        <v>713657</v>
      </c>
      <c r="Q47" s="171">
        <f>[1]FTC!T7</f>
        <v>860383</v>
      </c>
      <c r="R47" s="171">
        <f>[1]FTC!U7/1000</f>
        <v>909.31399999999996</v>
      </c>
      <c r="S47" s="171">
        <f>[1]FTC!V7/1000</f>
        <v>906.12900000000002</v>
      </c>
      <c r="T47" s="171">
        <f>[1]FTC!W7/1000</f>
        <v>1070.4469999999999</v>
      </c>
      <c r="U47" s="171">
        <f>[1]FTC!X7/1000</f>
        <v>1261.124</v>
      </c>
      <c r="V47" s="171">
        <f>[1]FTC!Y7/1000</f>
        <v>1428.9770000000001</v>
      </c>
      <c r="W47" s="171">
        <f>[1]FTC!Z7/1000</f>
        <v>1469.442</v>
      </c>
      <c r="X47" s="171">
        <f>[1]FTC!AA7/1000</f>
        <v>1897.252</v>
      </c>
      <c r="Y47" s="171">
        <f>[1]FTC!AB7/1000</f>
        <v>2110.9160000000002</v>
      </c>
      <c r="Z47" s="171">
        <f>[1]FTC!AC7/1000</f>
        <v>2101.7800000000002</v>
      </c>
      <c r="AA47" s="171" t="s">
        <v>427</v>
      </c>
    </row>
    <row r="48" spans="1:28" x14ac:dyDescent="0.2">
      <c r="A48" s="1072"/>
      <c r="B48" s="170" t="s">
        <v>44</v>
      </c>
      <c r="C48" s="171" t="s">
        <v>427</v>
      </c>
      <c r="D48" s="171" t="s">
        <v>427</v>
      </c>
      <c r="E48" s="171" t="s">
        <v>427</v>
      </c>
      <c r="F48" s="171" t="s">
        <v>427</v>
      </c>
      <c r="G48" s="171" t="s">
        <v>427</v>
      </c>
      <c r="H48" s="171" t="s">
        <v>427</v>
      </c>
      <c r="I48" s="171" t="s">
        <v>427</v>
      </c>
      <c r="J48" s="171" t="s">
        <v>427</v>
      </c>
      <c r="K48" s="171" t="s">
        <v>427</v>
      </c>
      <c r="L48" s="171" t="s">
        <v>427</v>
      </c>
      <c r="M48" s="171" t="s">
        <v>427</v>
      </c>
      <c r="N48" s="171">
        <f>[1]FTC!Q8</f>
        <v>137306</v>
      </c>
      <c r="O48" s="171">
        <f>[1]FTC!R8</f>
        <v>242783</v>
      </c>
      <c r="P48" s="171">
        <f>[1]FTC!S8</f>
        <v>331366</v>
      </c>
      <c r="Q48" s="171">
        <f>[1]FTC!T8</f>
        <v>410298</v>
      </c>
      <c r="R48" s="171">
        <f>[1]FTC!U8/1000</f>
        <v>437.58499999999998</v>
      </c>
      <c r="S48" s="171">
        <f>[1]FTC!V8/1000</f>
        <v>423.67200000000003</v>
      </c>
      <c r="T48" s="171">
        <f>[1]FTC!W8/1000</f>
        <v>505.56299999999999</v>
      </c>
      <c r="U48" s="171">
        <f>[1]FTC!X8/1000</f>
        <v>620.83199999999999</v>
      </c>
      <c r="V48" s="171">
        <f>[1]FTC!Y8/1000</f>
        <v>708.78099999999995</v>
      </c>
      <c r="W48" s="171">
        <f>[1]FTC!Z8/1000</f>
        <v>819.399</v>
      </c>
      <c r="X48" s="171">
        <f>[1]FTC!AA8/1000</f>
        <v>1040.4390000000001</v>
      </c>
      <c r="Y48" s="171">
        <f>[1]FTC!AB8/1000</f>
        <v>1111.1189999999999</v>
      </c>
      <c r="Z48" s="171">
        <f>[1]FTC!AC8/1000</f>
        <v>1165.0899999999999</v>
      </c>
      <c r="AA48" s="171" t="s">
        <v>427</v>
      </c>
    </row>
    <row r="49" spans="1:28" x14ac:dyDescent="0.2">
      <c r="A49" s="1072"/>
      <c r="B49" s="170" t="s">
        <v>45</v>
      </c>
      <c r="C49" s="171" t="s">
        <v>427</v>
      </c>
      <c r="D49" s="171" t="s">
        <v>427</v>
      </c>
      <c r="E49" s="171" t="s">
        <v>427</v>
      </c>
      <c r="F49" s="171" t="s">
        <v>427</v>
      </c>
      <c r="G49" s="171" t="s">
        <v>427</v>
      </c>
      <c r="H49" s="171" t="s">
        <v>427</v>
      </c>
      <c r="I49" s="171" t="s">
        <v>427</v>
      </c>
      <c r="J49" s="171" t="s">
        <v>427</v>
      </c>
      <c r="K49" s="171" t="s">
        <v>427</v>
      </c>
      <c r="L49" s="171" t="s">
        <v>427</v>
      </c>
      <c r="M49" s="171" t="s">
        <v>427</v>
      </c>
      <c r="N49" s="171">
        <f>[1]FTC!Q9</f>
        <v>86250</v>
      </c>
      <c r="O49" s="171">
        <f>[1]FTC!R9</f>
        <v>161977</v>
      </c>
      <c r="P49" s="171">
        <f>[1]FTC!S9</f>
        <v>215240</v>
      </c>
      <c r="Q49" s="171">
        <f>[1]FTC!T9</f>
        <v>246909</v>
      </c>
      <c r="R49" s="171">
        <f>[1]FTC!U9/1000</f>
        <v>255.68700000000001</v>
      </c>
      <c r="S49" s="171">
        <f>[1]FTC!V9/1000</f>
        <v>246.214</v>
      </c>
      <c r="T49" s="171">
        <f>[1]FTC!W9/1000</f>
        <v>259.31400000000002</v>
      </c>
      <c r="U49" s="171">
        <f>[1]FTC!X9/1000</f>
        <v>314.58699999999999</v>
      </c>
      <c r="V49" s="171">
        <f>[1]FTC!Y9/1000</f>
        <v>278.36</v>
      </c>
      <c r="W49" s="171">
        <f>[1]FTC!Z9/1000</f>
        <v>251.08</v>
      </c>
      <c r="X49" s="171">
        <f>[1]FTC!AA9/1000</f>
        <v>279.21600000000001</v>
      </c>
      <c r="Y49" s="171">
        <f>[1]FTC!AB9/1000</f>
        <v>369.14499999999998</v>
      </c>
      <c r="Z49" s="171">
        <f>[1]FTC!AC9/1000</f>
        <v>290.05599999999998</v>
      </c>
      <c r="AA49" s="171" t="s">
        <v>427</v>
      </c>
    </row>
    <row r="50" spans="1:28" x14ac:dyDescent="0.2">
      <c r="A50" s="1072"/>
      <c r="B50" s="170" t="s">
        <v>31</v>
      </c>
      <c r="C50" s="171" t="s">
        <v>427</v>
      </c>
      <c r="D50" s="171" t="s">
        <v>427</v>
      </c>
      <c r="E50" s="171" t="s">
        <v>427</v>
      </c>
      <c r="F50" s="171" t="s">
        <v>427</v>
      </c>
      <c r="G50" s="171" t="s">
        <v>427</v>
      </c>
      <c r="H50" s="171" t="s">
        <v>427</v>
      </c>
      <c r="I50" s="171" t="s">
        <v>427</v>
      </c>
      <c r="J50" s="171" t="s">
        <v>427</v>
      </c>
      <c r="K50" s="171" t="s">
        <v>427</v>
      </c>
      <c r="L50" s="171" t="s">
        <v>427</v>
      </c>
      <c r="M50" s="171" t="s">
        <v>427</v>
      </c>
      <c r="N50" s="171">
        <f>[1]FTC!Q10</f>
        <v>101963</v>
      </c>
      <c r="O50" s="171">
        <f>[1]FTC!R10</f>
        <v>146862</v>
      </c>
      <c r="P50" s="171">
        <f>[1]FTC!S10</f>
        <v>167051</v>
      </c>
      <c r="Q50" s="171">
        <f>[1]FTC!T10</f>
        <v>203176</v>
      </c>
      <c r="R50" s="171">
        <f>[1]FTC!U10/1000</f>
        <v>216.042</v>
      </c>
      <c r="S50" s="171">
        <f>[1]FTC!V10/1000</f>
        <v>236.24299999999999</v>
      </c>
      <c r="T50" s="171">
        <f>[1]FTC!W10/1000</f>
        <v>305.57</v>
      </c>
      <c r="U50" s="171">
        <f>[1]FTC!X10/1000</f>
        <v>325.70499999999998</v>
      </c>
      <c r="V50" s="171">
        <f>[1]FTC!Y10/1000</f>
        <v>441.83600000000001</v>
      </c>
      <c r="W50" s="171">
        <f>[1]FTC!Z10/1000</f>
        <v>398.96300000000002</v>
      </c>
      <c r="X50" s="171">
        <f>[1]FTC!AA10/1000</f>
        <v>577.59699999999998</v>
      </c>
      <c r="Y50" s="171">
        <f>[1]FTC!AB10/1000</f>
        <v>630.65200000000004</v>
      </c>
      <c r="Z50" s="171">
        <f>[1]FTC!AC10/1000</f>
        <v>646.63400000000001</v>
      </c>
      <c r="AA50" s="171" t="s">
        <v>427</v>
      </c>
    </row>
    <row r="51" spans="1:28" x14ac:dyDescent="0.2">
      <c r="A51" s="1072"/>
      <c r="B51" s="170"/>
      <c r="C51" s="171"/>
      <c r="D51" s="171"/>
      <c r="E51" s="171"/>
      <c r="F51" s="171"/>
      <c r="G51" s="171"/>
      <c r="H51" s="171"/>
      <c r="I51" s="171"/>
      <c r="J51" s="171"/>
      <c r="K51" s="171"/>
      <c r="L51" s="171"/>
      <c r="M51" s="171"/>
      <c r="N51" s="171"/>
      <c r="O51" s="171"/>
      <c r="P51" s="171"/>
      <c r="Q51" s="171"/>
      <c r="R51" s="171"/>
      <c r="S51" s="171"/>
      <c r="T51" s="171"/>
      <c r="U51" s="171"/>
      <c r="V51" s="171"/>
      <c r="W51" s="171"/>
      <c r="X51" s="171"/>
      <c r="Y51" s="171"/>
      <c r="Z51" s="171"/>
      <c r="AA51" s="171"/>
    </row>
    <row r="52" spans="1:28" x14ac:dyDescent="0.2">
      <c r="A52" s="1072"/>
      <c r="B52" s="168" t="s">
        <v>433</v>
      </c>
      <c r="C52" s="169"/>
      <c r="D52" s="169"/>
      <c r="E52" s="169"/>
      <c r="F52" s="169"/>
      <c r="G52" s="169"/>
      <c r="H52" s="169"/>
      <c r="I52" s="169"/>
      <c r="J52" s="169"/>
      <c r="K52" s="169"/>
      <c r="L52" s="169"/>
      <c r="M52" s="169"/>
      <c r="N52" s="169"/>
      <c r="O52" s="169"/>
      <c r="P52" s="169"/>
      <c r="Q52" s="169"/>
      <c r="R52" s="169"/>
      <c r="S52" s="169"/>
      <c r="T52" s="169"/>
      <c r="U52" s="169"/>
      <c r="V52" s="169"/>
      <c r="W52" s="169"/>
      <c r="X52" s="169"/>
      <c r="Y52" s="169"/>
      <c r="Z52" s="169"/>
      <c r="AA52" s="169"/>
    </row>
    <row r="53" spans="1:28" x14ac:dyDescent="0.2">
      <c r="A53" s="1072"/>
      <c r="B53" s="984" t="s">
        <v>677</v>
      </c>
      <c r="C53" s="171" t="s">
        <v>427</v>
      </c>
      <c r="D53" s="171" t="s">
        <v>427</v>
      </c>
      <c r="E53" s="171" t="s">
        <v>427</v>
      </c>
      <c r="F53" s="171" t="s">
        <v>427</v>
      </c>
      <c r="G53" s="171" t="s">
        <v>427</v>
      </c>
      <c r="H53" s="171" t="s">
        <v>427</v>
      </c>
      <c r="I53" s="171" t="s">
        <v>427</v>
      </c>
      <c r="J53" s="171" t="s">
        <v>427</v>
      </c>
      <c r="K53" s="171" t="s">
        <v>427</v>
      </c>
      <c r="L53" s="171" t="s">
        <v>427</v>
      </c>
      <c r="M53" s="171" t="s">
        <v>427</v>
      </c>
      <c r="N53" s="171" t="s">
        <v>427</v>
      </c>
      <c r="O53" s="171" t="s">
        <v>427</v>
      </c>
      <c r="P53" s="171" t="s">
        <v>427</v>
      </c>
      <c r="Q53" s="171" t="s">
        <v>427</v>
      </c>
      <c r="R53" s="171" t="s">
        <v>427</v>
      </c>
      <c r="S53" s="171" t="s">
        <v>427</v>
      </c>
      <c r="T53" s="981">
        <v>84780</v>
      </c>
      <c r="U53" s="981">
        <v>84634</v>
      </c>
      <c r="V53" s="981">
        <v>98593</v>
      </c>
      <c r="W53" s="981">
        <v>106742</v>
      </c>
      <c r="X53" s="981">
        <v>101165</v>
      </c>
      <c r="Y53" s="981">
        <v>102922</v>
      </c>
      <c r="Z53" s="981">
        <v>102737</v>
      </c>
      <c r="AA53" s="171" t="s">
        <v>427</v>
      </c>
      <c r="AB53" s="171"/>
    </row>
    <row r="54" spans="1:28" x14ac:dyDescent="0.2">
      <c r="A54" s="1072"/>
      <c r="B54" s="984" t="s">
        <v>678</v>
      </c>
      <c r="C54" s="171" t="s">
        <v>427</v>
      </c>
      <c r="D54" s="171" t="s">
        <v>427</v>
      </c>
      <c r="E54" s="171" t="s">
        <v>427</v>
      </c>
      <c r="F54" s="171" t="s">
        <v>427</v>
      </c>
      <c r="G54" s="171" t="s">
        <v>427</v>
      </c>
      <c r="H54" s="171" t="s">
        <v>427</v>
      </c>
      <c r="I54" s="171" t="s">
        <v>427</v>
      </c>
      <c r="J54" s="171" t="s">
        <v>427</v>
      </c>
      <c r="K54" s="171" t="s">
        <v>427</v>
      </c>
      <c r="L54" s="171" t="s">
        <v>427</v>
      </c>
      <c r="M54" s="171" t="s">
        <v>427</v>
      </c>
      <c r="N54" s="171" t="s">
        <v>427</v>
      </c>
      <c r="O54" s="171" t="s">
        <v>427</v>
      </c>
      <c r="P54" s="171" t="s">
        <v>427</v>
      </c>
      <c r="Q54" s="171" t="s">
        <v>427</v>
      </c>
      <c r="R54" s="171" t="s">
        <v>427</v>
      </c>
      <c r="S54" s="171" t="s">
        <v>427</v>
      </c>
      <c r="T54" s="981">
        <v>224827</v>
      </c>
      <c r="U54" s="981">
        <v>227008</v>
      </c>
      <c r="V54" s="981">
        <v>242731</v>
      </c>
      <c r="W54" s="981">
        <v>241745</v>
      </c>
      <c r="X54" s="981">
        <v>252249</v>
      </c>
      <c r="Y54" s="981">
        <v>253112</v>
      </c>
      <c r="Z54" s="981">
        <v>245935</v>
      </c>
      <c r="AA54" s="171" t="s">
        <v>427</v>
      </c>
      <c r="AB54" s="171"/>
    </row>
    <row r="55" spans="1:28" x14ac:dyDescent="0.2">
      <c r="A55" s="1072"/>
      <c r="B55" s="984" t="s">
        <v>679</v>
      </c>
      <c r="C55" s="171" t="s">
        <v>427</v>
      </c>
      <c r="D55" s="171" t="s">
        <v>427</v>
      </c>
      <c r="E55" s="171" t="s">
        <v>427</v>
      </c>
      <c r="F55" s="171" t="s">
        <v>427</v>
      </c>
      <c r="G55" s="171" t="s">
        <v>427</v>
      </c>
      <c r="H55" s="171" t="s">
        <v>427</v>
      </c>
      <c r="I55" s="171" t="s">
        <v>427</v>
      </c>
      <c r="J55" s="171" t="s">
        <v>427</v>
      </c>
      <c r="K55" s="171" t="s">
        <v>427</v>
      </c>
      <c r="L55" s="171" t="s">
        <v>427</v>
      </c>
      <c r="M55" s="171" t="s">
        <v>427</v>
      </c>
      <c r="N55" s="171" t="s">
        <v>427</v>
      </c>
      <c r="O55" s="171" t="s">
        <v>427</v>
      </c>
      <c r="P55" s="171" t="s">
        <v>427</v>
      </c>
      <c r="Q55" s="171" t="s">
        <v>427</v>
      </c>
      <c r="R55" s="171" t="s">
        <v>427</v>
      </c>
      <c r="S55" s="171" t="s">
        <v>427</v>
      </c>
      <c r="T55" s="981">
        <v>3836122</v>
      </c>
      <c r="U55" s="981">
        <v>3856017</v>
      </c>
      <c r="V55" s="981">
        <v>3975464</v>
      </c>
      <c r="W55" s="981">
        <v>4107764</v>
      </c>
      <c r="X55" s="981">
        <v>3977171</v>
      </c>
      <c r="Y55" s="981">
        <v>4064422</v>
      </c>
      <c r="Z55" s="981">
        <v>3800511</v>
      </c>
      <c r="AA55" s="171" t="s">
        <v>427</v>
      </c>
      <c r="AB55" s="171"/>
    </row>
    <row r="56" spans="1:28" x14ac:dyDescent="0.2">
      <c r="A56" s="1072"/>
      <c r="B56" s="984" t="s">
        <v>680</v>
      </c>
      <c r="C56" s="171" t="s">
        <v>427</v>
      </c>
      <c r="D56" s="171" t="s">
        <v>427</v>
      </c>
      <c r="E56" s="171" t="s">
        <v>427</v>
      </c>
      <c r="F56" s="171" t="s">
        <v>427</v>
      </c>
      <c r="G56" s="171" t="s">
        <v>427</v>
      </c>
      <c r="H56" s="171" t="s">
        <v>427</v>
      </c>
      <c r="I56" s="171" t="s">
        <v>427</v>
      </c>
      <c r="J56" s="171" t="s">
        <v>427</v>
      </c>
      <c r="K56" s="171" t="s">
        <v>427</v>
      </c>
      <c r="L56" s="171" t="s">
        <v>427</v>
      </c>
      <c r="M56" s="171" t="s">
        <v>427</v>
      </c>
      <c r="N56" s="171" t="s">
        <v>427</v>
      </c>
      <c r="O56" s="171" t="s">
        <v>427</v>
      </c>
      <c r="P56" s="171" t="s">
        <v>427</v>
      </c>
      <c r="Q56" s="171" t="s">
        <v>427</v>
      </c>
      <c r="R56" s="171" t="s">
        <v>427</v>
      </c>
      <c r="S56" s="171" t="s">
        <v>427</v>
      </c>
      <c r="T56" s="981">
        <v>105695</v>
      </c>
      <c r="U56" s="981">
        <v>104793</v>
      </c>
      <c r="V56" s="981">
        <v>118733</v>
      </c>
      <c r="W56" s="981">
        <v>116967</v>
      </c>
      <c r="X56" s="981">
        <v>111068</v>
      </c>
      <c r="Y56" s="981">
        <v>115483</v>
      </c>
      <c r="Z56" s="981">
        <v>107131</v>
      </c>
      <c r="AA56" s="171" t="s">
        <v>427</v>
      </c>
      <c r="AB56" s="171"/>
    </row>
    <row r="57" spans="1:28" x14ac:dyDescent="0.2">
      <c r="A57" s="1072"/>
      <c r="B57" s="984" t="s">
        <v>681</v>
      </c>
      <c r="C57" s="171" t="s">
        <v>427</v>
      </c>
      <c r="D57" s="171" t="s">
        <v>427</v>
      </c>
      <c r="E57" s="171" t="s">
        <v>427</v>
      </c>
      <c r="F57" s="171" t="s">
        <v>427</v>
      </c>
      <c r="G57" s="171" t="s">
        <v>427</v>
      </c>
      <c r="H57" s="171" t="s">
        <v>427</v>
      </c>
      <c r="I57" s="171" t="s">
        <v>427</v>
      </c>
      <c r="J57" s="171" t="s">
        <v>427</v>
      </c>
      <c r="K57" s="171" t="s">
        <v>427</v>
      </c>
      <c r="L57" s="171" t="s">
        <v>427</v>
      </c>
      <c r="M57" s="171" t="s">
        <v>427</v>
      </c>
      <c r="N57" s="171" t="s">
        <v>427</v>
      </c>
      <c r="O57" s="171" t="s">
        <v>427</v>
      </c>
      <c r="P57" s="171" t="s">
        <v>427</v>
      </c>
      <c r="Q57" s="171" t="s">
        <v>427</v>
      </c>
      <c r="R57" s="171" t="s">
        <v>427</v>
      </c>
      <c r="S57" s="171" t="s">
        <v>427</v>
      </c>
      <c r="T57" s="981">
        <v>398904</v>
      </c>
      <c r="U57" s="981">
        <v>417871</v>
      </c>
      <c r="V57" s="981">
        <v>427710</v>
      </c>
      <c r="W57" s="981">
        <v>472747</v>
      </c>
      <c r="X57" s="981">
        <v>464138</v>
      </c>
      <c r="Y57" s="981">
        <v>497914</v>
      </c>
      <c r="Z57" s="981">
        <v>519049</v>
      </c>
      <c r="AA57" s="171" t="s">
        <v>427</v>
      </c>
      <c r="AB57" s="171"/>
    </row>
    <row r="58" spans="1:28" x14ac:dyDescent="0.2">
      <c r="A58" s="1072"/>
      <c r="B58" s="984" t="s">
        <v>682</v>
      </c>
      <c r="C58" s="171" t="s">
        <v>427</v>
      </c>
      <c r="D58" s="171" t="s">
        <v>427</v>
      </c>
      <c r="E58" s="171" t="s">
        <v>427</v>
      </c>
      <c r="F58" s="171" t="s">
        <v>427</v>
      </c>
      <c r="G58" s="171" t="s">
        <v>427</v>
      </c>
      <c r="H58" s="171" t="s">
        <v>427</v>
      </c>
      <c r="I58" s="171" t="s">
        <v>427</v>
      </c>
      <c r="J58" s="171" t="s">
        <v>427</v>
      </c>
      <c r="K58" s="171" t="s">
        <v>427</v>
      </c>
      <c r="L58" s="171" t="s">
        <v>427</v>
      </c>
      <c r="M58" s="171" t="s">
        <v>427</v>
      </c>
      <c r="N58" s="171" t="s">
        <v>427</v>
      </c>
      <c r="O58" s="171" t="s">
        <v>427</v>
      </c>
      <c r="P58" s="171" t="s">
        <v>427</v>
      </c>
      <c r="Q58" s="171" t="s">
        <v>427</v>
      </c>
      <c r="R58" s="171" t="s">
        <v>427</v>
      </c>
      <c r="S58" s="171" t="s">
        <v>427</v>
      </c>
      <c r="T58" s="981">
        <v>287676</v>
      </c>
      <c r="U58" s="981">
        <v>310171</v>
      </c>
      <c r="V58" s="981">
        <v>310263</v>
      </c>
      <c r="W58" s="981">
        <v>326427</v>
      </c>
      <c r="X58" s="981">
        <v>325402</v>
      </c>
      <c r="Y58" s="981">
        <v>333181</v>
      </c>
      <c r="Z58" s="981">
        <v>326564</v>
      </c>
      <c r="AA58" s="171" t="s">
        <v>427</v>
      </c>
      <c r="AB58" s="171"/>
    </row>
    <row r="59" spans="1:28" x14ac:dyDescent="0.2">
      <c r="A59" s="1072"/>
      <c r="B59" s="984" t="s">
        <v>683</v>
      </c>
      <c r="C59" s="171" t="s">
        <v>427</v>
      </c>
      <c r="D59" s="171" t="s">
        <v>427</v>
      </c>
      <c r="E59" s="171" t="s">
        <v>427</v>
      </c>
      <c r="F59" s="171" t="s">
        <v>427</v>
      </c>
      <c r="G59" s="171" t="s">
        <v>427</v>
      </c>
      <c r="H59" s="171" t="s">
        <v>427</v>
      </c>
      <c r="I59" s="171" t="s">
        <v>427</v>
      </c>
      <c r="J59" s="171" t="s">
        <v>427</v>
      </c>
      <c r="K59" s="171" t="s">
        <v>427</v>
      </c>
      <c r="L59" s="171" t="s">
        <v>427</v>
      </c>
      <c r="M59" s="171" t="s">
        <v>427</v>
      </c>
      <c r="N59" s="171" t="s">
        <v>427</v>
      </c>
      <c r="O59" s="171" t="s">
        <v>427</v>
      </c>
      <c r="P59" s="171" t="s">
        <v>427</v>
      </c>
      <c r="Q59" s="171" t="s">
        <v>427</v>
      </c>
      <c r="R59" s="171" t="s">
        <v>427</v>
      </c>
      <c r="S59" s="171" t="s">
        <v>427</v>
      </c>
      <c r="T59" s="981">
        <v>291397</v>
      </c>
      <c r="U59" s="981">
        <v>290081</v>
      </c>
      <c r="V59" s="981">
        <v>299072</v>
      </c>
      <c r="W59" s="981">
        <v>338092</v>
      </c>
      <c r="X59" s="981">
        <v>317896</v>
      </c>
      <c r="Y59" s="981">
        <v>294603</v>
      </c>
      <c r="Z59" s="981">
        <v>307100</v>
      </c>
      <c r="AA59" s="171" t="s">
        <v>427</v>
      </c>
      <c r="AB59" s="171"/>
    </row>
    <row r="60" spans="1:28" x14ac:dyDescent="0.2">
      <c r="A60" s="1072"/>
      <c r="B60" s="984" t="s">
        <v>684</v>
      </c>
      <c r="C60" s="171" t="s">
        <v>427</v>
      </c>
      <c r="D60" s="171" t="s">
        <v>427</v>
      </c>
      <c r="E60" s="171" t="s">
        <v>427</v>
      </c>
      <c r="F60" s="171" t="s">
        <v>427</v>
      </c>
      <c r="G60" s="171" t="s">
        <v>427</v>
      </c>
      <c r="H60" s="171" t="s">
        <v>427</v>
      </c>
      <c r="I60" s="171" t="s">
        <v>427</v>
      </c>
      <c r="J60" s="171" t="s">
        <v>427</v>
      </c>
      <c r="K60" s="171" t="s">
        <v>427</v>
      </c>
      <c r="L60" s="171" t="s">
        <v>427</v>
      </c>
      <c r="M60" s="171" t="s">
        <v>427</v>
      </c>
      <c r="N60" s="171" t="s">
        <v>427</v>
      </c>
      <c r="O60" s="171" t="s">
        <v>427</v>
      </c>
      <c r="P60" s="171" t="s">
        <v>427</v>
      </c>
      <c r="Q60" s="171" t="s">
        <v>427</v>
      </c>
      <c r="R60" s="171" t="s">
        <v>427</v>
      </c>
      <c r="S60" s="171" t="s">
        <v>427</v>
      </c>
      <c r="T60" s="981">
        <v>297204</v>
      </c>
      <c r="U60" s="981">
        <v>292271</v>
      </c>
      <c r="V60" s="981">
        <v>289870</v>
      </c>
      <c r="W60" s="981">
        <v>294205</v>
      </c>
      <c r="X60" s="981">
        <v>274721</v>
      </c>
      <c r="Y60" s="981">
        <v>293184</v>
      </c>
      <c r="Z60" s="981">
        <v>282561</v>
      </c>
      <c r="AA60" s="171" t="s">
        <v>427</v>
      </c>
      <c r="AB60" s="171"/>
    </row>
    <row r="61" spans="1:28" x14ac:dyDescent="0.2">
      <c r="A61" s="1072"/>
      <c r="B61" s="984" t="s">
        <v>685</v>
      </c>
      <c r="C61" s="171" t="s">
        <v>427</v>
      </c>
      <c r="D61" s="171" t="s">
        <v>427</v>
      </c>
      <c r="E61" s="171" t="s">
        <v>427</v>
      </c>
      <c r="F61" s="171" t="s">
        <v>427</v>
      </c>
      <c r="G61" s="171" t="s">
        <v>427</v>
      </c>
      <c r="H61" s="171" t="s">
        <v>427</v>
      </c>
      <c r="I61" s="171" t="s">
        <v>427</v>
      </c>
      <c r="J61" s="171" t="s">
        <v>427</v>
      </c>
      <c r="K61" s="171" t="s">
        <v>427</v>
      </c>
      <c r="L61" s="171" t="s">
        <v>427</v>
      </c>
      <c r="M61" s="171" t="s">
        <v>427</v>
      </c>
      <c r="N61" s="171" t="s">
        <v>427</v>
      </c>
      <c r="O61" s="171" t="s">
        <v>427</v>
      </c>
      <c r="P61" s="171" t="s">
        <v>427</v>
      </c>
      <c r="Q61" s="171" t="s">
        <v>427</v>
      </c>
      <c r="R61" s="171" t="s">
        <v>427</v>
      </c>
      <c r="S61" s="171" t="s">
        <v>427</v>
      </c>
      <c r="T61" s="981">
        <v>115813</v>
      </c>
      <c r="U61" s="981">
        <v>124589</v>
      </c>
      <c r="V61" s="981">
        <v>124100</v>
      </c>
      <c r="W61" s="981">
        <v>131374</v>
      </c>
      <c r="X61" s="981">
        <v>135592</v>
      </c>
      <c r="Y61" s="981">
        <v>148515</v>
      </c>
      <c r="Z61" s="981">
        <v>155825</v>
      </c>
      <c r="AA61" s="171" t="s">
        <v>427</v>
      </c>
      <c r="AB61" s="171"/>
    </row>
    <row r="62" spans="1:28" x14ac:dyDescent="0.2">
      <c r="A62" s="1072"/>
      <c r="B62" s="984" t="s">
        <v>686</v>
      </c>
      <c r="C62" s="171" t="s">
        <v>427</v>
      </c>
      <c r="D62" s="171" t="s">
        <v>427</v>
      </c>
      <c r="E62" s="171" t="s">
        <v>427</v>
      </c>
      <c r="F62" s="171" t="s">
        <v>427</v>
      </c>
      <c r="G62" s="171" t="s">
        <v>427</v>
      </c>
      <c r="H62" s="171" t="s">
        <v>427</v>
      </c>
      <c r="I62" s="171" t="s">
        <v>427</v>
      </c>
      <c r="J62" s="171" t="s">
        <v>427</v>
      </c>
      <c r="K62" s="171" t="s">
        <v>427</v>
      </c>
      <c r="L62" s="171" t="s">
        <v>427</v>
      </c>
      <c r="M62" s="171" t="s">
        <v>427</v>
      </c>
      <c r="N62" s="171" t="s">
        <v>427</v>
      </c>
      <c r="O62" s="171" t="s">
        <v>427</v>
      </c>
      <c r="P62" s="171" t="s">
        <v>427</v>
      </c>
      <c r="Q62" s="171" t="s">
        <v>427</v>
      </c>
      <c r="R62" s="171" t="s">
        <v>427</v>
      </c>
      <c r="S62" s="171" t="s">
        <v>427</v>
      </c>
      <c r="T62" s="981">
        <v>143078</v>
      </c>
      <c r="U62" s="981">
        <v>150501</v>
      </c>
      <c r="V62" s="981">
        <v>157301</v>
      </c>
      <c r="W62" s="981">
        <v>179173</v>
      </c>
      <c r="X62" s="981">
        <v>174915</v>
      </c>
      <c r="Y62" s="981">
        <v>176686</v>
      </c>
      <c r="Z62" s="981">
        <v>177161</v>
      </c>
      <c r="AA62" s="171" t="s">
        <v>427</v>
      </c>
      <c r="AB62" s="171"/>
    </row>
    <row r="63" spans="1:28" x14ac:dyDescent="0.2">
      <c r="A63" s="1072"/>
      <c r="B63" s="984" t="s">
        <v>687</v>
      </c>
      <c r="C63" s="171" t="s">
        <v>427</v>
      </c>
      <c r="D63" s="171" t="s">
        <v>427</v>
      </c>
      <c r="E63" s="171" t="s">
        <v>427</v>
      </c>
      <c r="F63" s="171" t="s">
        <v>427</v>
      </c>
      <c r="G63" s="171" t="s">
        <v>427</v>
      </c>
      <c r="H63" s="171" t="s">
        <v>427</v>
      </c>
      <c r="I63" s="171" t="s">
        <v>427</v>
      </c>
      <c r="J63" s="171" t="s">
        <v>427</v>
      </c>
      <c r="K63" s="171" t="s">
        <v>427</v>
      </c>
      <c r="L63" s="171" t="s">
        <v>427</v>
      </c>
      <c r="M63" s="171" t="s">
        <v>427</v>
      </c>
      <c r="N63" s="171" t="s">
        <v>427</v>
      </c>
      <c r="O63" s="171" t="s">
        <v>427</v>
      </c>
      <c r="P63" s="171" t="s">
        <v>427</v>
      </c>
      <c r="Q63" s="171" t="s">
        <v>427</v>
      </c>
      <c r="R63" s="171" t="s">
        <v>427</v>
      </c>
      <c r="S63" s="171" t="s">
        <v>427</v>
      </c>
      <c r="T63" s="981">
        <v>111189</v>
      </c>
      <c r="U63" s="981">
        <v>120705</v>
      </c>
      <c r="V63" s="981">
        <v>109430</v>
      </c>
      <c r="W63" s="981">
        <v>122879</v>
      </c>
      <c r="X63" s="981">
        <v>130141</v>
      </c>
      <c r="Y63" s="981">
        <v>125062</v>
      </c>
      <c r="Z63" s="981">
        <v>128359</v>
      </c>
      <c r="AA63" s="171" t="s">
        <v>427</v>
      </c>
      <c r="AB63" s="171"/>
    </row>
    <row r="64" spans="1:28" x14ac:dyDescent="0.2">
      <c r="A64" s="1072"/>
      <c r="B64" s="984" t="s">
        <v>688</v>
      </c>
      <c r="C64" s="171" t="s">
        <v>427</v>
      </c>
      <c r="D64" s="171" t="s">
        <v>427</v>
      </c>
      <c r="E64" s="171" t="s">
        <v>427</v>
      </c>
      <c r="F64" s="171" t="s">
        <v>427</v>
      </c>
      <c r="G64" s="171" t="s">
        <v>427</v>
      </c>
      <c r="H64" s="171" t="s">
        <v>427</v>
      </c>
      <c r="I64" s="171" t="s">
        <v>427</v>
      </c>
      <c r="J64" s="171" t="s">
        <v>427</v>
      </c>
      <c r="K64" s="171" t="s">
        <v>427</v>
      </c>
      <c r="L64" s="171" t="s">
        <v>427</v>
      </c>
      <c r="M64" s="171" t="s">
        <v>427</v>
      </c>
      <c r="N64" s="171" t="s">
        <v>427</v>
      </c>
      <c r="O64" s="171" t="s">
        <v>427</v>
      </c>
      <c r="P64" s="171" t="s">
        <v>427</v>
      </c>
      <c r="Q64" s="171" t="s">
        <v>427</v>
      </c>
      <c r="R64" s="171" t="s">
        <v>427</v>
      </c>
      <c r="S64" s="171" t="s">
        <v>427</v>
      </c>
      <c r="T64" s="981">
        <v>2545432</v>
      </c>
      <c r="U64" s="981">
        <v>2675711</v>
      </c>
      <c r="V64" s="981">
        <v>2849209</v>
      </c>
      <c r="W64" s="981">
        <v>3081903</v>
      </c>
      <c r="X64" s="981">
        <v>3023631</v>
      </c>
      <c r="Y64" s="981">
        <v>3142795</v>
      </c>
      <c r="Z64" s="981">
        <v>3064076</v>
      </c>
      <c r="AA64" s="171" t="s">
        <v>427</v>
      </c>
      <c r="AB64" s="171"/>
    </row>
    <row r="65" spans="1:28" x14ac:dyDescent="0.2">
      <c r="A65" s="1072"/>
      <c r="B65" s="984" t="s">
        <v>689</v>
      </c>
      <c r="C65" s="171" t="s">
        <v>427</v>
      </c>
      <c r="D65" s="171" t="s">
        <v>427</v>
      </c>
      <c r="E65" s="171" t="s">
        <v>427</v>
      </c>
      <c r="F65" s="171" t="s">
        <v>427</v>
      </c>
      <c r="G65" s="171" t="s">
        <v>427</v>
      </c>
      <c r="H65" s="171" t="s">
        <v>427</v>
      </c>
      <c r="I65" s="171" t="s">
        <v>427</v>
      </c>
      <c r="J65" s="171" t="s">
        <v>427</v>
      </c>
      <c r="K65" s="171" t="s">
        <v>427</v>
      </c>
      <c r="L65" s="171" t="s">
        <v>427</v>
      </c>
      <c r="M65" s="171" t="s">
        <v>427</v>
      </c>
      <c r="N65" s="171" t="s">
        <v>427</v>
      </c>
      <c r="O65" s="171" t="s">
        <v>427</v>
      </c>
      <c r="P65" s="171" t="s">
        <v>427</v>
      </c>
      <c r="Q65" s="171" t="s">
        <v>427</v>
      </c>
      <c r="R65" s="171" t="s">
        <v>427</v>
      </c>
      <c r="S65" s="171" t="s">
        <v>427</v>
      </c>
      <c r="T65" s="981">
        <v>3059571</v>
      </c>
      <c r="U65" s="981">
        <v>3167669</v>
      </c>
      <c r="V65" s="981">
        <v>3349128</v>
      </c>
      <c r="W65" s="981">
        <v>3481466</v>
      </c>
      <c r="X65" s="981">
        <v>3466822</v>
      </c>
      <c r="Y65" s="981">
        <v>3588030</v>
      </c>
      <c r="Z65" s="981">
        <v>3437994</v>
      </c>
      <c r="AA65" s="171" t="s">
        <v>427</v>
      </c>
      <c r="AB65" s="171"/>
    </row>
    <row r="66" spans="1:28" x14ac:dyDescent="0.2">
      <c r="A66" s="1072"/>
      <c r="B66" s="984" t="s">
        <v>690</v>
      </c>
      <c r="C66" s="171" t="s">
        <v>427</v>
      </c>
      <c r="D66" s="171" t="s">
        <v>427</v>
      </c>
      <c r="E66" s="171" t="s">
        <v>427</v>
      </c>
      <c r="F66" s="171" t="s">
        <v>427</v>
      </c>
      <c r="G66" s="171" t="s">
        <v>427</v>
      </c>
      <c r="H66" s="171" t="s">
        <v>427</v>
      </c>
      <c r="I66" s="171" t="s">
        <v>427</v>
      </c>
      <c r="J66" s="171" t="s">
        <v>427</v>
      </c>
      <c r="K66" s="171" t="s">
        <v>427</v>
      </c>
      <c r="L66" s="171" t="s">
        <v>427</v>
      </c>
      <c r="M66" s="171" t="s">
        <v>427</v>
      </c>
      <c r="N66" s="171" t="s">
        <v>427</v>
      </c>
      <c r="O66" s="171" t="s">
        <v>427</v>
      </c>
      <c r="P66" s="171" t="s">
        <v>427</v>
      </c>
      <c r="Q66" s="171" t="s">
        <v>427</v>
      </c>
      <c r="R66" s="171" t="s">
        <v>427</v>
      </c>
      <c r="S66" s="171" t="s">
        <v>427</v>
      </c>
      <c r="T66" s="981">
        <v>82911</v>
      </c>
      <c r="U66" s="981">
        <v>80351</v>
      </c>
      <c r="V66" s="981">
        <v>84258</v>
      </c>
      <c r="W66" s="981">
        <v>90281</v>
      </c>
      <c r="X66" s="981">
        <v>99346</v>
      </c>
      <c r="Y66" s="981">
        <v>98597</v>
      </c>
      <c r="Z66" s="981">
        <v>104262</v>
      </c>
      <c r="AA66" s="171" t="s">
        <v>427</v>
      </c>
      <c r="AB66" s="171"/>
    </row>
    <row r="67" spans="1:28" x14ac:dyDescent="0.2">
      <c r="A67" s="1072"/>
      <c r="C67" s="171"/>
      <c r="D67" s="171"/>
      <c r="E67" s="171"/>
      <c r="F67" s="171"/>
      <c r="G67" s="171"/>
      <c r="H67" s="171"/>
      <c r="I67" s="171"/>
      <c r="J67" s="171"/>
      <c r="K67" s="171"/>
      <c r="L67" s="171"/>
      <c r="M67" s="171"/>
      <c r="N67" s="171"/>
      <c r="O67" s="171"/>
      <c r="P67" s="171"/>
      <c r="Q67" s="171"/>
      <c r="R67" s="171"/>
      <c r="S67" s="171"/>
      <c r="T67" s="171"/>
      <c r="U67" s="171"/>
      <c r="V67" s="171"/>
      <c r="W67" s="171"/>
      <c r="X67" s="171"/>
      <c r="Y67" s="171"/>
      <c r="Z67" s="171"/>
      <c r="AA67" s="171"/>
      <c r="AB67" s="171"/>
    </row>
    <row r="68" spans="1:28" x14ac:dyDescent="0.2">
      <c r="A68" s="1072"/>
      <c r="B68" s="168" t="s">
        <v>442</v>
      </c>
      <c r="C68" s="168"/>
      <c r="D68" s="168"/>
      <c r="E68" s="168"/>
      <c r="F68" s="168"/>
      <c r="G68" s="168"/>
      <c r="H68" s="168"/>
      <c r="I68" s="168"/>
      <c r="J68" s="168"/>
      <c r="K68" s="168"/>
      <c r="L68" s="168"/>
      <c r="M68" s="168"/>
      <c r="N68" s="168"/>
      <c r="O68" s="168"/>
      <c r="P68" s="168"/>
      <c r="Q68" s="168"/>
      <c r="R68" s="168"/>
      <c r="S68" s="168"/>
      <c r="T68" s="168"/>
      <c r="U68" s="168"/>
      <c r="V68" s="168"/>
      <c r="W68" s="168"/>
      <c r="X68" s="168"/>
      <c r="Y68" s="168"/>
      <c r="Z68" s="168"/>
      <c r="AA68" s="168"/>
    </row>
    <row r="69" spans="1:28" x14ac:dyDescent="0.2">
      <c r="A69" s="1072"/>
      <c r="B69" s="170" t="s">
        <v>432</v>
      </c>
      <c r="C69" s="171" t="s">
        <v>427</v>
      </c>
      <c r="D69" s="171" t="s">
        <v>427</v>
      </c>
      <c r="E69" s="171" t="s">
        <v>427</v>
      </c>
      <c r="F69" s="171" t="s">
        <v>427</v>
      </c>
      <c r="G69" s="171" t="s">
        <v>427</v>
      </c>
      <c r="H69" s="171" t="s">
        <v>427</v>
      </c>
      <c r="I69" s="171" t="s">
        <v>427</v>
      </c>
      <c r="J69" s="171" t="s">
        <v>427</v>
      </c>
      <c r="K69" s="171" t="s">
        <v>427</v>
      </c>
      <c r="L69" s="171" t="s">
        <v>427</v>
      </c>
      <c r="M69" s="171" t="s">
        <v>427</v>
      </c>
      <c r="N69" s="171" t="s">
        <v>427</v>
      </c>
      <c r="O69" s="171" t="s">
        <v>427</v>
      </c>
      <c r="P69" s="171" t="s">
        <v>427</v>
      </c>
      <c r="Q69" s="171" t="s">
        <v>427</v>
      </c>
      <c r="R69" s="157">
        <v>147484</v>
      </c>
      <c r="S69" s="157">
        <v>296127</v>
      </c>
      <c r="T69" s="157">
        <v>563127</v>
      </c>
      <c r="U69" s="157">
        <v>981303</v>
      </c>
      <c r="V69" s="157">
        <v>834328</v>
      </c>
      <c r="W69" s="157">
        <v>828462</v>
      </c>
      <c r="X69" s="157">
        <v>992975</v>
      </c>
      <c r="Y69" s="157">
        <v>1112041</v>
      </c>
      <c r="Z69" s="157">
        <v>1152163</v>
      </c>
      <c r="AA69" s="157">
        <v>1383677</v>
      </c>
    </row>
    <row r="70" spans="1:28" x14ac:dyDescent="0.2">
      <c r="A70" s="1072"/>
      <c r="B70" s="170" t="s">
        <v>431</v>
      </c>
      <c r="C70" s="157">
        <v>3959968</v>
      </c>
      <c r="D70" s="157">
        <v>3563106</v>
      </c>
      <c r="E70" s="157">
        <v>4175836</v>
      </c>
      <c r="F70" s="157">
        <v>5055637</v>
      </c>
      <c r="G70" s="157">
        <v>5173217</v>
      </c>
      <c r="H70" s="157">
        <v>4316342</v>
      </c>
      <c r="I70" s="157">
        <v>3854439</v>
      </c>
      <c r="J70" s="157">
        <v>3593504</v>
      </c>
      <c r="K70" s="157">
        <v>3713590</v>
      </c>
      <c r="L70" s="157">
        <v>4047747</v>
      </c>
      <c r="M70" s="157">
        <v>3793541</v>
      </c>
      <c r="N70" s="157">
        <v>2932655</v>
      </c>
      <c r="O70" s="157">
        <v>3366895</v>
      </c>
      <c r="P70" s="157">
        <v>3308404</v>
      </c>
      <c r="Q70" s="157">
        <v>3099025</v>
      </c>
      <c r="R70" s="157">
        <v>3241494</v>
      </c>
      <c r="S70" s="157">
        <v>3653324</v>
      </c>
      <c r="T70" s="157">
        <v>3922613</v>
      </c>
      <c r="U70" s="157">
        <v>4498944</v>
      </c>
      <c r="V70" s="157">
        <v>5555818</v>
      </c>
      <c r="W70" s="157">
        <v>5459240</v>
      </c>
      <c r="X70" s="157">
        <v>6541886</v>
      </c>
      <c r="Y70" s="157">
        <v>8578610</v>
      </c>
      <c r="Z70" s="157">
        <v>10884792</v>
      </c>
      <c r="AA70" s="171" t="s">
        <v>427</v>
      </c>
    </row>
    <row r="71" spans="1:28" x14ac:dyDescent="0.2">
      <c r="A71" s="1072"/>
      <c r="B71" s="170" t="s">
        <v>961</v>
      </c>
      <c r="C71" s="157">
        <v>269079</v>
      </c>
      <c r="D71" s="157">
        <v>276116</v>
      </c>
      <c r="E71" s="157">
        <v>284117</v>
      </c>
      <c r="F71" s="157">
        <v>283925</v>
      </c>
      <c r="G71" s="157">
        <v>250833</v>
      </c>
      <c r="H71" s="157">
        <v>191495</v>
      </c>
      <c r="I71" s="157">
        <v>135794</v>
      </c>
      <c r="J71" s="157">
        <v>107554</v>
      </c>
      <c r="K71" s="157">
        <v>105536</v>
      </c>
      <c r="L71" s="157">
        <v>103942</v>
      </c>
      <c r="M71" s="157">
        <v>103157</v>
      </c>
      <c r="N71" s="157">
        <v>102913</v>
      </c>
      <c r="O71" s="157">
        <v>103411</v>
      </c>
      <c r="P71" s="157">
        <v>104105</v>
      </c>
      <c r="Q71" s="157">
        <v>106214</v>
      </c>
      <c r="R71" s="157">
        <v>106432</v>
      </c>
      <c r="S71" s="157">
        <v>107316</v>
      </c>
      <c r="T71" s="157">
        <v>108933</v>
      </c>
      <c r="U71" s="157">
        <v>112943</v>
      </c>
      <c r="V71" s="157">
        <v>115395</v>
      </c>
      <c r="W71" s="157">
        <v>118487</v>
      </c>
      <c r="X71" s="157">
        <v>123587</v>
      </c>
      <c r="Y71" s="157">
        <v>130956</v>
      </c>
      <c r="Z71" s="157">
        <v>139244</v>
      </c>
      <c r="AA71" s="171">
        <v>141116</v>
      </c>
    </row>
    <row r="72" spans="1:28" x14ac:dyDescent="0.2">
      <c r="A72" s="1072"/>
      <c r="B72" s="175" t="s">
        <v>957</v>
      </c>
      <c r="C72" s="157">
        <v>235684</v>
      </c>
      <c r="D72" s="157">
        <v>241706</v>
      </c>
      <c r="E72" s="157">
        <v>248155</v>
      </c>
      <c r="F72" s="157">
        <v>246984</v>
      </c>
      <c r="G72" s="157">
        <v>213734</v>
      </c>
      <c r="H72" s="157">
        <v>158240</v>
      </c>
      <c r="I72" s="157">
        <v>105398</v>
      </c>
      <c r="J72" s="157">
        <v>79285</v>
      </c>
      <c r="K72" s="157">
        <v>75619</v>
      </c>
      <c r="L72" s="157">
        <v>71290</v>
      </c>
      <c r="M72" s="157">
        <v>67479</v>
      </c>
      <c r="N72" s="157">
        <v>63845</v>
      </c>
      <c r="O72" s="157">
        <v>59829</v>
      </c>
      <c r="P72" s="157">
        <v>57492</v>
      </c>
      <c r="Q72" s="157">
        <v>56103</v>
      </c>
      <c r="R72" s="157">
        <v>53833</v>
      </c>
      <c r="S72" s="157">
        <v>51462</v>
      </c>
      <c r="T72" s="157">
        <v>49221</v>
      </c>
      <c r="U72" s="157">
        <v>48261</v>
      </c>
      <c r="V72" s="157">
        <v>47509</v>
      </c>
      <c r="W72" s="157">
        <v>47664</v>
      </c>
      <c r="X72" s="157">
        <v>48676</v>
      </c>
      <c r="Y72" s="157">
        <v>50848</v>
      </c>
      <c r="Z72" s="157">
        <v>54026</v>
      </c>
      <c r="AA72" s="171">
        <v>55431</v>
      </c>
    </row>
    <row r="73" spans="1:28" x14ac:dyDescent="0.2">
      <c r="A73" s="1072"/>
      <c r="B73" s="175" t="s">
        <v>958</v>
      </c>
      <c r="C73" s="157">
        <v>9029</v>
      </c>
      <c r="D73" s="157">
        <v>9625</v>
      </c>
      <c r="E73" s="157">
        <v>10452</v>
      </c>
      <c r="F73" s="157">
        <v>10958</v>
      </c>
      <c r="G73" s="157">
        <v>10872</v>
      </c>
      <c r="H73" s="157">
        <v>10155</v>
      </c>
      <c r="I73" s="157">
        <v>9974</v>
      </c>
      <c r="J73" s="157">
        <v>9956</v>
      </c>
      <c r="K73" s="157">
        <v>10176</v>
      </c>
      <c r="L73" s="157">
        <v>10035</v>
      </c>
      <c r="M73" s="157">
        <v>9737</v>
      </c>
      <c r="N73" s="157">
        <v>9199</v>
      </c>
      <c r="O73" s="157">
        <v>8770</v>
      </c>
      <c r="P73" s="157">
        <v>8521</v>
      </c>
      <c r="Q73" s="157">
        <v>8180</v>
      </c>
      <c r="R73" s="157">
        <v>7809</v>
      </c>
      <c r="S73" s="157">
        <v>7386</v>
      </c>
      <c r="T73" s="157">
        <v>6966</v>
      </c>
      <c r="U73" s="157">
        <v>6687</v>
      </c>
      <c r="V73" s="157">
        <v>6675</v>
      </c>
      <c r="W73" s="157">
        <v>6895</v>
      </c>
      <c r="X73" s="157">
        <v>7075</v>
      </c>
      <c r="Y73" s="157">
        <v>7426</v>
      </c>
      <c r="Z73" s="157">
        <v>7810</v>
      </c>
      <c r="AA73" s="171">
        <v>8132</v>
      </c>
    </row>
    <row r="74" spans="1:28" x14ac:dyDescent="0.2">
      <c r="A74" s="1072"/>
      <c r="B74" s="175" t="s">
        <v>959</v>
      </c>
      <c r="C74" s="157">
        <v>14287</v>
      </c>
      <c r="D74" s="157">
        <v>15143</v>
      </c>
      <c r="E74" s="157">
        <v>15820</v>
      </c>
      <c r="F74" s="157">
        <v>16635</v>
      </c>
      <c r="G74" s="157">
        <v>17690</v>
      </c>
      <c r="H74" s="157">
        <v>16354</v>
      </c>
      <c r="I74" s="157">
        <v>14966</v>
      </c>
      <c r="J74" s="157">
        <v>13512</v>
      </c>
      <c r="K74" s="157">
        <v>14875</v>
      </c>
      <c r="L74" s="157">
        <v>17763</v>
      </c>
      <c r="M74" s="157">
        <v>21100</v>
      </c>
      <c r="N74" s="157">
        <v>25145</v>
      </c>
      <c r="O74" s="157">
        <v>30157</v>
      </c>
      <c r="P74" s="157">
        <v>33406</v>
      </c>
      <c r="Q74" s="157">
        <v>37206</v>
      </c>
      <c r="R74" s="157">
        <v>40073</v>
      </c>
      <c r="S74" s="157">
        <v>43650</v>
      </c>
      <c r="T74" s="157">
        <v>47690</v>
      </c>
      <c r="U74" s="157">
        <v>52597</v>
      </c>
      <c r="V74" s="157">
        <v>55046</v>
      </c>
      <c r="W74" s="157">
        <v>56680</v>
      </c>
      <c r="X74" s="157">
        <v>59227</v>
      </c>
      <c r="Y74" s="157">
        <v>61885</v>
      </c>
      <c r="Z74" s="157">
        <v>64449</v>
      </c>
      <c r="AA74" s="171">
        <v>63301</v>
      </c>
    </row>
    <row r="75" spans="1:28" x14ac:dyDescent="0.2">
      <c r="A75" s="1072"/>
      <c r="B75" s="175" t="s">
        <v>952</v>
      </c>
      <c r="C75" s="157">
        <v>7945</v>
      </c>
      <c r="D75" s="157">
        <v>7470</v>
      </c>
      <c r="E75" s="157">
        <v>7412</v>
      </c>
      <c r="F75" s="157">
        <v>6947</v>
      </c>
      <c r="G75" s="157">
        <v>6068</v>
      </c>
      <c r="H75" s="157">
        <v>4459</v>
      </c>
      <c r="I75" s="157">
        <v>3144</v>
      </c>
      <c r="J75" s="157">
        <v>2451</v>
      </c>
      <c r="K75" s="157">
        <v>2374</v>
      </c>
      <c r="L75" s="157">
        <v>2247</v>
      </c>
      <c r="M75" s="157">
        <v>2112</v>
      </c>
      <c r="N75" s="157">
        <v>1950</v>
      </c>
      <c r="O75" s="157">
        <v>1763</v>
      </c>
      <c r="P75" s="157">
        <v>1693</v>
      </c>
      <c r="Q75" s="157">
        <v>1625</v>
      </c>
      <c r="R75" s="157">
        <v>1502</v>
      </c>
      <c r="S75" s="157">
        <v>1431</v>
      </c>
      <c r="T75" s="157">
        <v>1399</v>
      </c>
      <c r="U75" s="157">
        <v>1420</v>
      </c>
      <c r="V75" s="157">
        <v>1511</v>
      </c>
      <c r="W75" s="157">
        <v>1759</v>
      </c>
      <c r="X75" s="157">
        <v>1895</v>
      </c>
      <c r="Y75" s="157">
        <v>2044</v>
      </c>
      <c r="Z75" s="157">
        <v>2353</v>
      </c>
      <c r="AA75" s="171">
        <v>2596</v>
      </c>
    </row>
    <row r="76" spans="1:28" x14ac:dyDescent="0.2">
      <c r="A76" s="1072"/>
      <c r="B76" s="175" t="s">
        <v>953</v>
      </c>
      <c r="C76" s="157">
        <v>978</v>
      </c>
      <c r="D76" s="157">
        <v>1059</v>
      </c>
      <c r="E76" s="157">
        <v>1165</v>
      </c>
      <c r="F76" s="157">
        <v>1256</v>
      </c>
      <c r="G76" s="157">
        <v>1302</v>
      </c>
      <c r="H76" s="157">
        <v>1242</v>
      </c>
      <c r="I76" s="157">
        <v>1327</v>
      </c>
      <c r="J76" s="157">
        <v>1414</v>
      </c>
      <c r="K76" s="157">
        <v>1546</v>
      </c>
      <c r="L76" s="157">
        <v>1639</v>
      </c>
      <c r="M76" s="157">
        <v>1773</v>
      </c>
      <c r="N76" s="157">
        <v>1841</v>
      </c>
      <c r="O76" s="157">
        <v>1941</v>
      </c>
      <c r="P76" s="157">
        <v>2046</v>
      </c>
      <c r="Q76" s="157">
        <v>2144</v>
      </c>
      <c r="R76" s="157">
        <v>2272</v>
      </c>
      <c r="S76" s="157">
        <v>2411</v>
      </c>
      <c r="T76" s="157">
        <v>2668</v>
      </c>
      <c r="U76" s="157">
        <v>2959</v>
      </c>
      <c r="V76" s="157">
        <v>3543</v>
      </c>
      <c r="W76" s="157">
        <v>4293</v>
      </c>
      <c r="X76" s="157">
        <v>5441</v>
      </c>
      <c r="Y76" s="157">
        <v>7423</v>
      </c>
      <c r="Z76" s="157">
        <v>9094</v>
      </c>
      <c r="AA76" s="171">
        <v>9970</v>
      </c>
    </row>
    <row r="77" spans="1:28" x14ac:dyDescent="0.2">
      <c r="A77" s="1072"/>
      <c r="B77" s="175" t="s">
        <v>960</v>
      </c>
      <c r="C77" s="157">
        <v>946</v>
      </c>
      <c r="D77" s="157">
        <v>901</v>
      </c>
      <c r="E77" s="157">
        <v>894</v>
      </c>
      <c r="F77" s="157">
        <v>924</v>
      </c>
      <c r="G77" s="157">
        <v>963</v>
      </c>
      <c r="H77" s="157">
        <v>842</v>
      </c>
      <c r="I77" s="157">
        <v>786</v>
      </c>
      <c r="J77" s="157">
        <v>733</v>
      </c>
      <c r="K77" s="157">
        <v>741</v>
      </c>
      <c r="L77" s="157">
        <v>755</v>
      </c>
      <c r="M77" s="157">
        <v>748</v>
      </c>
      <c r="N77" s="157">
        <v>730</v>
      </c>
      <c r="O77" s="157">
        <v>735</v>
      </c>
      <c r="P77" s="157">
        <v>719</v>
      </c>
      <c r="Q77" s="157">
        <v>720</v>
      </c>
      <c r="R77" s="157">
        <v>696</v>
      </c>
      <c r="S77" s="157">
        <v>690</v>
      </c>
      <c r="T77" s="157">
        <v>686</v>
      </c>
      <c r="U77" s="157">
        <v>688</v>
      </c>
      <c r="V77" s="157">
        <v>735</v>
      </c>
      <c r="W77" s="157">
        <v>768</v>
      </c>
      <c r="X77" s="157">
        <v>811</v>
      </c>
      <c r="Y77" s="157">
        <v>848</v>
      </c>
      <c r="Z77" s="157">
        <v>998</v>
      </c>
      <c r="AA77" s="171">
        <v>1133</v>
      </c>
    </row>
    <row r="78" spans="1:28" x14ac:dyDescent="0.2">
      <c r="A78" s="1072"/>
      <c r="B78" s="175" t="s">
        <v>954</v>
      </c>
      <c r="C78" s="157">
        <v>20</v>
      </c>
      <c r="D78" s="157">
        <v>17</v>
      </c>
      <c r="E78" s="157">
        <v>15</v>
      </c>
      <c r="F78" s="157">
        <v>15</v>
      </c>
      <c r="G78" s="157">
        <v>12</v>
      </c>
      <c r="H78" s="157">
        <v>14</v>
      </c>
      <c r="I78" s="157">
        <v>12</v>
      </c>
      <c r="J78" s="157">
        <v>13</v>
      </c>
      <c r="K78" s="157">
        <v>12</v>
      </c>
      <c r="L78" s="157">
        <v>11</v>
      </c>
      <c r="M78" s="157">
        <v>12</v>
      </c>
      <c r="N78" s="157">
        <v>14</v>
      </c>
      <c r="O78" s="157">
        <v>16</v>
      </c>
      <c r="P78" s="157">
        <v>16</v>
      </c>
      <c r="Q78" s="157">
        <v>16</v>
      </c>
      <c r="R78" s="157">
        <v>15</v>
      </c>
      <c r="S78" s="157">
        <v>17</v>
      </c>
      <c r="T78" s="157">
        <v>23</v>
      </c>
      <c r="U78" s="157">
        <v>29</v>
      </c>
      <c r="V78" s="157">
        <v>34</v>
      </c>
      <c r="W78" s="157">
        <v>40</v>
      </c>
      <c r="X78" s="157">
        <v>42</v>
      </c>
      <c r="Y78" s="157">
        <v>52</v>
      </c>
      <c r="Z78" s="157">
        <v>57</v>
      </c>
      <c r="AA78" s="171">
        <v>66</v>
      </c>
    </row>
    <row r="79" spans="1:28" x14ac:dyDescent="0.2">
      <c r="A79" s="1072"/>
      <c r="B79" s="175" t="s">
        <v>955</v>
      </c>
      <c r="C79" s="157">
        <v>117</v>
      </c>
      <c r="D79" s="157">
        <v>120</v>
      </c>
      <c r="E79" s="157">
        <v>127</v>
      </c>
      <c r="F79" s="157">
        <v>128</v>
      </c>
      <c r="G79" s="157">
        <v>122</v>
      </c>
      <c r="H79" s="157">
        <v>118</v>
      </c>
      <c r="I79" s="157">
        <v>117</v>
      </c>
      <c r="J79" s="157">
        <v>118</v>
      </c>
      <c r="K79" s="157">
        <v>125</v>
      </c>
      <c r="L79" s="157">
        <v>127</v>
      </c>
      <c r="M79" s="157">
        <v>125</v>
      </c>
      <c r="N79" s="157">
        <v>117</v>
      </c>
      <c r="O79" s="157">
        <v>126</v>
      </c>
      <c r="P79" s="157">
        <v>130</v>
      </c>
      <c r="Q79" s="157">
        <v>136</v>
      </c>
      <c r="R79" s="157">
        <v>145</v>
      </c>
      <c r="S79" s="157">
        <v>170</v>
      </c>
      <c r="T79" s="157">
        <v>174</v>
      </c>
      <c r="U79" s="157">
        <v>189</v>
      </c>
      <c r="V79" s="157">
        <v>215</v>
      </c>
      <c r="W79" s="157">
        <v>243</v>
      </c>
      <c r="X79" s="157">
        <v>259</v>
      </c>
      <c r="Y79" s="157">
        <v>261</v>
      </c>
      <c r="Z79" s="157">
        <v>273</v>
      </c>
      <c r="AA79" s="171">
        <v>287</v>
      </c>
    </row>
    <row r="80" spans="1:28" x14ac:dyDescent="0.2">
      <c r="A80" s="1072"/>
      <c r="B80" s="175" t="s">
        <v>956</v>
      </c>
      <c r="C80" s="157">
        <v>73</v>
      </c>
      <c r="D80" s="157">
        <v>75</v>
      </c>
      <c r="E80" s="157">
        <v>77</v>
      </c>
      <c r="F80" s="157">
        <v>78</v>
      </c>
      <c r="G80" s="157">
        <v>70</v>
      </c>
      <c r="H80" s="157">
        <v>71</v>
      </c>
      <c r="I80" s="157">
        <v>70</v>
      </c>
      <c r="J80" s="157">
        <v>72</v>
      </c>
      <c r="K80" s="157">
        <v>68</v>
      </c>
      <c r="L80" s="157">
        <v>75</v>
      </c>
      <c r="M80" s="157">
        <v>71</v>
      </c>
      <c r="N80" s="157">
        <v>72</v>
      </c>
      <c r="O80" s="157">
        <v>74</v>
      </c>
      <c r="P80" s="157">
        <v>82</v>
      </c>
      <c r="Q80" s="157">
        <v>84</v>
      </c>
      <c r="R80" s="157">
        <v>87</v>
      </c>
      <c r="S80" s="157">
        <v>99</v>
      </c>
      <c r="T80" s="157">
        <v>106</v>
      </c>
      <c r="U80" s="157">
        <v>113</v>
      </c>
      <c r="V80" s="157">
        <v>127</v>
      </c>
      <c r="W80" s="157">
        <v>145</v>
      </c>
      <c r="X80" s="157">
        <v>161</v>
      </c>
      <c r="Y80" s="157">
        <v>169</v>
      </c>
      <c r="Z80" s="157">
        <v>184</v>
      </c>
      <c r="AA80" s="171">
        <v>200</v>
      </c>
    </row>
    <row r="81" spans="1:30" x14ac:dyDescent="0.2">
      <c r="A81" s="1072"/>
      <c r="B81" s="175"/>
      <c r="C81" s="171"/>
      <c r="D81" s="171"/>
      <c r="E81" s="171"/>
      <c r="F81" s="171"/>
      <c r="G81" s="171"/>
      <c r="H81" s="171"/>
      <c r="I81" s="171"/>
      <c r="J81" s="171"/>
      <c r="K81" s="171"/>
      <c r="L81" s="171"/>
      <c r="M81" s="171"/>
      <c r="N81" s="171"/>
      <c r="O81" s="171"/>
      <c r="P81" s="171"/>
      <c r="Q81" s="171"/>
      <c r="R81" s="171"/>
      <c r="S81" s="171"/>
      <c r="T81" s="171"/>
      <c r="U81" s="171"/>
      <c r="V81" s="171"/>
      <c r="W81" s="171"/>
      <c r="X81" s="171"/>
      <c r="Y81" s="171"/>
      <c r="Z81" s="171"/>
      <c r="AA81" s="171"/>
    </row>
    <row r="82" spans="1:30" x14ac:dyDescent="0.2">
      <c r="A82" s="1072"/>
      <c r="B82" s="168" t="s">
        <v>449</v>
      </c>
      <c r="C82" s="168"/>
      <c r="D82" s="168"/>
      <c r="E82" s="168"/>
      <c r="F82" s="168"/>
      <c r="G82" s="168"/>
      <c r="H82" s="168"/>
      <c r="I82" s="168"/>
      <c r="J82" s="168"/>
      <c r="K82" s="168"/>
      <c r="L82" s="168"/>
      <c r="M82" s="168"/>
      <c r="N82" s="168"/>
      <c r="O82" s="168"/>
      <c r="P82" s="168"/>
      <c r="Q82" s="168"/>
      <c r="R82" s="168"/>
      <c r="S82" s="168"/>
      <c r="T82" s="168"/>
      <c r="U82" s="168"/>
      <c r="V82" s="168"/>
      <c r="W82" s="168"/>
      <c r="X82" s="168"/>
      <c r="Y82" s="168"/>
      <c r="Z82" s="168"/>
      <c r="AA82" s="168"/>
      <c r="AB82" s="178"/>
    </row>
    <row r="83" spans="1:30" ht="15.75" customHeight="1" x14ac:dyDescent="0.2">
      <c r="A83" s="1072"/>
      <c r="B83" s="997" t="s">
        <v>398</v>
      </c>
      <c r="C83" s="179" t="s">
        <v>427</v>
      </c>
      <c r="G83" s="171">
        <v>201554</v>
      </c>
      <c r="H83" s="171">
        <v>236679</v>
      </c>
      <c r="I83" s="171">
        <v>206276</v>
      </c>
      <c r="J83" s="171">
        <v>237045</v>
      </c>
      <c r="K83" s="171">
        <v>256666</v>
      </c>
      <c r="L83" s="171">
        <v>278268</v>
      </c>
      <c r="M83" s="171">
        <v>311807</v>
      </c>
      <c r="N83" s="171">
        <v>344717</v>
      </c>
      <c r="O83" s="171">
        <v>353394</v>
      </c>
      <c r="P83" s="171">
        <v>355418</v>
      </c>
      <c r="Q83" s="171">
        <v>378984</v>
      </c>
      <c r="R83" s="171">
        <v>409532</v>
      </c>
      <c r="S83" s="171">
        <v>445613</v>
      </c>
      <c r="T83" s="171">
        <v>468330</v>
      </c>
      <c r="U83" s="171">
        <v>496886</v>
      </c>
      <c r="V83" s="171">
        <v>486499</v>
      </c>
      <c r="W83" s="171">
        <v>510060</v>
      </c>
      <c r="X83" s="171">
        <v>537171</v>
      </c>
      <c r="Y83" s="171">
        <v>565566</v>
      </c>
      <c r="Z83" s="171">
        <v>601464</v>
      </c>
      <c r="AA83" s="171">
        <v>618330</v>
      </c>
    </row>
    <row r="84" spans="1:30" ht="15.75" customHeight="1" x14ac:dyDescent="0.2">
      <c r="A84" s="1072"/>
      <c r="B84" s="997" t="s">
        <v>472</v>
      </c>
      <c r="C84" s="179" t="s">
        <v>427</v>
      </c>
      <c r="G84" s="171">
        <v>261249</v>
      </c>
      <c r="H84" s="171">
        <v>298522</v>
      </c>
      <c r="I84" s="171">
        <v>303720</v>
      </c>
      <c r="J84" s="171">
        <v>275295</v>
      </c>
      <c r="K84" s="171">
        <v>379484</v>
      </c>
      <c r="L84" s="171">
        <v>414837</v>
      </c>
      <c r="M84" s="171">
        <v>485129</v>
      </c>
      <c r="N84" s="171">
        <v>542007</v>
      </c>
      <c r="O84" s="171">
        <v>636530</v>
      </c>
      <c r="P84" s="171">
        <v>674691</v>
      </c>
      <c r="Q84" s="171">
        <v>756604</v>
      </c>
      <c r="R84" s="171">
        <v>885002</v>
      </c>
      <c r="S84" s="171">
        <v>1003884</v>
      </c>
      <c r="T84" s="171">
        <v>1112517</v>
      </c>
      <c r="U84" s="171">
        <v>1208076</v>
      </c>
      <c r="V84" s="171">
        <v>1207794</v>
      </c>
      <c r="W84" s="171" t="s">
        <v>392</v>
      </c>
      <c r="X84" s="171">
        <v>1168928</v>
      </c>
      <c r="Y84" s="171">
        <v>1157147</v>
      </c>
      <c r="Z84" s="171">
        <v>1148823</v>
      </c>
      <c r="AA84" s="171">
        <v>1127701</v>
      </c>
    </row>
    <row r="85" spans="1:30" ht="15.75" customHeight="1" x14ac:dyDescent="0.2">
      <c r="A85" s="1072"/>
      <c r="B85" s="997" t="s">
        <v>397</v>
      </c>
      <c r="C85" s="179" t="s">
        <v>427</v>
      </c>
      <c r="G85" s="171">
        <v>113267</v>
      </c>
      <c r="H85" s="171">
        <v>114241</v>
      </c>
      <c r="I85" s="171">
        <v>116875</v>
      </c>
      <c r="J85" s="171">
        <v>122975</v>
      </c>
      <c r="K85" s="171">
        <v>154577</v>
      </c>
      <c r="L85" s="171" t="s">
        <v>383</v>
      </c>
      <c r="M85" s="171">
        <v>182218</v>
      </c>
      <c r="N85" s="171">
        <v>187817</v>
      </c>
      <c r="O85" s="171">
        <v>177312</v>
      </c>
      <c r="P85" s="171">
        <v>189590</v>
      </c>
      <c r="Q85" s="171" t="s">
        <v>382</v>
      </c>
      <c r="R85" s="171">
        <v>165483</v>
      </c>
      <c r="S85" s="171" t="s">
        <v>381</v>
      </c>
      <c r="T85" s="171">
        <v>184376</v>
      </c>
      <c r="U85" s="171">
        <v>182556</v>
      </c>
      <c r="V85" s="171" t="s">
        <v>380</v>
      </c>
      <c r="W85" s="171" t="s">
        <v>379</v>
      </c>
      <c r="X85" s="171">
        <v>244430</v>
      </c>
      <c r="Y85" s="171">
        <v>270258</v>
      </c>
      <c r="Z85" s="171">
        <v>290083</v>
      </c>
      <c r="AA85" s="171">
        <v>329613</v>
      </c>
    </row>
    <row r="88" spans="1:30" x14ac:dyDescent="0.2">
      <c r="B88" s="977"/>
      <c r="C88" s="167">
        <v>1990</v>
      </c>
      <c r="D88" s="167">
        <v>1991</v>
      </c>
      <c r="E88" s="167">
        <v>1992</v>
      </c>
      <c r="F88" s="167">
        <v>1993</v>
      </c>
      <c r="G88" s="167">
        <v>1994</v>
      </c>
      <c r="H88" s="167">
        <v>1995</v>
      </c>
      <c r="I88" s="167">
        <v>1996</v>
      </c>
      <c r="J88" s="167">
        <v>1997</v>
      </c>
      <c r="K88" s="167">
        <v>1998</v>
      </c>
      <c r="L88" s="167">
        <v>1999</v>
      </c>
      <c r="M88" s="167">
        <v>2000</v>
      </c>
      <c r="N88" s="167">
        <v>2001</v>
      </c>
      <c r="O88" s="167">
        <v>2002</v>
      </c>
      <c r="P88" s="167">
        <v>2003</v>
      </c>
      <c r="Q88" s="167">
        <v>2004</v>
      </c>
      <c r="R88" s="167">
        <v>2005</v>
      </c>
      <c r="S88" s="167">
        <v>2006</v>
      </c>
      <c r="T88" s="167">
        <v>2007</v>
      </c>
      <c r="U88" s="167">
        <v>2008</v>
      </c>
      <c r="V88" s="167">
        <v>2009</v>
      </c>
      <c r="W88" s="167">
        <v>2010</v>
      </c>
      <c r="X88" s="167">
        <v>2011</v>
      </c>
      <c r="Y88" s="167">
        <v>2012</v>
      </c>
      <c r="Z88" s="167">
        <v>2013</v>
      </c>
      <c r="AA88" s="167">
        <v>2014</v>
      </c>
    </row>
    <row r="89" spans="1:30" x14ac:dyDescent="0.2">
      <c r="A89" s="1074" t="s">
        <v>719</v>
      </c>
      <c r="B89" s="168" t="s">
        <v>449</v>
      </c>
      <c r="C89" s="168"/>
      <c r="D89" s="168"/>
      <c r="E89" s="168"/>
      <c r="F89" s="168"/>
      <c r="G89" s="168"/>
      <c r="H89" s="168"/>
      <c r="I89" s="168"/>
      <c r="J89" s="168"/>
      <c r="K89" s="168"/>
      <c r="L89" s="168"/>
      <c r="M89" s="168"/>
      <c r="N89" s="168"/>
      <c r="O89" s="168"/>
      <c r="P89" s="168"/>
      <c r="Q89" s="168"/>
      <c r="R89" s="168"/>
      <c r="S89" s="168"/>
      <c r="T89" s="168"/>
      <c r="U89" s="168"/>
      <c r="V89" s="168"/>
      <c r="W89" s="168"/>
      <c r="X89" s="168"/>
      <c r="Y89" s="168"/>
      <c r="Z89" s="168"/>
      <c r="AA89" s="168"/>
      <c r="AB89" s="178"/>
    </row>
    <row r="90" spans="1:30" ht="15.75" customHeight="1" x14ac:dyDescent="0.2">
      <c r="A90" s="1074"/>
      <c r="B90" s="160" t="s">
        <v>398</v>
      </c>
      <c r="C90" s="179" t="s">
        <v>8</v>
      </c>
      <c r="G90" s="171">
        <v>201554</v>
      </c>
      <c r="H90" s="171">
        <v>236679</v>
      </c>
      <c r="I90" s="171">
        <v>206276</v>
      </c>
      <c r="J90" s="171">
        <v>237045</v>
      </c>
      <c r="K90" s="171">
        <v>256666</v>
      </c>
      <c r="L90" s="171">
        <v>278268</v>
      </c>
      <c r="M90" s="171">
        <v>311807</v>
      </c>
      <c r="N90" s="171">
        <v>344717</v>
      </c>
      <c r="O90" s="171">
        <v>353394</v>
      </c>
      <c r="P90" s="171">
        <v>355418</v>
      </c>
      <c r="Q90" s="171">
        <v>378984</v>
      </c>
      <c r="R90" s="171">
        <v>409532</v>
      </c>
      <c r="S90" s="171">
        <v>445613</v>
      </c>
      <c r="T90" s="171">
        <v>468330</v>
      </c>
      <c r="U90" s="171">
        <v>496886</v>
      </c>
      <c r="V90" s="171">
        <v>486499</v>
      </c>
      <c r="W90" s="171">
        <v>510060</v>
      </c>
      <c r="X90" s="171">
        <v>537171</v>
      </c>
      <c r="Y90" s="171">
        <v>565566</v>
      </c>
      <c r="Z90" s="171">
        <v>601464</v>
      </c>
      <c r="AA90" s="171">
        <v>618330</v>
      </c>
    </row>
    <row r="91" spans="1:30" ht="15.75" customHeight="1" x14ac:dyDescent="0.2">
      <c r="A91" s="1074"/>
      <c r="B91" s="160" t="s">
        <v>730</v>
      </c>
      <c r="C91" s="179" t="s">
        <v>8</v>
      </c>
      <c r="G91" s="171">
        <v>261249</v>
      </c>
      <c r="H91" s="171">
        <v>298522</v>
      </c>
      <c r="I91" s="171">
        <v>303720</v>
      </c>
      <c r="J91" s="171">
        <v>275295</v>
      </c>
      <c r="K91" s="171">
        <v>379484</v>
      </c>
      <c r="L91" s="171">
        <v>414837</v>
      </c>
      <c r="M91" s="171">
        <v>485129</v>
      </c>
      <c r="N91" s="171">
        <v>542007</v>
      </c>
      <c r="O91" s="171">
        <v>636530</v>
      </c>
      <c r="P91" s="171">
        <v>674691</v>
      </c>
      <c r="Q91" s="171">
        <v>756604</v>
      </c>
      <c r="R91" s="171">
        <v>885002</v>
      </c>
      <c r="S91" s="171">
        <v>1003884</v>
      </c>
      <c r="T91" s="171">
        <v>1112517</v>
      </c>
      <c r="U91" s="171">
        <v>1208076</v>
      </c>
      <c r="V91" s="171">
        <v>1207794</v>
      </c>
      <c r="W91" s="171" t="s">
        <v>392</v>
      </c>
      <c r="X91" s="171">
        <v>1168928</v>
      </c>
      <c r="Y91" s="171">
        <v>1157147</v>
      </c>
      <c r="Z91" s="171">
        <v>1148823</v>
      </c>
      <c r="AA91" s="171">
        <v>1127701</v>
      </c>
    </row>
    <row r="92" spans="1:30" ht="15.75" customHeight="1" x14ac:dyDescent="0.2">
      <c r="A92" s="1074"/>
      <c r="B92" s="160" t="s">
        <v>397</v>
      </c>
      <c r="C92" s="179" t="s">
        <v>8</v>
      </c>
      <c r="G92" s="171">
        <v>113267</v>
      </c>
      <c r="H92" s="171">
        <v>114241</v>
      </c>
      <c r="I92" s="171">
        <v>116875</v>
      </c>
      <c r="J92" s="171">
        <v>122975</v>
      </c>
      <c r="K92" s="171">
        <v>154577</v>
      </c>
      <c r="L92" s="171" t="s">
        <v>383</v>
      </c>
      <c r="M92" s="171">
        <v>182218</v>
      </c>
      <c r="N92" s="171">
        <v>187817</v>
      </c>
      <c r="O92" s="171">
        <v>177312</v>
      </c>
      <c r="P92" s="171">
        <v>189590</v>
      </c>
      <c r="Q92" s="171" t="s">
        <v>382</v>
      </c>
      <c r="R92" s="171">
        <v>165483</v>
      </c>
      <c r="S92" s="171" t="s">
        <v>381</v>
      </c>
      <c r="T92" s="171">
        <v>184376</v>
      </c>
      <c r="U92" s="171">
        <v>182556</v>
      </c>
      <c r="V92" s="171" t="s">
        <v>380</v>
      </c>
      <c r="W92" s="171" t="s">
        <v>379</v>
      </c>
      <c r="X92" s="171">
        <v>244430</v>
      </c>
      <c r="Y92" s="171">
        <v>270258</v>
      </c>
      <c r="Z92" s="171">
        <v>290083</v>
      </c>
      <c r="AA92" s="171">
        <v>329613</v>
      </c>
    </row>
    <row r="93" spans="1:30" ht="15.75" customHeight="1" x14ac:dyDescent="0.2">
      <c r="A93" s="1074"/>
      <c r="B93" s="160"/>
      <c r="C93" s="179"/>
      <c r="G93" s="171"/>
      <c r="H93" s="171"/>
      <c r="I93" s="171"/>
      <c r="J93" s="171"/>
      <c r="K93" s="171"/>
      <c r="L93" s="171"/>
      <c r="M93" s="171"/>
      <c r="N93" s="171"/>
      <c r="O93" s="171"/>
      <c r="P93" s="171"/>
      <c r="Q93" s="171"/>
      <c r="R93" s="171"/>
      <c r="S93" s="171"/>
      <c r="T93" s="171"/>
      <c r="U93" s="171"/>
      <c r="V93" s="171"/>
      <c r="W93" s="171"/>
      <c r="X93" s="171"/>
      <c r="Y93" s="171"/>
      <c r="Z93" s="171"/>
      <c r="AA93" s="171"/>
    </row>
    <row r="94" spans="1:30" x14ac:dyDescent="0.2">
      <c r="A94" s="1074"/>
      <c r="B94" s="168" t="s">
        <v>728</v>
      </c>
      <c r="C94" s="168"/>
      <c r="D94" s="168"/>
      <c r="E94" s="168"/>
      <c r="F94" s="168"/>
      <c r="G94" s="168"/>
      <c r="H94" s="168"/>
      <c r="I94" s="168"/>
      <c r="J94" s="168"/>
      <c r="K94" s="168"/>
      <c r="L94" s="168"/>
      <c r="M94" s="168"/>
      <c r="N94" s="168"/>
      <c r="O94" s="168"/>
      <c r="P94" s="168"/>
      <c r="Q94" s="168"/>
      <c r="R94" s="168"/>
      <c r="S94" s="168"/>
      <c r="T94" s="168"/>
      <c r="U94" s="168"/>
      <c r="V94" s="168"/>
      <c r="W94" s="168"/>
      <c r="X94" s="168"/>
      <c r="Y94" s="168"/>
      <c r="Z94" s="168"/>
      <c r="AA94" s="168"/>
    </row>
    <row r="95" spans="1:30" s="161" customFormat="1" x14ac:dyDescent="0.2">
      <c r="A95" s="1074"/>
      <c r="B95" s="161" t="s">
        <v>731</v>
      </c>
      <c r="C95" s="1004" t="s">
        <v>8</v>
      </c>
      <c r="D95" s="1004" t="s">
        <v>8</v>
      </c>
      <c r="E95" s="1004" t="s">
        <v>8</v>
      </c>
      <c r="F95" s="1004" t="s">
        <v>8</v>
      </c>
      <c r="G95" s="1005">
        <v>550308</v>
      </c>
      <c r="H95" s="1005">
        <v>584184</v>
      </c>
      <c r="I95" s="1005">
        <v>588326</v>
      </c>
      <c r="J95" s="1005">
        <v>614966</v>
      </c>
      <c r="K95" s="1005">
        <v>609584</v>
      </c>
      <c r="L95" s="1005">
        <v>609569</v>
      </c>
      <c r="M95" s="1005">
        <v>634276</v>
      </c>
      <c r="N95" s="1005">
        <v>630875</v>
      </c>
      <c r="O95" s="1005">
        <v>612069</v>
      </c>
      <c r="P95" s="1005">
        <v>609378</v>
      </c>
      <c r="Q95" s="1005">
        <v>602667</v>
      </c>
      <c r="R95" s="1005">
        <v>632510</v>
      </c>
      <c r="S95" s="1005">
        <v>667341</v>
      </c>
      <c r="T95" s="1005">
        <v>656107</v>
      </c>
      <c r="U95" s="1005">
        <v>626771</v>
      </c>
      <c r="V95" s="1005">
        <v>548201</v>
      </c>
      <c r="W95" s="1005">
        <v>505473</v>
      </c>
      <c r="X95" s="1004" t="s">
        <v>8</v>
      </c>
      <c r="Y95" s="1004" t="s">
        <v>8</v>
      </c>
      <c r="Z95" s="1004" t="s">
        <v>8</v>
      </c>
      <c r="AA95" s="1004" t="s">
        <v>8</v>
      </c>
      <c r="AB95" s="1004"/>
      <c r="AD95" s="161" t="s">
        <v>720</v>
      </c>
    </row>
    <row r="96" spans="1:30" s="161" customFormat="1" x14ac:dyDescent="0.2">
      <c r="A96" s="1074"/>
      <c r="B96" s="1006" t="s">
        <v>732</v>
      </c>
      <c r="C96" s="1007" t="s">
        <v>8</v>
      </c>
      <c r="D96" s="1007" t="s">
        <v>8</v>
      </c>
      <c r="E96" s="1007" t="s">
        <v>8</v>
      </c>
      <c r="F96" s="1007" t="s">
        <v>8</v>
      </c>
      <c r="G96" s="1008">
        <v>4124589</v>
      </c>
      <c r="H96" s="1008">
        <v>4356753</v>
      </c>
      <c r="I96" s="1008">
        <v>4358117</v>
      </c>
      <c r="J96" s="1008">
        <v>4631669</v>
      </c>
      <c r="K96" s="1008">
        <v>4698777</v>
      </c>
      <c r="L96" s="1008">
        <v>4702798</v>
      </c>
      <c r="M96" s="1008">
        <v>4648531</v>
      </c>
      <c r="N96" s="1008">
        <v>4279589</v>
      </c>
      <c r="O96" s="1008">
        <v>4163828</v>
      </c>
      <c r="P96" s="1008">
        <v>3842243</v>
      </c>
      <c r="Q96" s="1008">
        <v>3595392</v>
      </c>
      <c r="R96" s="1008">
        <v>3579940</v>
      </c>
      <c r="S96" s="1008">
        <v>3567959</v>
      </c>
      <c r="T96" s="1008">
        <v>3469671</v>
      </c>
      <c r="U96" s="1008">
        <v>3287287</v>
      </c>
      <c r="V96" s="1008">
        <v>2795992</v>
      </c>
      <c r="W96" s="1008">
        <v>2456522</v>
      </c>
      <c r="X96" s="1007" t="s">
        <v>8</v>
      </c>
      <c r="Y96" s="1007" t="s">
        <v>8</v>
      </c>
      <c r="Z96" s="1007" t="s">
        <v>8</v>
      </c>
      <c r="AA96" s="1007" t="s">
        <v>8</v>
      </c>
      <c r="AB96" s="1007"/>
      <c r="AD96" s="161" t="s">
        <v>721</v>
      </c>
    </row>
    <row r="97" spans="1:30" s="161" customFormat="1" x14ac:dyDescent="0.2">
      <c r="A97" s="1074"/>
      <c r="B97" s="161" t="s">
        <v>733</v>
      </c>
      <c r="C97" s="1009" t="s">
        <v>8</v>
      </c>
      <c r="D97" s="1009" t="s">
        <v>8</v>
      </c>
      <c r="E97" s="1009" t="s">
        <v>8</v>
      </c>
      <c r="F97" s="1005">
        <v>715000</v>
      </c>
      <c r="G97" s="1005">
        <v>753000</v>
      </c>
      <c r="H97" s="1005">
        <v>759000</v>
      </c>
      <c r="I97" s="1005">
        <v>796000</v>
      </c>
      <c r="J97" s="1005">
        <v>793000</v>
      </c>
      <c r="K97" s="1005">
        <v>797000</v>
      </c>
      <c r="L97" s="1005">
        <v>826000</v>
      </c>
      <c r="M97" s="1005">
        <v>822000</v>
      </c>
      <c r="N97" s="1005">
        <v>808000</v>
      </c>
      <c r="O97" s="1005">
        <v>805000</v>
      </c>
      <c r="P97" s="1005">
        <v>791000</v>
      </c>
      <c r="Q97" s="1005">
        <v>834000</v>
      </c>
      <c r="R97" s="1005">
        <v>880000</v>
      </c>
      <c r="S97" s="1005">
        <v>864000</v>
      </c>
      <c r="T97" s="1005">
        <v>838000</v>
      </c>
      <c r="U97" s="1005">
        <v>754000</v>
      </c>
      <c r="V97" s="1009" t="s">
        <v>8</v>
      </c>
      <c r="W97" s="1009" t="s">
        <v>8</v>
      </c>
      <c r="X97" s="1009" t="s">
        <v>8</v>
      </c>
      <c r="Y97" s="1009" t="s">
        <v>8</v>
      </c>
      <c r="Z97" s="1009" t="s">
        <v>8</v>
      </c>
      <c r="AA97" s="1009" t="s">
        <v>8</v>
      </c>
      <c r="AB97" s="1009"/>
    </row>
    <row r="98" spans="1:30" s="161" customFormat="1" x14ac:dyDescent="0.2">
      <c r="A98" s="1074"/>
      <c r="B98" s="1006" t="s">
        <v>734</v>
      </c>
      <c r="C98" s="883" t="s">
        <v>8</v>
      </c>
      <c r="D98" s="883" t="s">
        <v>8</v>
      </c>
      <c r="E98" s="883" t="s">
        <v>8</v>
      </c>
      <c r="F98" s="1008">
        <v>603000</v>
      </c>
      <c r="G98" s="1008">
        <v>635000</v>
      </c>
      <c r="H98" s="1008">
        <v>663000</v>
      </c>
      <c r="I98" s="1008">
        <v>675000</v>
      </c>
      <c r="J98" s="1008">
        <v>702000</v>
      </c>
      <c r="K98" s="1008">
        <v>709000</v>
      </c>
      <c r="L98" s="1008">
        <v>739000</v>
      </c>
      <c r="M98" s="1008">
        <v>776000</v>
      </c>
      <c r="N98" s="1008">
        <v>801000</v>
      </c>
      <c r="O98" s="1008">
        <v>748000</v>
      </c>
      <c r="P98" s="1008">
        <v>725000</v>
      </c>
      <c r="Q98" s="1008">
        <v>736000</v>
      </c>
      <c r="R98" s="1008">
        <v>732000</v>
      </c>
      <c r="S98" s="1008">
        <v>777000</v>
      </c>
      <c r="T98" s="1008">
        <v>821000</v>
      </c>
      <c r="U98" s="1008">
        <v>926000</v>
      </c>
      <c r="V98" s="883" t="s">
        <v>8</v>
      </c>
      <c r="W98" s="883" t="s">
        <v>8</v>
      </c>
      <c r="X98" s="883" t="s">
        <v>8</v>
      </c>
      <c r="Y98" s="883" t="s">
        <v>8</v>
      </c>
      <c r="Z98" s="883" t="s">
        <v>8</v>
      </c>
      <c r="AA98" s="883" t="s">
        <v>8</v>
      </c>
      <c r="AB98" s="883"/>
    </row>
    <row r="99" spans="1:30" s="161" customFormat="1" x14ac:dyDescent="0.2">
      <c r="A99" s="1074"/>
      <c r="B99" s="161" t="s">
        <v>735</v>
      </c>
      <c r="C99" s="1009" t="s">
        <v>8</v>
      </c>
      <c r="D99" s="1009" t="s">
        <v>8</v>
      </c>
      <c r="E99" s="1009" t="s">
        <v>8</v>
      </c>
      <c r="F99" s="1005">
        <v>4405000</v>
      </c>
      <c r="G99" s="1005">
        <v>4667000</v>
      </c>
      <c r="H99" s="1005">
        <v>4689000</v>
      </c>
      <c r="I99" s="1005">
        <v>5038000</v>
      </c>
      <c r="J99" s="1005">
        <v>5069000</v>
      </c>
      <c r="K99" s="1005">
        <v>5087000</v>
      </c>
      <c r="L99" s="1005">
        <v>4985000</v>
      </c>
      <c r="M99" s="1005">
        <v>4626000</v>
      </c>
      <c r="N99" s="1005">
        <v>4630000</v>
      </c>
      <c r="O99" s="1005">
        <v>4270000</v>
      </c>
      <c r="P99" s="1005">
        <v>3932000</v>
      </c>
      <c r="Q99" s="1005">
        <v>3943000</v>
      </c>
      <c r="R99" s="1005">
        <v>3848000</v>
      </c>
      <c r="S99" s="1005">
        <v>3760000</v>
      </c>
      <c r="T99" s="1005">
        <v>3622000</v>
      </c>
      <c r="U99" s="1005">
        <v>3209000</v>
      </c>
      <c r="V99" s="1009" t="s">
        <v>8</v>
      </c>
      <c r="W99" s="1009" t="s">
        <v>8</v>
      </c>
      <c r="X99" s="1009" t="s">
        <v>8</v>
      </c>
      <c r="Y99" s="1009" t="s">
        <v>8</v>
      </c>
      <c r="Z99" s="1009" t="s">
        <v>8</v>
      </c>
      <c r="AA99" s="1009" t="s">
        <v>8</v>
      </c>
      <c r="AB99" s="1009"/>
    </row>
    <row r="100" spans="1:30" s="161" customFormat="1" x14ac:dyDescent="0.2">
      <c r="A100" s="1074"/>
      <c r="B100" s="1006" t="s">
        <v>736</v>
      </c>
      <c r="C100" s="883" t="s">
        <v>8</v>
      </c>
      <c r="D100" s="883" t="s">
        <v>8</v>
      </c>
      <c r="E100" s="883" t="s">
        <v>8</v>
      </c>
      <c r="F100" s="1008">
        <v>3629000</v>
      </c>
      <c r="G100" s="1008">
        <v>3660000</v>
      </c>
      <c r="H100" s="1008">
        <v>3893000</v>
      </c>
      <c r="I100" s="1008">
        <v>4014000</v>
      </c>
      <c r="J100" s="1008">
        <v>4319000</v>
      </c>
      <c r="K100" s="1008">
        <v>4653000</v>
      </c>
      <c r="L100" s="1008">
        <v>4464000</v>
      </c>
      <c r="M100" s="1008">
        <v>4642000</v>
      </c>
      <c r="N100" s="1008">
        <v>4727000</v>
      </c>
      <c r="O100" s="1008">
        <v>4147000</v>
      </c>
      <c r="P100" s="1008">
        <v>3675000</v>
      </c>
      <c r="Q100" s="1008">
        <v>3614000</v>
      </c>
      <c r="R100" s="1008">
        <v>3316000</v>
      </c>
      <c r="S100" s="1008">
        <v>3258000</v>
      </c>
      <c r="T100" s="1008">
        <v>3340000</v>
      </c>
      <c r="U100" s="1008">
        <v>3667000</v>
      </c>
      <c r="V100" s="883" t="s">
        <v>8</v>
      </c>
      <c r="W100" s="883" t="s">
        <v>8</v>
      </c>
      <c r="X100" s="883" t="s">
        <v>8</v>
      </c>
      <c r="Y100" s="883" t="s">
        <v>8</v>
      </c>
      <c r="Z100" s="883" t="s">
        <v>8</v>
      </c>
      <c r="AA100" s="883" t="s">
        <v>8</v>
      </c>
      <c r="AB100" s="883"/>
    </row>
    <row r="101" spans="1:30" s="161" customFormat="1" x14ac:dyDescent="0.2">
      <c r="A101" s="1074"/>
      <c r="C101" s="1009"/>
      <c r="D101" s="1009"/>
      <c r="E101" s="1009"/>
      <c r="F101" s="1005"/>
      <c r="G101" s="1005"/>
      <c r="H101" s="1005"/>
      <c r="I101" s="1005"/>
      <c r="J101" s="1005"/>
      <c r="K101" s="1005"/>
      <c r="L101" s="1005"/>
      <c r="M101" s="1005"/>
      <c r="N101" s="1005"/>
      <c r="O101" s="1005"/>
      <c r="P101" s="1005"/>
      <c r="Q101" s="1005"/>
      <c r="R101" s="1005"/>
      <c r="S101" s="1005"/>
      <c r="T101" s="1005"/>
      <c r="U101" s="1005"/>
      <c r="V101" s="1009"/>
      <c r="W101" s="1009"/>
      <c r="X101" s="1009"/>
      <c r="Y101" s="1009"/>
      <c r="Z101" s="1009"/>
      <c r="AA101" s="1009"/>
      <c r="AB101" s="1009"/>
    </row>
    <row r="102" spans="1:30" ht="15" customHeight="1" x14ac:dyDescent="0.2">
      <c r="A102" s="1074"/>
      <c r="B102" s="168" t="s">
        <v>712</v>
      </c>
      <c r="C102" s="169"/>
      <c r="D102" s="169"/>
      <c r="E102" s="169"/>
      <c r="F102" s="169"/>
      <c r="G102" s="169"/>
      <c r="H102" s="169"/>
      <c r="I102" s="169"/>
      <c r="J102" s="169"/>
      <c r="K102" s="169"/>
      <c r="L102" s="169"/>
      <c r="M102" s="169"/>
      <c r="N102" s="169"/>
      <c r="O102" s="169"/>
      <c r="P102" s="169"/>
      <c r="Q102" s="169"/>
      <c r="R102" s="169"/>
      <c r="S102" s="169"/>
      <c r="T102" s="169"/>
      <c r="U102" s="169"/>
      <c r="V102" s="169"/>
      <c r="W102" s="169"/>
      <c r="X102" s="169"/>
      <c r="Y102" s="169"/>
      <c r="Z102" s="169"/>
      <c r="AA102" s="169"/>
    </row>
    <row r="103" spans="1:30" x14ac:dyDescent="0.2">
      <c r="A103" s="1074"/>
      <c r="B103" s="1002" t="s">
        <v>704</v>
      </c>
      <c r="C103" s="1003">
        <v>725484</v>
      </c>
      <c r="D103" s="1003">
        <v>918988</v>
      </c>
      <c r="E103" s="1003">
        <v>977478</v>
      </c>
      <c r="F103" s="1003">
        <v>897231</v>
      </c>
      <c r="G103" s="1003">
        <v>837797</v>
      </c>
      <c r="H103" s="1003">
        <v>883457</v>
      </c>
      <c r="I103" s="1003">
        <v>1111964</v>
      </c>
      <c r="J103" s="1003">
        <v>1367364</v>
      </c>
      <c r="K103" s="1003">
        <v>1436964</v>
      </c>
      <c r="L103" s="1003">
        <v>1354376</v>
      </c>
      <c r="M103" s="1003">
        <v>1262102</v>
      </c>
      <c r="N103" s="1003">
        <v>1437354</v>
      </c>
      <c r="O103" s="1003"/>
      <c r="P103" s="1003">
        <v>1661996</v>
      </c>
      <c r="Q103" s="1003">
        <v>1618987</v>
      </c>
      <c r="R103" s="1003">
        <v>1782643</v>
      </c>
      <c r="S103" s="1003">
        <v>1112542</v>
      </c>
      <c r="T103" s="1003">
        <v>801269</v>
      </c>
      <c r="U103" s="1003">
        <v>1042806</v>
      </c>
      <c r="V103" s="1003">
        <v>1402816</v>
      </c>
      <c r="W103" s="1003">
        <v>1596355</v>
      </c>
      <c r="X103" s="1003">
        <v>1467221</v>
      </c>
      <c r="Y103" s="1003">
        <v>1261140</v>
      </c>
      <c r="Z103" s="1003">
        <v>1107699</v>
      </c>
      <c r="AA103" s="1003">
        <v>963739</v>
      </c>
    </row>
    <row r="104" spans="1:30" ht="16" x14ac:dyDescent="0.2">
      <c r="A104" s="1074"/>
      <c r="B104" s="998" t="s">
        <v>705</v>
      </c>
      <c r="C104" s="171">
        <v>505332</v>
      </c>
      <c r="D104" s="171">
        <v>638504</v>
      </c>
      <c r="E104" s="171">
        <v>684866</v>
      </c>
      <c r="F104" s="171">
        <v>621071</v>
      </c>
      <c r="G104" s="171">
        <v>571971</v>
      </c>
      <c r="H104" s="171">
        <v>598250</v>
      </c>
      <c r="I104" s="171">
        <v>761652</v>
      </c>
      <c r="J104" s="171">
        <v>958045</v>
      </c>
      <c r="K104" s="171">
        <v>1026134</v>
      </c>
      <c r="L104" s="171">
        <v>959291</v>
      </c>
      <c r="M104" s="171">
        <v>870805</v>
      </c>
      <c r="N104" s="171">
        <v>1014137</v>
      </c>
      <c r="O104" s="171">
        <v>1084336</v>
      </c>
      <c r="P104" s="171">
        <v>1177292</v>
      </c>
      <c r="Q104" s="171">
        <v>1153865</v>
      </c>
      <c r="R104" s="171">
        <v>1346201</v>
      </c>
      <c r="S104" s="171">
        <v>833147</v>
      </c>
      <c r="T104" s="171">
        <v>484162</v>
      </c>
      <c r="U104" s="171">
        <v>679898</v>
      </c>
      <c r="V104" s="171">
        <v>989227</v>
      </c>
      <c r="W104" s="171">
        <v>1146511</v>
      </c>
      <c r="X104" s="171">
        <v>1036950</v>
      </c>
      <c r="Y104" s="171">
        <v>874337</v>
      </c>
      <c r="Z104" s="171">
        <v>753995</v>
      </c>
      <c r="AA104" s="171">
        <v>642366</v>
      </c>
      <c r="AD104" s="886" t="s">
        <v>722</v>
      </c>
    </row>
    <row r="105" spans="1:30" ht="16" x14ac:dyDescent="0.2">
      <c r="A105" s="1074"/>
      <c r="B105" s="998" t="s">
        <v>706</v>
      </c>
      <c r="C105" s="171">
        <v>19591</v>
      </c>
      <c r="D105" s="171">
        <v>23508</v>
      </c>
      <c r="E105" s="171">
        <v>23312</v>
      </c>
      <c r="F105" s="171">
        <v>20111</v>
      </c>
      <c r="G105" s="171">
        <v>15920</v>
      </c>
      <c r="H105" s="171">
        <v>12639</v>
      </c>
      <c r="I105" s="171">
        <v>12554</v>
      </c>
      <c r="J105" s="171">
        <v>11221</v>
      </c>
      <c r="K105" s="171">
        <v>8765</v>
      </c>
      <c r="L105" s="171">
        <v>8982</v>
      </c>
      <c r="M105" s="171">
        <v>9835</v>
      </c>
      <c r="N105" s="171">
        <v>10519</v>
      </c>
      <c r="O105" s="171">
        <v>11669</v>
      </c>
      <c r="P105" s="171">
        <v>10144</v>
      </c>
      <c r="Q105" s="171">
        <v>10368</v>
      </c>
      <c r="R105" s="171">
        <v>6637</v>
      </c>
      <c r="S105" s="171">
        <v>6003</v>
      </c>
      <c r="T105" s="171">
        <v>5888</v>
      </c>
      <c r="U105" s="171">
        <v>8785</v>
      </c>
      <c r="V105" s="171">
        <v>14745</v>
      </c>
      <c r="W105" s="171">
        <v>14191</v>
      </c>
      <c r="X105" s="171">
        <v>11979</v>
      </c>
      <c r="Y105" s="171">
        <v>10597</v>
      </c>
      <c r="Z105" s="171">
        <v>9564</v>
      </c>
      <c r="AA105" s="171">
        <v>7658</v>
      </c>
      <c r="AD105" s="1010" t="s">
        <v>724</v>
      </c>
    </row>
    <row r="106" spans="1:30" ht="16" x14ac:dyDescent="0.2">
      <c r="A106" s="1074"/>
      <c r="B106" s="998" t="s">
        <v>737</v>
      </c>
      <c r="C106" s="171">
        <v>1351</v>
      </c>
      <c r="D106" s="171">
        <v>1460</v>
      </c>
      <c r="E106" s="171">
        <v>1625</v>
      </c>
      <c r="F106" s="171">
        <v>1355</v>
      </c>
      <c r="G106" s="171">
        <v>931</v>
      </c>
      <c r="H106" s="171">
        <v>883</v>
      </c>
      <c r="I106" s="171">
        <v>1096</v>
      </c>
      <c r="J106" s="171">
        <v>966</v>
      </c>
      <c r="K106" s="171">
        <v>879</v>
      </c>
      <c r="L106" s="171">
        <v>811</v>
      </c>
      <c r="M106" s="171">
        <v>551</v>
      </c>
      <c r="N106" s="171">
        <v>379</v>
      </c>
      <c r="O106" s="171">
        <v>322</v>
      </c>
      <c r="P106" s="171">
        <v>698</v>
      </c>
      <c r="Q106" s="171">
        <v>238</v>
      </c>
      <c r="R106" s="171">
        <v>364</v>
      </c>
      <c r="S106" s="171">
        <v>376</v>
      </c>
      <c r="T106" s="171">
        <v>361</v>
      </c>
      <c r="U106" s="171">
        <v>332</v>
      </c>
      <c r="V106" s="171">
        <v>487</v>
      </c>
      <c r="W106" s="171">
        <v>707</v>
      </c>
      <c r="X106" s="171">
        <v>676</v>
      </c>
      <c r="Y106" s="171">
        <v>541</v>
      </c>
      <c r="Z106" s="171">
        <v>405</v>
      </c>
      <c r="AA106" s="171">
        <v>372</v>
      </c>
      <c r="AD106" s="886" t="s">
        <v>725</v>
      </c>
    </row>
    <row r="107" spans="1:30" x14ac:dyDescent="0.2">
      <c r="A107" s="1074"/>
      <c r="B107" s="999" t="s">
        <v>707</v>
      </c>
      <c r="C107" s="879">
        <v>199186</v>
      </c>
      <c r="D107" s="879">
        <v>255484</v>
      </c>
      <c r="E107" s="879">
        <v>267631</v>
      </c>
      <c r="F107" s="879">
        <v>254667</v>
      </c>
      <c r="G107" s="879">
        <v>248942</v>
      </c>
      <c r="H107" s="879">
        <v>271650</v>
      </c>
      <c r="I107" s="879">
        <v>336615</v>
      </c>
      <c r="J107" s="879">
        <v>397097</v>
      </c>
      <c r="K107" s="879">
        <v>401151</v>
      </c>
      <c r="L107" s="879">
        <v>385262</v>
      </c>
      <c r="M107" s="879">
        <v>380880</v>
      </c>
      <c r="N107" s="879">
        <v>412272</v>
      </c>
      <c r="O107" s="879">
        <v>451258</v>
      </c>
      <c r="P107" s="879">
        <v>473763</v>
      </c>
      <c r="Q107" s="879">
        <v>454412</v>
      </c>
      <c r="R107" s="879">
        <v>429316</v>
      </c>
      <c r="S107" s="879">
        <v>272937</v>
      </c>
      <c r="T107" s="879">
        <v>310802</v>
      </c>
      <c r="U107" s="879">
        <v>353739</v>
      </c>
      <c r="V107" s="879">
        <v>398210</v>
      </c>
      <c r="W107" s="879">
        <v>434839</v>
      </c>
      <c r="X107" s="879">
        <v>417503</v>
      </c>
      <c r="Y107" s="879">
        <v>375521</v>
      </c>
      <c r="Z107" s="879">
        <v>343651</v>
      </c>
      <c r="AA107" s="879">
        <v>313262</v>
      </c>
    </row>
    <row r="108" spans="1:30" x14ac:dyDescent="0.2">
      <c r="A108" s="1074"/>
      <c r="B108" s="998" t="s">
        <v>738</v>
      </c>
      <c r="C108" s="171">
        <v>64688</v>
      </c>
      <c r="D108" s="171">
        <v>70144</v>
      </c>
      <c r="E108" s="171">
        <v>71680</v>
      </c>
      <c r="F108" s="171">
        <v>64830</v>
      </c>
      <c r="G108" s="171">
        <v>54392</v>
      </c>
      <c r="H108" s="171">
        <v>51042</v>
      </c>
      <c r="I108" s="171">
        <v>53473</v>
      </c>
      <c r="J108" s="171">
        <v>54217</v>
      </c>
      <c r="K108" s="171">
        <v>47090</v>
      </c>
      <c r="L108" s="171">
        <v>38595</v>
      </c>
      <c r="M108" s="171">
        <v>36065</v>
      </c>
      <c r="N108" s="171">
        <v>38490</v>
      </c>
      <c r="O108" s="171">
        <v>39091</v>
      </c>
      <c r="P108" s="171">
        <v>36183</v>
      </c>
      <c r="Q108" s="171">
        <v>34817</v>
      </c>
      <c r="R108" s="171">
        <v>34222</v>
      </c>
      <c r="S108" s="171">
        <v>27333</v>
      </c>
      <c r="T108" s="171">
        <v>25925</v>
      </c>
      <c r="U108" s="171">
        <v>38635</v>
      </c>
      <c r="V108" s="171">
        <v>58721</v>
      </c>
      <c r="W108" s="171">
        <v>58322</v>
      </c>
      <c r="X108" s="171">
        <v>49895</v>
      </c>
      <c r="Y108" s="171">
        <v>42008</v>
      </c>
      <c r="Z108" s="171">
        <v>34892</v>
      </c>
      <c r="AA108" s="171">
        <v>28319</v>
      </c>
    </row>
    <row r="109" spans="1:30" x14ac:dyDescent="0.2">
      <c r="A109" s="1074"/>
      <c r="B109" s="999" t="s">
        <v>739</v>
      </c>
      <c r="C109" s="879">
        <v>660796</v>
      </c>
      <c r="D109" s="879">
        <v>848812</v>
      </c>
      <c r="E109" s="879">
        <v>905753</v>
      </c>
      <c r="F109" s="879">
        <v>832374</v>
      </c>
      <c r="G109" s="879">
        <v>783372</v>
      </c>
      <c r="H109" s="879">
        <v>832415</v>
      </c>
      <c r="I109" s="879">
        <v>1058444</v>
      </c>
      <c r="J109" s="879">
        <v>1313112</v>
      </c>
      <c r="K109" s="879">
        <v>1389839</v>
      </c>
      <c r="L109" s="879">
        <v>1315751</v>
      </c>
      <c r="M109" s="879">
        <v>1226037</v>
      </c>
      <c r="N109" s="879">
        <v>1398860</v>
      </c>
      <c r="O109" s="879">
        <v>1508578</v>
      </c>
      <c r="P109" s="879">
        <v>1625813</v>
      </c>
      <c r="Q109" s="879">
        <v>1584170</v>
      </c>
      <c r="R109" s="879">
        <v>1748421</v>
      </c>
      <c r="S109" s="879">
        <v>1085209</v>
      </c>
      <c r="T109" s="879">
        <v>775344</v>
      </c>
      <c r="U109" s="879">
        <v>1004171</v>
      </c>
      <c r="V109" s="879">
        <v>1344095</v>
      </c>
      <c r="W109" s="879">
        <v>1538033</v>
      </c>
      <c r="X109" s="879">
        <v>1417326</v>
      </c>
      <c r="Y109" s="879">
        <v>1219132</v>
      </c>
      <c r="Z109" s="879">
        <v>1072807</v>
      </c>
      <c r="AA109" s="879">
        <v>935420</v>
      </c>
    </row>
    <row r="110" spans="1:30" x14ac:dyDescent="0.2">
      <c r="A110" s="1074"/>
      <c r="B110" s="1000" t="s">
        <v>708</v>
      </c>
      <c r="C110" s="171">
        <v>748344</v>
      </c>
      <c r="D110" s="171">
        <v>917338</v>
      </c>
      <c r="E110" s="171">
        <v>976032</v>
      </c>
      <c r="F110" s="171">
        <v>895888</v>
      </c>
      <c r="G110" s="171">
        <v>836694</v>
      </c>
      <c r="H110" s="171">
        <v>882315</v>
      </c>
      <c r="I110" s="171">
        <v>1110765</v>
      </c>
      <c r="J110" s="171">
        <v>1366193</v>
      </c>
      <c r="K110" s="171">
        <v>1436117</v>
      </c>
      <c r="L110" s="171">
        <v>1353531</v>
      </c>
      <c r="M110" s="171">
        <v>1261372</v>
      </c>
      <c r="N110" s="171">
        <v>1436557</v>
      </c>
      <c r="O110" s="171">
        <v>1546896</v>
      </c>
      <c r="P110" s="171">
        <v>1661273</v>
      </c>
      <c r="Q110" s="171">
        <v>1618385</v>
      </c>
      <c r="R110" s="171">
        <v>1782080</v>
      </c>
      <c r="S110" s="171">
        <v>1112064</v>
      </c>
      <c r="T110" s="171">
        <v>800728</v>
      </c>
      <c r="U110" s="171">
        <v>1042045</v>
      </c>
      <c r="V110" s="171">
        <v>1401971</v>
      </c>
      <c r="W110" s="171">
        <v>1595301</v>
      </c>
      <c r="X110" s="171">
        <v>1466580</v>
      </c>
      <c r="Y110" s="171">
        <v>1260625</v>
      </c>
      <c r="Z110" s="171">
        <v>1107251</v>
      </c>
      <c r="AA110" s="171">
        <v>963316</v>
      </c>
    </row>
    <row r="111" spans="1:30" x14ac:dyDescent="0.2">
      <c r="A111" s="1074"/>
      <c r="B111" s="999" t="s">
        <v>709</v>
      </c>
      <c r="C111" s="879">
        <v>1637</v>
      </c>
      <c r="D111" s="879">
        <v>1650</v>
      </c>
      <c r="E111" s="879">
        <v>1446</v>
      </c>
      <c r="F111" s="879">
        <v>1343</v>
      </c>
      <c r="G111" s="879">
        <v>1103</v>
      </c>
      <c r="H111" s="879">
        <v>1142</v>
      </c>
      <c r="I111" s="879">
        <v>1199</v>
      </c>
      <c r="J111" s="879">
        <v>1171</v>
      </c>
      <c r="K111" s="879">
        <v>845</v>
      </c>
      <c r="L111" s="879">
        <v>844</v>
      </c>
      <c r="M111" s="879" t="s">
        <v>702</v>
      </c>
      <c r="N111" s="879">
        <v>797</v>
      </c>
      <c r="O111" s="879" t="s">
        <v>703</v>
      </c>
      <c r="P111" s="879">
        <v>723</v>
      </c>
      <c r="Q111" s="879">
        <v>602</v>
      </c>
      <c r="R111" s="879">
        <v>563</v>
      </c>
      <c r="S111" s="879">
        <v>478</v>
      </c>
      <c r="T111" s="879">
        <v>541</v>
      </c>
      <c r="U111" s="879">
        <v>761</v>
      </c>
      <c r="V111" s="879">
        <v>845</v>
      </c>
      <c r="W111" s="879">
        <v>1054</v>
      </c>
      <c r="X111" s="879">
        <v>640</v>
      </c>
      <c r="Y111" s="879">
        <v>515</v>
      </c>
      <c r="Z111" s="879">
        <v>448</v>
      </c>
      <c r="AA111" s="879">
        <v>423</v>
      </c>
    </row>
    <row r="112" spans="1:30" x14ac:dyDescent="0.2">
      <c r="A112" s="1074"/>
      <c r="B112" s="1001" t="s">
        <v>710</v>
      </c>
      <c r="C112" s="171">
        <v>620649</v>
      </c>
      <c r="D112" s="171">
        <v>751992</v>
      </c>
      <c r="E112" s="171">
        <v>900719</v>
      </c>
      <c r="F112" s="171">
        <v>958408</v>
      </c>
      <c r="G112" s="171">
        <v>869771</v>
      </c>
      <c r="H112" s="171">
        <v>892796</v>
      </c>
      <c r="I112" s="171">
        <v>1005025</v>
      </c>
      <c r="J112" s="171">
        <v>1223967</v>
      </c>
      <c r="K112" s="171">
        <v>1377206</v>
      </c>
      <c r="L112" s="171">
        <v>1356026</v>
      </c>
      <c r="M112" s="171">
        <v>1256874</v>
      </c>
      <c r="N112" s="171">
        <v>1301016</v>
      </c>
      <c r="O112" s="171"/>
      <c r="P112" s="171">
        <v>1568087</v>
      </c>
      <c r="Q112" s="171">
        <v>1671177</v>
      </c>
      <c r="R112" s="171">
        <v>1581287</v>
      </c>
      <c r="S112" s="171">
        <v>1619142</v>
      </c>
      <c r="T112" s="171">
        <v>864588</v>
      </c>
      <c r="U112" s="171">
        <v>975296</v>
      </c>
      <c r="V112" s="171">
        <v>1197649</v>
      </c>
      <c r="W112" s="171">
        <v>1496732</v>
      </c>
      <c r="X112" s="171">
        <v>1461896</v>
      </c>
      <c r="Y112" s="171">
        <v>1304429</v>
      </c>
      <c r="Z112" s="171">
        <v>1197918</v>
      </c>
      <c r="AA112" s="171">
        <v>1099666</v>
      </c>
    </row>
    <row r="113" spans="1:28" x14ac:dyDescent="0.2">
      <c r="A113" s="1074"/>
      <c r="B113" s="1001" t="s">
        <v>711</v>
      </c>
      <c r="C113" s="171">
        <v>974593</v>
      </c>
      <c r="D113" s="171">
        <v>1151119</v>
      </c>
      <c r="E113" s="171">
        <v>1224524</v>
      </c>
      <c r="F113" s="171">
        <v>1158925</v>
      </c>
      <c r="G113" s="171">
        <v>1120850</v>
      </c>
      <c r="H113" s="171">
        <v>1101089</v>
      </c>
      <c r="I113" s="171">
        <v>1193392</v>
      </c>
      <c r="J113" s="171">
        <v>1332610</v>
      </c>
      <c r="K113" s="171">
        <v>1385894</v>
      </c>
      <c r="L113" s="171">
        <v>1382529</v>
      </c>
      <c r="M113" s="171">
        <v>1383213</v>
      </c>
      <c r="N113" s="171">
        <v>1514477</v>
      </c>
      <c r="O113" s="171"/>
      <c r="P113" s="171">
        <v>1712171</v>
      </c>
      <c r="Q113" s="171">
        <v>1658238</v>
      </c>
      <c r="R113" s="171">
        <v>1859437</v>
      </c>
      <c r="S113" s="171">
        <v>1349241</v>
      </c>
      <c r="T113" s="171">
        <v>1298016</v>
      </c>
      <c r="U113" s="171">
        <v>1350175</v>
      </c>
      <c r="V113" s="171">
        <v>1559129</v>
      </c>
      <c r="W113" s="171">
        <v>1659086</v>
      </c>
      <c r="X113" s="171">
        <v>1667247</v>
      </c>
      <c r="Y113" s="171">
        <v>1624606</v>
      </c>
      <c r="Z113" s="171">
        <v>1535261</v>
      </c>
      <c r="AA113" s="171">
        <v>1399496</v>
      </c>
    </row>
    <row r="114" spans="1:28" ht="15.75" customHeight="1" x14ac:dyDescent="0.2">
      <c r="A114" s="1074"/>
      <c r="B114" s="160"/>
      <c r="C114" s="179"/>
      <c r="G114" s="171"/>
      <c r="H114" s="171"/>
      <c r="I114" s="171"/>
      <c r="J114" s="171"/>
      <c r="K114" s="171"/>
      <c r="L114" s="171"/>
      <c r="M114" s="171"/>
      <c r="N114" s="171"/>
      <c r="O114" s="171"/>
      <c r="P114" s="171"/>
      <c r="Q114" s="171"/>
      <c r="R114" s="171"/>
      <c r="S114" s="171"/>
      <c r="T114" s="171"/>
      <c r="U114" s="171"/>
      <c r="V114" s="171"/>
      <c r="W114" s="171"/>
      <c r="X114" s="171"/>
      <c r="Y114" s="171"/>
      <c r="Z114" s="171"/>
      <c r="AA114" s="171"/>
    </row>
    <row r="115" spans="1:28" ht="15" customHeight="1" x14ac:dyDescent="0.2">
      <c r="A115" s="1074"/>
      <c r="B115" s="168" t="s">
        <v>489</v>
      </c>
      <c r="C115" s="168"/>
      <c r="D115" s="168"/>
      <c r="E115" s="168"/>
      <c r="F115" s="168"/>
      <c r="G115" s="168"/>
      <c r="H115" s="168"/>
      <c r="I115" s="168"/>
      <c r="J115" s="168"/>
      <c r="K115" s="168"/>
      <c r="L115" s="168"/>
      <c r="M115" s="168"/>
      <c r="N115" s="168"/>
      <c r="O115" s="168"/>
      <c r="P115" s="168"/>
      <c r="Q115" s="168"/>
      <c r="R115" s="168"/>
      <c r="S115" s="168"/>
      <c r="T115" s="168"/>
      <c r="U115" s="168"/>
      <c r="V115" s="168"/>
      <c r="W115" s="168"/>
      <c r="X115" s="168"/>
      <c r="Y115" s="168"/>
      <c r="Z115" s="168"/>
      <c r="AA115" s="168"/>
      <c r="AB115" s="178"/>
    </row>
    <row r="116" spans="1:28" x14ac:dyDescent="0.2">
      <c r="A116" s="1074"/>
      <c r="B116" s="160" t="s">
        <v>448</v>
      </c>
      <c r="C116" s="162" t="s">
        <v>452</v>
      </c>
      <c r="D116" s="162" t="s">
        <v>453</v>
      </c>
      <c r="E116" s="162" t="s">
        <v>454</v>
      </c>
      <c r="F116" s="162" t="s">
        <v>455</v>
      </c>
      <c r="G116" s="162" t="s">
        <v>456</v>
      </c>
      <c r="H116" s="162" t="s">
        <v>457</v>
      </c>
      <c r="I116" s="162" t="s">
        <v>458</v>
      </c>
      <c r="J116" s="162" t="s">
        <v>459</v>
      </c>
      <c r="K116" s="162" t="s">
        <v>460</v>
      </c>
      <c r="L116" s="162" t="s">
        <v>457</v>
      </c>
      <c r="M116" s="162" t="s">
        <v>461</v>
      </c>
      <c r="N116" s="162" t="s">
        <v>462</v>
      </c>
      <c r="O116" s="162" t="s">
        <v>463</v>
      </c>
      <c r="P116" s="162" t="s">
        <v>460</v>
      </c>
      <c r="Q116" s="162" t="s">
        <v>462</v>
      </c>
      <c r="R116" s="162" t="s">
        <v>464</v>
      </c>
      <c r="S116" s="162" t="s">
        <v>464</v>
      </c>
      <c r="T116" s="162" t="s">
        <v>460</v>
      </c>
      <c r="U116" s="162" t="s">
        <v>465</v>
      </c>
      <c r="V116" s="162" t="s">
        <v>466</v>
      </c>
      <c r="W116" s="162" t="s">
        <v>467</v>
      </c>
      <c r="X116" s="162" t="s">
        <v>468</v>
      </c>
      <c r="Y116" s="162" t="s">
        <v>469</v>
      </c>
      <c r="Z116" s="162" t="s">
        <v>470</v>
      </c>
      <c r="AA116" s="162" t="s">
        <v>471</v>
      </c>
      <c r="AB116" s="178"/>
    </row>
    <row r="117" spans="1:28" x14ac:dyDescent="0.2">
      <c r="A117" s="1074"/>
      <c r="B117" s="160" t="s">
        <v>488</v>
      </c>
      <c r="C117" s="162">
        <v>146567.147</v>
      </c>
      <c r="D117" s="162">
        <v>143465.478</v>
      </c>
      <c r="E117" s="162">
        <v>89553.574999999997</v>
      </c>
      <c r="F117" s="162">
        <v>10077.995999999999</v>
      </c>
      <c r="G117" s="162">
        <v>1768.92</v>
      </c>
      <c r="H117" s="162">
        <v>949.37800000000004</v>
      </c>
      <c r="I117" s="162">
        <v>220.178</v>
      </c>
      <c r="J117" s="162">
        <v>42.037999999999997</v>
      </c>
      <c r="K117" s="162">
        <v>261.40499999999997</v>
      </c>
      <c r="L117" s="162">
        <v>1684.028</v>
      </c>
      <c r="M117" s="162">
        <v>322.55399999999997</v>
      </c>
      <c r="N117" s="162">
        <v>3213.8180000000002</v>
      </c>
      <c r="O117" s="162">
        <v>2367.518</v>
      </c>
      <c r="P117" s="162">
        <v>56.430999999999997</v>
      </c>
      <c r="Q117" s="162">
        <v>172.45099999999999</v>
      </c>
      <c r="R117" s="162">
        <v>0</v>
      </c>
      <c r="S117" s="162">
        <v>0</v>
      </c>
      <c r="T117" s="162">
        <v>2651.9920000000002</v>
      </c>
      <c r="U117" s="162">
        <v>372312.397</v>
      </c>
      <c r="V117" s="162">
        <v>170478.375</v>
      </c>
      <c r="W117" s="162">
        <v>91032.476999999999</v>
      </c>
      <c r="X117" s="162">
        <v>34805.81</v>
      </c>
      <c r="Y117" s="162">
        <v>11690.023999999999</v>
      </c>
      <c r="Z117" s="162">
        <v>6005.64</v>
      </c>
      <c r="AA117" s="162">
        <v>2933.7829999999999</v>
      </c>
      <c r="AB117" s="188"/>
    </row>
    <row r="118" spans="1:28" x14ac:dyDescent="0.2">
      <c r="A118" s="1074"/>
      <c r="B118" s="160" t="s">
        <v>487</v>
      </c>
      <c r="C118" s="162">
        <v>114022.788</v>
      </c>
      <c r="D118" s="162">
        <v>118132.914</v>
      </c>
      <c r="E118" s="162">
        <v>74695.525999999998</v>
      </c>
      <c r="F118" s="162">
        <v>8492.0560000000005</v>
      </c>
      <c r="G118" s="162">
        <v>1673.5930000000001</v>
      </c>
      <c r="H118" s="162">
        <v>932.30799999999999</v>
      </c>
      <c r="I118" s="162">
        <v>218.72399999999999</v>
      </c>
      <c r="J118" s="162">
        <v>40.462000000000003</v>
      </c>
      <c r="K118" s="162">
        <v>233.1</v>
      </c>
      <c r="L118" s="162">
        <v>1376.2349999999999</v>
      </c>
      <c r="M118" s="162">
        <v>290.96600000000001</v>
      </c>
      <c r="N118" s="162">
        <v>2943.0140000000001</v>
      </c>
      <c r="O118" s="162">
        <v>2078.2629999999999</v>
      </c>
      <c r="P118" s="162">
        <v>48.726999999999997</v>
      </c>
      <c r="Q118" s="162">
        <v>160.364</v>
      </c>
      <c r="R118" s="162">
        <v>0</v>
      </c>
      <c r="S118" s="162">
        <v>0</v>
      </c>
      <c r="T118" s="162">
        <v>2459.8969999999999</v>
      </c>
      <c r="U118" s="162">
        <v>234667.33300000001</v>
      </c>
      <c r="V118" s="162">
        <v>138488.40299999999</v>
      </c>
      <c r="W118" s="162">
        <v>78618.763000000006</v>
      </c>
      <c r="X118" s="162">
        <v>30969.724999999999</v>
      </c>
      <c r="Y118" s="162">
        <v>11083.960999999999</v>
      </c>
      <c r="Z118" s="162">
        <v>5092.2449999999999</v>
      </c>
      <c r="AA118" s="162">
        <v>2712.806</v>
      </c>
      <c r="AB118" s="188"/>
    </row>
    <row r="119" spans="1:28" x14ac:dyDescent="0.2">
      <c r="A119" s="1074"/>
      <c r="B119" s="160" t="s">
        <v>486</v>
      </c>
      <c r="C119" s="162">
        <v>18775.769</v>
      </c>
      <c r="D119" s="162">
        <v>15249.538</v>
      </c>
      <c r="E119" s="162">
        <v>6962.0219999999999</v>
      </c>
      <c r="F119" s="162">
        <v>930.28300000000002</v>
      </c>
      <c r="G119" s="162">
        <v>163.297</v>
      </c>
      <c r="H119" s="162">
        <v>99.915000000000006</v>
      </c>
      <c r="I119" s="162">
        <v>57.94</v>
      </c>
      <c r="J119" s="162">
        <v>2.8660000000000001</v>
      </c>
      <c r="K119" s="162">
        <v>220.185</v>
      </c>
      <c r="L119" s="162">
        <v>601.89099999999996</v>
      </c>
      <c r="M119" s="162">
        <v>21.780999999999999</v>
      </c>
      <c r="N119" s="162">
        <v>393.32400000000001</v>
      </c>
      <c r="O119" s="162">
        <v>362.745</v>
      </c>
      <c r="P119" s="162">
        <v>13.467000000000001</v>
      </c>
      <c r="Q119" s="162">
        <v>13.355</v>
      </c>
      <c r="R119" s="162">
        <v>0</v>
      </c>
      <c r="S119" s="162">
        <v>0</v>
      </c>
      <c r="T119" s="162">
        <v>159.52000000000001</v>
      </c>
      <c r="U119" s="162">
        <v>18379.68</v>
      </c>
      <c r="V119" s="162">
        <v>29910.962</v>
      </c>
      <c r="W119" s="162">
        <v>17461.864000000001</v>
      </c>
      <c r="X119" s="162">
        <v>7158.5209999999997</v>
      </c>
      <c r="Y119" s="162">
        <v>2697.5410000000002</v>
      </c>
      <c r="Z119" s="162">
        <v>1309.924</v>
      </c>
      <c r="AA119" s="162">
        <v>436.68299999999999</v>
      </c>
      <c r="AB119" s="188"/>
    </row>
    <row r="120" spans="1:28" x14ac:dyDescent="0.2">
      <c r="A120" s="1074"/>
      <c r="B120" s="1001"/>
      <c r="C120" s="171"/>
      <c r="D120" s="171"/>
      <c r="E120" s="171"/>
      <c r="F120" s="171"/>
      <c r="G120" s="171"/>
      <c r="H120" s="171"/>
      <c r="I120" s="171"/>
      <c r="J120" s="171"/>
      <c r="K120" s="171"/>
      <c r="L120" s="171"/>
      <c r="M120" s="171"/>
      <c r="N120" s="171"/>
      <c r="O120" s="171"/>
      <c r="P120" s="171"/>
      <c r="Q120" s="171"/>
      <c r="R120" s="171"/>
      <c r="S120" s="171"/>
      <c r="T120" s="171"/>
      <c r="U120" s="171"/>
      <c r="V120" s="171"/>
      <c r="W120" s="171"/>
      <c r="X120" s="171"/>
      <c r="Y120" s="171"/>
      <c r="Z120" s="171"/>
      <c r="AA120" s="171"/>
    </row>
    <row r="121" spans="1:28" ht="15" customHeight="1" x14ac:dyDescent="0.2">
      <c r="A121" s="1074"/>
      <c r="B121" s="168" t="s">
        <v>406</v>
      </c>
      <c r="C121" s="169"/>
      <c r="D121" s="169"/>
      <c r="E121" s="169"/>
      <c r="F121" s="169"/>
      <c r="G121" s="169"/>
      <c r="H121" s="169"/>
      <c r="I121" s="169"/>
      <c r="J121" s="169"/>
      <c r="K121" s="169"/>
      <c r="L121" s="169"/>
      <c r="M121" s="169"/>
      <c r="N121" s="169"/>
      <c r="O121" s="169"/>
      <c r="P121" s="169"/>
      <c r="Q121" s="169"/>
      <c r="R121" s="169"/>
      <c r="S121" s="169"/>
      <c r="T121" s="169"/>
      <c r="U121" s="169"/>
      <c r="V121" s="169"/>
      <c r="W121" s="169"/>
      <c r="X121" s="169"/>
      <c r="Y121" s="169"/>
      <c r="Z121" s="169"/>
      <c r="AA121" s="169"/>
    </row>
    <row r="122" spans="1:28" x14ac:dyDescent="0.2">
      <c r="A122" s="1074"/>
      <c r="B122" s="180" t="s">
        <v>47</v>
      </c>
      <c r="C122" s="171" t="s">
        <v>8</v>
      </c>
      <c r="D122" s="171">
        <v>320</v>
      </c>
      <c r="E122" s="171">
        <v>394</v>
      </c>
      <c r="F122" s="171">
        <v>416</v>
      </c>
      <c r="G122" s="171">
        <v>497</v>
      </c>
      <c r="H122" s="171">
        <v>486</v>
      </c>
      <c r="I122" s="171">
        <v>453</v>
      </c>
      <c r="J122" s="171">
        <v>489</v>
      </c>
      <c r="K122" s="171">
        <v>477</v>
      </c>
      <c r="L122" s="171">
        <v>525</v>
      </c>
      <c r="M122" s="171">
        <v>503</v>
      </c>
      <c r="N122" s="171">
        <v>484</v>
      </c>
      <c r="O122" s="171">
        <v>598</v>
      </c>
      <c r="P122" s="171">
        <v>679</v>
      </c>
      <c r="Q122" s="171">
        <v>639</v>
      </c>
      <c r="R122" s="171">
        <v>630</v>
      </c>
      <c r="S122" s="171">
        <v>574</v>
      </c>
      <c r="T122" s="171">
        <v>655</v>
      </c>
      <c r="U122" s="171">
        <v>671</v>
      </c>
      <c r="V122" s="171">
        <v>664</v>
      </c>
      <c r="W122" s="171">
        <v>681</v>
      </c>
      <c r="X122" s="171">
        <v>735</v>
      </c>
      <c r="Y122" s="171">
        <v>734</v>
      </c>
      <c r="Z122" s="171">
        <v>676</v>
      </c>
      <c r="AA122" s="171">
        <v>755</v>
      </c>
    </row>
    <row r="124" spans="1:28" x14ac:dyDescent="0.2">
      <c r="B124" s="161"/>
    </row>
    <row r="125" spans="1:28" x14ac:dyDescent="0.2">
      <c r="B125" s="977"/>
      <c r="C125" s="167">
        <v>1990</v>
      </c>
      <c r="D125" s="167">
        <v>1991</v>
      </c>
      <c r="E125" s="167">
        <v>1992</v>
      </c>
      <c r="F125" s="167">
        <v>1993</v>
      </c>
      <c r="G125" s="167">
        <v>1994</v>
      </c>
      <c r="H125" s="167">
        <v>1995</v>
      </c>
      <c r="I125" s="167">
        <v>1996</v>
      </c>
      <c r="J125" s="167">
        <v>1997</v>
      </c>
      <c r="K125" s="167">
        <v>1998</v>
      </c>
      <c r="L125" s="167">
        <v>1999</v>
      </c>
      <c r="M125" s="167">
        <v>2000</v>
      </c>
      <c r="N125" s="167">
        <v>2001</v>
      </c>
      <c r="O125" s="167">
        <v>2002</v>
      </c>
      <c r="P125" s="167">
        <v>2003</v>
      </c>
      <c r="Q125" s="167">
        <v>2004</v>
      </c>
      <c r="R125" s="167">
        <v>2005</v>
      </c>
      <c r="S125" s="167">
        <v>2006</v>
      </c>
      <c r="T125" s="167">
        <v>2007</v>
      </c>
      <c r="U125" s="167">
        <v>2008</v>
      </c>
      <c r="V125" s="167">
        <v>2009</v>
      </c>
      <c r="W125" s="167">
        <v>2010</v>
      </c>
      <c r="X125" s="167">
        <v>2011</v>
      </c>
      <c r="Y125" s="167">
        <v>2012</v>
      </c>
      <c r="Z125" s="167">
        <v>2013</v>
      </c>
      <c r="AA125" s="167">
        <v>2014</v>
      </c>
    </row>
    <row r="126" spans="1:28" x14ac:dyDescent="0.2">
      <c r="A126" s="1068" t="s">
        <v>451</v>
      </c>
      <c r="B126" s="168" t="s">
        <v>405</v>
      </c>
      <c r="C126" s="169"/>
      <c r="D126" s="169"/>
      <c r="E126" s="169"/>
      <c r="F126" s="169"/>
      <c r="G126" s="169"/>
      <c r="H126" s="169"/>
      <c r="I126" s="169"/>
      <c r="J126" s="169"/>
      <c r="K126" s="169"/>
      <c r="L126" s="169"/>
      <c r="M126" s="169"/>
      <c r="N126" s="169"/>
      <c r="O126" s="169"/>
      <c r="P126" s="169"/>
      <c r="Q126" s="169"/>
      <c r="R126" s="169"/>
      <c r="S126" s="169"/>
      <c r="T126" s="169"/>
      <c r="U126" s="169"/>
      <c r="V126" s="169"/>
      <c r="W126" s="169"/>
      <c r="X126" s="169"/>
      <c r="Y126" s="169"/>
      <c r="Z126" s="169"/>
      <c r="AA126" s="169"/>
    </row>
    <row r="127" spans="1:28" x14ac:dyDescent="0.2">
      <c r="A127" s="1068"/>
      <c r="B127" s="170" t="s">
        <v>46</v>
      </c>
      <c r="C127" s="171" t="s">
        <v>427</v>
      </c>
      <c r="D127" s="171" t="s">
        <v>427</v>
      </c>
      <c r="E127" s="171">
        <f>[1]OSHA!B29</f>
        <v>6217</v>
      </c>
      <c r="F127" s="171">
        <f>[1]OSHA!C29</f>
        <v>6331</v>
      </c>
      <c r="G127" s="171">
        <f>[1]OSHA!D29</f>
        <v>6632</v>
      </c>
      <c r="H127" s="171">
        <f>[1]OSHA!E29</f>
        <v>6275</v>
      </c>
      <c r="I127" s="171">
        <f>[1]OSHA!F29</f>
        <v>6202</v>
      </c>
      <c r="J127" s="171">
        <f>[1]OSHA!G29</f>
        <v>6238</v>
      </c>
      <c r="K127" s="171">
        <f>[1]OSHA!H29</f>
        <v>6055</v>
      </c>
      <c r="L127" s="171">
        <f>[1]OSHA!I29</f>
        <v>6054</v>
      </c>
      <c r="M127" s="171">
        <f>[1]OSHA!J29</f>
        <v>5920</v>
      </c>
      <c r="N127" s="171">
        <f>[1]OSHA!K29</f>
        <v>5915</v>
      </c>
      <c r="O127" s="171">
        <f>[1]OSHA!L29</f>
        <v>5534</v>
      </c>
      <c r="P127" s="171">
        <f>[1]OSHA!M29</f>
        <v>5575</v>
      </c>
      <c r="Q127" s="171">
        <f>[1]OSHA!N29</f>
        <v>5764</v>
      </c>
      <c r="R127" s="171">
        <f>[1]OSHA!O29</f>
        <v>5734</v>
      </c>
      <c r="S127" s="171">
        <f>[1]OSHA!P29</f>
        <v>5840</v>
      </c>
      <c r="T127" s="171">
        <f>[1]OSHA!Q29</f>
        <v>5657</v>
      </c>
      <c r="U127" s="171">
        <f>[1]OSHA!R29</f>
        <v>5214</v>
      </c>
      <c r="V127" s="171">
        <f>[1]OSHA!S29</f>
        <v>4551</v>
      </c>
      <c r="W127" s="171">
        <f>[1]OSHA!T29</f>
        <v>4690</v>
      </c>
      <c r="X127" s="171">
        <f>[1]OSHA!U29</f>
        <v>4693</v>
      </c>
      <c r="Y127" s="171">
        <f>[1]OSHA!V29</f>
        <v>4628</v>
      </c>
      <c r="Z127" s="171">
        <f>[1]OSHA!W29</f>
        <v>4585</v>
      </c>
      <c r="AA127" s="171" t="s">
        <v>427</v>
      </c>
    </row>
    <row r="128" spans="1:28" x14ac:dyDescent="0.2">
      <c r="A128" s="1068"/>
      <c r="B128" s="170"/>
      <c r="C128" s="171"/>
      <c r="D128" s="171"/>
      <c r="E128" s="171"/>
      <c r="F128" s="171"/>
      <c r="G128" s="171"/>
      <c r="H128" s="171"/>
      <c r="I128" s="171"/>
      <c r="J128" s="171"/>
      <c r="K128" s="171"/>
      <c r="L128" s="171"/>
      <c r="M128" s="171"/>
      <c r="N128" s="171"/>
      <c r="O128" s="171"/>
      <c r="P128" s="171"/>
      <c r="Q128" s="171"/>
      <c r="R128" s="171"/>
      <c r="S128" s="171"/>
      <c r="T128" s="171"/>
      <c r="U128" s="171"/>
      <c r="V128" s="171"/>
      <c r="W128" s="171"/>
      <c r="X128" s="171"/>
      <c r="Y128" s="171"/>
      <c r="Z128" s="171"/>
      <c r="AA128" s="171"/>
    </row>
    <row r="129" spans="1:27" x14ac:dyDescent="0.2">
      <c r="A129" s="1068"/>
      <c r="B129" s="168" t="s">
        <v>693</v>
      </c>
      <c r="C129" s="169"/>
      <c r="D129" s="169"/>
      <c r="E129" s="169"/>
      <c r="F129" s="169"/>
      <c r="G129" s="169"/>
      <c r="H129" s="169"/>
      <c r="I129" s="169"/>
      <c r="J129" s="169"/>
      <c r="K129" s="169"/>
      <c r="L129" s="169"/>
      <c r="M129" s="169"/>
      <c r="N129" s="169"/>
      <c r="O129" s="169"/>
      <c r="P129" s="169"/>
      <c r="Q129" s="169"/>
      <c r="R129" s="169"/>
      <c r="S129" s="169"/>
      <c r="T129" s="169"/>
      <c r="U129" s="169"/>
      <c r="V129" s="169"/>
      <c r="W129" s="169"/>
      <c r="X129" s="169"/>
      <c r="Y129" s="169"/>
      <c r="Z129" s="169"/>
      <c r="AA129" s="169"/>
    </row>
    <row r="130" spans="1:27" x14ac:dyDescent="0.2">
      <c r="A130" s="1068"/>
      <c r="B130" s="170" t="s">
        <v>694</v>
      </c>
      <c r="C130" s="171">
        <v>38237</v>
      </c>
      <c r="D130" s="171"/>
      <c r="E130" s="171"/>
      <c r="F130" s="171"/>
      <c r="G130" s="171"/>
      <c r="H130" s="171">
        <v>42122</v>
      </c>
      <c r="I130" s="171"/>
      <c r="J130" s="171"/>
      <c r="K130" s="171"/>
      <c r="L130" s="171"/>
      <c r="M130" s="171">
        <v>47699</v>
      </c>
      <c r="N130" s="171">
        <v>42122</v>
      </c>
      <c r="O130" s="171">
        <v>47699</v>
      </c>
      <c r="P130" s="171">
        <v>50827</v>
      </c>
      <c r="Q130" s="171">
        <v>52297</v>
      </c>
      <c r="R130" s="171">
        <v>57067</v>
      </c>
      <c r="S130" s="171">
        <v>54896</v>
      </c>
      <c r="T130" s="171">
        <v>56385</v>
      </c>
      <c r="U130" s="171">
        <v>58750</v>
      </c>
      <c r="V130" s="171">
        <v>58752</v>
      </c>
      <c r="W130" s="171">
        <v>58916</v>
      </c>
      <c r="X130" s="171">
        <v>60929</v>
      </c>
      <c r="Y130" s="171">
        <v>63030</v>
      </c>
      <c r="Z130" s="171">
        <v>63574</v>
      </c>
      <c r="AA130" s="171" t="s">
        <v>427</v>
      </c>
    </row>
    <row r="131" spans="1:27" x14ac:dyDescent="0.2">
      <c r="A131" s="1068"/>
      <c r="B131" s="987" t="s">
        <v>695</v>
      </c>
      <c r="C131" s="991">
        <v>58.1</v>
      </c>
      <c r="D131" s="171"/>
      <c r="E131" s="171"/>
      <c r="F131" s="171"/>
      <c r="G131" s="171"/>
      <c r="H131" s="991">
        <v>47.7</v>
      </c>
      <c r="I131" s="171"/>
      <c r="J131" s="171"/>
      <c r="K131" s="171"/>
      <c r="L131" s="171"/>
      <c r="M131" s="991">
        <v>56.3</v>
      </c>
      <c r="N131" s="991">
        <v>47.7</v>
      </c>
      <c r="O131" s="991">
        <v>56.3</v>
      </c>
      <c r="P131" s="991">
        <v>54.9</v>
      </c>
      <c r="Q131" s="991">
        <v>53.7</v>
      </c>
      <c r="R131" s="991">
        <v>50.9</v>
      </c>
      <c r="S131" s="991">
        <v>50.9</v>
      </c>
      <c r="T131" s="991">
        <v>52.2</v>
      </c>
      <c r="U131" s="991">
        <v>52.3</v>
      </c>
      <c r="V131" s="991">
        <v>53.3</v>
      </c>
      <c r="W131" s="991">
        <v>53.7</v>
      </c>
      <c r="X131" s="991">
        <v>53.7</v>
      </c>
      <c r="Y131" s="991">
        <v>54.5</v>
      </c>
      <c r="Z131" s="991">
        <v>55.6</v>
      </c>
      <c r="AA131" s="171" t="s">
        <v>427</v>
      </c>
    </row>
    <row r="132" spans="1:27" x14ac:dyDescent="0.2">
      <c r="A132" s="1068"/>
      <c r="B132" s="987" t="s">
        <v>696</v>
      </c>
      <c r="C132" s="991">
        <v>15.4</v>
      </c>
      <c r="D132" s="171"/>
      <c r="E132" s="171"/>
      <c r="F132" s="171"/>
      <c r="G132" s="171"/>
      <c r="H132" s="991">
        <v>18.2</v>
      </c>
      <c r="I132" s="171"/>
      <c r="J132" s="171"/>
      <c r="K132" s="171"/>
      <c r="L132" s="171"/>
      <c r="M132" s="991">
        <v>15.5</v>
      </c>
      <c r="N132" s="991">
        <v>18.2</v>
      </c>
      <c r="O132" s="991">
        <v>15.5</v>
      </c>
      <c r="P132" s="991">
        <v>15.8</v>
      </c>
      <c r="Q132" s="991">
        <v>17.5</v>
      </c>
      <c r="R132" s="991">
        <v>19.399999999999999</v>
      </c>
      <c r="S132" s="991">
        <v>19.2</v>
      </c>
      <c r="T132" s="991">
        <v>18</v>
      </c>
      <c r="U132" s="991">
        <v>17.600000000000001</v>
      </c>
      <c r="V132" s="991">
        <v>16.899999999999999</v>
      </c>
      <c r="W132" s="991">
        <v>16.5</v>
      </c>
      <c r="X132" s="991">
        <v>16.100000000000001</v>
      </c>
      <c r="Y132" s="991">
        <v>15.9</v>
      </c>
      <c r="Z132" s="991">
        <v>15.1</v>
      </c>
      <c r="AA132" s="171" t="s">
        <v>427</v>
      </c>
    </row>
    <row r="133" spans="1:27" x14ac:dyDescent="0.2">
      <c r="A133" s="1068"/>
      <c r="B133" s="987" t="s">
        <v>697</v>
      </c>
      <c r="C133" s="991">
        <v>7.6</v>
      </c>
      <c r="D133" s="171"/>
      <c r="E133" s="171"/>
      <c r="F133" s="171"/>
      <c r="G133" s="171"/>
      <c r="H133" s="991">
        <v>7.4</v>
      </c>
      <c r="I133" s="171"/>
      <c r="J133" s="171"/>
      <c r="K133" s="171"/>
      <c r="L133" s="171"/>
      <c r="M133" s="991">
        <v>6.2</v>
      </c>
      <c r="N133" s="991">
        <v>7.4</v>
      </c>
      <c r="O133" s="991">
        <v>6.2</v>
      </c>
      <c r="P133" s="991">
        <v>6</v>
      </c>
      <c r="Q133" s="991">
        <v>6</v>
      </c>
      <c r="R133" s="991">
        <v>5.7</v>
      </c>
      <c r="S133" s="991">
        <v>6</v>
      </c>
      <c r="T133" s="991">
        <v>5.9</v>
      </c>
      <c r="U133" s="991">
        <v>5.8</v>
      </c>
      <c r="V133" s="991">
        <v>6</v>
      </c>
      <c r="W133" s="991">
        <v>6.2</v>
      </c>
      <c r="X133" s="991">
        <v>6.2</v>
      </c>
      <c r="Y133" s="991">
        <v>6</v>
      </c>
      <c r="Z133" s="991">
        <v>5.8</v>
      </c>
      <c r="AA133" s="171" t="s">
        <v>427</v>
      </c>
    </row>
    <row r="134" spans="1:27" x14ac:dyDescent="0.2">
      <c r="A134" s="1068"/>
      <c r="B134" s="992" t="s">
        <v>698</v>
      </c>
      <c r="C134" s="993">
        <v>19</v>
      </c>
      <c r="D134" s="171"/>
      <c r="E134" s="171"/>
      <c r="F134" s="171"/>
      <c r="G134" s="171"/>
      <c r="H134" s="993">
        <v>26.7</v>
      </c>
      <c r="I134" s="171"/>
      <c r="J134" s="171"/>
      <c r="K134" s="171"/>
      <c r="L134" s="171"/>
      <c r="M134" s="993">
        <v>22</v>
      </c>
      <c r="N134" s="993">
        <v>26.7</v>
      </c>
      <c r="O134" s="993">
        <v>22</v>
      </c>
      <c r="P134" s="993">
        <v>23.3</v>
      </c>
      <c r="Q134" s="993">
        <v>22.8</v>
      </c>
      <c r="R134" s="993">
        <v>24</v>
      </c>
      <c r="S134" s="993">
        <v>23.9</v>
      </c>
      <c r="T134" s="993">
        <v>23.9</v>
      </c>
      <c r="U134" s="993">
        <v>24.3</v>
      </c>
      <c r="V134" s="993">
        <v>23.8</v>
      </c>
      <c r="W134" s="993">
        <v>23.5</v>
      </c>
      <c r="X134" s="993">
        <v>24</v>
      </c>
      <c r="Y134" s="993">
        <v>23.6</v>
      </c>
      <c r="Z134" s="993">
        <v>23.5</v>
      </c>
      <c r="AA134" s="879" t="s">
        <v>427</v>
      </c>
    </row>
    <row r="135" spans="1:27" x14ac:dyDescent="0.2">
      <c r="A135" s="1068"/>
      <c r="B135" s="987" t="s">
        <v>699</v>
      </c>
      <c r="C135" s="974">
        <v>39.700000000000003</v>
      </c>
      <c r="D135" s="171"/>
      <c r="E135" s="171"/>
      <c r="F135" s="171"/>
      <c r="G135" s="171"/>
      <c r="H135" s="974">
        <v>39.700000000000003</v>
      </c>
      <c r="I135" s="171"/>
      <c r="J135" s="171"/>
      <c r="K135" s="171"/>
      <c r="L135" s="171"/>
      <c r="M135" s="974">
        <v>43.9</v>
      </c>
      <c r="N135" s="974">
        <v>39.700000000000003</v>
      </c>
      <c r="O135" s="974">
        <v>43.9</v>
      </c>
      <c r="P135" s="974">
        <v>45.5</v>
      </c>
      <c r="Q135" s="974">
        <v>46.3</v>
      </c>
      <c r="R135" s="974">
        <v>46.2</v>
      </c>
      <c r="S135" s="974">
        <v>47.7</v>
      </c>
      <c r="T135" s="974">
        <v>48.1</v>
      </c>
      <c r="U135" s="974">
        <v>49.3</v>
      </c>
      <c r="V135" s="974">
        <v>48.7</v>
      </c>
      <c r="W135" s="974">
        <v>49.7</v>
      </c>
      <c r="X135" s="974">
        <v>50.1</v>
      </c>
      <c r="Y135" s="974">
        <v>50</v>
      </c>
      <c r="Z135" s="974">
        <v>49.6</v>
      </c>
      <c r="AA135" s="171" t="s">
        <v>427</v>
      </c>
    </row>
    <row r="136" spans="1:27" x14ac:dyDescent="0.2">
      <c r="A136" s="1068"/>
      <c r="B136" s="972"/>
      <c r="C136" s="974"/>
      <c r="D136" s="171"/>
      <c r="E136" s="171"/>
      <c r="F136" s="171"/>
      <c r="G136" s="171"/>
      <c r="H136" s="974"/>
      <c r="I136" s="171"/>
      <c r="J136" s="171"/>
      <c r="K136" s="171"/>
      <c r="L136" s="171"/>
      <c r="M136" s="974"/>
      <c r="N136" s="974"/>
      <c r="O136" s="974"/>
      <c r="P136" s="974"/>
      <c r="Q136" s="974"/>
      <c r="R136" s="974"/>
      <c r="S136" s="974"/>
      <c r="T136" s="974"/>
      <c r="U136" s="974"/>
      <c r="V136" s="974"/>
      <c r="W136" s="974"/>
      <c r="X136" s="974"/>
      <c r="Y136" s="974"/>
      <c r="Z136" s="974"/>
      <c r="AA136" s="171"/>
    </row>
    <row r="137" spans="1:27" x14ac:dyDescent="0.2">
      <c r="A137" s="1068"/>
      <c r="B137" s="168" t="s">
        <v>446</v>
      </c>
      <c r="C137" s="168"/>
      <c r="D137" s="168"/>
      <c r="E137" s="168"/>
      <c r="F137" s="168"/>
      <c r="G137" s="168"/>
      <c r="H137" s="168"/>
      <c r="I137" s="168"/>
      <c r="J137" s="168"/>
      <c r="K137" s="168"/>
      <c r="L137" s="168"/>
      <c r="M137" s="168"/>
      <c r="N137" s="168"/>
      <c r="O137" s="168"/>
      <c r="P137" s="168"/>
      <c r="Q137" s="168"/>
      <c r="R137" s="168"/>
      <c r="S137" s="168"/>
      <c r="T137" s="168"/>
      <c r="U137" s="168"/>
      <c r="V137" s="168"/>
      <c r="W137" s="168"/>
      <c r="X137" s="168"/>
      <c r="Y137" s="168"/>
      <c r="Z137" s="168"/>
      <c r="AA137" s="168"/>
    </row>
    <row r="138" spans="1:27" x14ac:dyDescent="0.2">
      <c r="A138" s="1068"/>
      <c r="B138" s="170" t="s">
        <v>132</v>
      </c>
      <c r="C138" s="179" t="s">
        <v>427</v>
      </c>
      <c r="D138" s="179" t="s">
        <v>427</v>
      </c>
      <c r="E138" s="179" t="s">
        <v>427</v>
      </c>
      <c r="F138" s="179" t="s">
        <v>427</v>
      </c>
      <c r="G138" s="179" t="s">
        <v>427</v>
      </c>
      <c r="H138" s="179" t="s">
        <v>427</v>
      </c>
      <c r="I138" s="179" t="s">
        <v>427</v>
      </c>
      <c r="J138" s="179" t="s">
        <v>427</v>
      </c>
      <c r="K138" s="179" t="s">
        <v>427</v>
      </c>
      <c r="L138" s="179" t="s">
        <v>427</v>
      </c>
      <c r="M138" s="179" t="s">
        <v>427</v>
      </c>
      <c r="N138" s="179" t="s">
        <v>427</v>
      </c>
      <c r="O138" s="179" t="s">
        <v>427</v>
      </c>
      <c r="P138" s="179" t="s">
        <v>427</v>
      </c>
      <c r="Q138" s="157">
        <v>168174</v>
      </c>
      <c r="R138" s="157">
        <v>162965</v>
      </c>
      <c r="S138" s="157">
        <v>151690</v>
      </c>
      <c r="T138" s="157">
        <v>139874</v>
      </c>
      <c r="U138" s="157">
        <v>134360</v>
      </c>
      <c r="V138" s="157">
        <v>134013</v>
      </c>
      <c r="W138" s="157">
        <v>129690</v>
      </c>
      <c r="X138" s="157">
        <v>127526</v>
      </c>
      <c r="Y138" s="157">
        <v>121290</v>
      </c>
      <c r="Z138" s="157">
        <v>115697</v>
      </c>
      <c r="AA138" s="179" t="s">
        <v>427</v>
      </c>
    </row>
    <row r="139" spans="1:27" ht="15" hidden="1" customHeight="1" x14ac:dyDescent="0.2">
      <c r="A139" s="1068"/>
      <c r="B139" s="175" t="s">
        <v>131</v>
      </c>
      <c r="C139" s="179" t="s">
        <v>427</v>
      </c>
      <c r="D139" s="179" t="s">
        <v>427</v>
      </c>
      <c r="E139" s="179" t="s">
        <v>427</v>
      </c>
      <c r="F139" s="179" t="s">
        <v>427</v>
      </c>
      <c r="G139" s="179" t="s">
        <v>427</v>
      </c>
      <c r="H139" s="179" t="s">
        <v>427</v>
      </c>
      <c r="I139" s="179" t="s">
        <v>427</v>
      </c>
      <c r="J139" s="179" t="s">
        <v>427</v>
      </c>
      <c r="K139" s="179" t="s">
        <v>427</v>
      </c>
      <c r="L139" s="179" t="s">
        <v>427</v>
      </c>
      <c r="M139" s="179" t="s">
        <v>427</v>
      </c>
      <c r="N139" s="179" t="s">
        <v>427</v>
      </c>
      <c r="O139" s="179" t="s">
        <v>427</v>
      </c>
      <c r="P139" s="179" t="s">
        <v>427</v>
      </c>
      <c r="Q139" s="157">
        <v>142325</v>
      </c>
      <c r="R139" s="157">
        <v>138521</v>
      </c>
      <c r="S139" s="157">
        <v>129427</v>
      </c>
      <c r="T139" s="157">
        <v>119082</v>
      </c>
      <c r="U139" s="157">
        <v>114592</v>
      </c>
      <c r="V139" s="157">
        <v>115715</v>
      </c>
      <c r="W139" s="157">
        <v>112640</v>
      </c>
      <c r="X139" s="157">
        <v>111121</v>
      </c>
      <c r="Y139" s="157">
        <v>105688</v>
      </c>
      <c r="Z139" s="157">
        <v>99832</v>
      </c>
      <c r="AA139" s="179" t="s">
        <v>427</v>
      </c>
    </row>
    <row r="140" spans="1:27" ht="15" hidden="1" customHeight="1" x14ac:dyDescent="0.2">
      <c r="A140" s="1068"/>
      <c r="B140" s="994" t="s">
        <v>130</v>
      </c>
      <c r="C140" s="179" t="s">
        <v>427</v>
      </c>
      <c r="D140" s="179" t="s">
        <v>427</v>
      </c>
      <c r="E140" s="179" t="s">
        <v>427</v>
      </c>
      <c r="F140" s="179" t="s">
        <v>427</v>
      </c>
      <c r="G140" s="179" t="s">
        <v>427</v>
      </c>
      <c r="H140" s="179" t="s">
        <v>427</v>
      </c>
      <c r="I140" s="179" t="s">
        <v>427</v>
      </c>
      <c r="J140" s="179" t="s">
        <v>427</v>
      </c>
      <c r="K140" s="179" t="s">
        <v>427</v>
      </c>
      <c r="L140" s="179" t="s">
        <v>427</v>
      </c>
      <c r="M140" s="179" t="s">
        <v>427</v>
      </c>
      <c r="N140" s="179" t="s">
        <v>427</v>
      </c>
      <c r="O140" s="179" t="s">
        <v>427</v>
      </c>
      <c r="P140" s="179" t="s">
        <v>427</v>
      </c>
      <c r="Q140" s="157">
        <v>84368</v>
      </c>
      <c r="R140" s="157">
        <v>80018</v>
      </c>
      <c r="S140" s="157">
        <v>74071</v>
      </c>
      <c r="T140" s="157">
        <v>67127</v>
      </c>
      <c r="U140" s="157">
        <v>64896</v>
      </c>
      <c r="V140" s="157">
        <v>66812</v>
      </c>
      <c r="W140" s="157">
        <v>64130</v>
      </c>
      <c r="X140" s="157">
        <v>61067</v>
      </c>
      <c r="Y140" s="157">
        <v>56412</v>
      </c>
      <c r="Z140" s="157">
        <v>47700</v>
      </c>
      <c r="AA140" s="179" t="s">
        <v>427</v>
      </c>
    </row>
    <row r="141" spans="1:27" ht="15" hidden="1" customHeight="1" x14ac:dyDescent="0.2">
      <c r="A141" s="1068"/>
      <c r="B141" s="994" t="s">
        <v>129</v>
      </c>
      <c r="C141" s="179" t="s">
        <v>427</v>
      </c>
      <c r="D141" s="179" t="s">
        <v>427</v>
      </c>
      <c r="E141" s="179" t="s">
        <v>427</v>
      </c>
      <c r="F141" s="179" t="s">
        <v>427</v>
      </c>
      <c r="G141" s="179" t="s">
        <v>427</v>
      </c>
      <c r="H141" s="179" t="s">
        <v>427</v>
      </c>
      <c r="I141" s="179" t="s">
        <v>427</v>
      </c>
      <c r="J141" s="179" t="s">
        <v>427</v>
      </c>
      <c r="K141" s="179" t="s">
        <v>427</v>
      </c>
      <c r="L141" s="179" t="s">
        <v>427</v>
      </c>
      <c r="M141" s="179" t="s">
        <v>427</v>
      </c>
      <c r="N141" s="179" t="s">
        <v>427</v>
      </c>
      <c r="O141" s="179" t="s">
        <v>427</v>
      </c>
      <c r="P141" s="179" t="s">
        <v>427</v>
      </c>
      <c r="Q141" s="157">
        <v>57957</v>
      </c>
      <c r="R141" s="157">
        <v>58503</v>
      </c>
      <c r="S141" s="157">
        <v>55356</v>
      </c>
      <c r="T141" s="157">
        <v>51955</v>
      </c>
      <c r="U141" s="157">
        <v>49696</v>
      </c>
      <c r="V141" s="157">
        <v>48903</v>
      </c>
      <c r="W141" s="157">
        <v>48510</v>
      </c>
      <c r="X141" s="157">
        <v>50054</v>
      </c>
      <c r="Y141" s="157">
        <v>49276</v>
      </c>
      <c r="Z141" s="157">
        <v>52132</v>
      </c>
      <c r="AA141" s="179" t="s">
        <v>427</v>
      </c>
    </row>
    <row r="142" spans="1:27" ht="15" hidden="1" customHeight="1" x14ac:dyDescent="0.2">
      <c r="A142" s="1068"/>
      <c r="B142" s="175" t="s">
        <v>473</v>
      </c>
      <c r="C142" s="179" t="s">
        <v>427</v>
      </c>
      <c r="D142" s="179" t="s">
        <v>427</v>
      </c>
      <c r="E142" s="179" t="s">
        <v>427</v>
      </c>
      <c r="F142" s="179" t="s">
        <v>427</v>
      </c>
      <c r="G142" s="179" t="s">
        <v>427</v>
      </c>
      <c r="H142" s="179" t="s">
        <v>427</v>
      </c>
      <c r="I142" s="179" t="s">
        <v>427</v>
      </c>
      <c r="J142" s="179" t="s">
        <v>427</v>
      </c>
      <c r="K142" s="179" t="s">
        <v>427</v>
      </c>
      <c r="L142" s="179" t="s">
        <v>427</v>
      </c>
      <c r="M142" s="179" t="s">
        <v>427</v>
      </c>
      <c r="N142" s="179" t="s">
        <v>427</v>
      </c>
      <c r="O142" s="179" t="s">
        <v>427</v>
      </c>
      <c r="P142" s="179" t="s">
        <v>427</v>
      </c>
      <c r="Q142" s="157">
        <v>25747</v>
      </c>
      <c r="R142" s="157">
        <v>24320</v>
      </c>
      <c r="S142" s="157">
        <v>22114</v>
      </c>
      <c r="T142" s="157">
        <v>20592</v>
      </c>
      <c r="U142" s="157">
        <v>19633</v>
      </c>
      <c r="V142" s="157">
        <v>18190</v>
      </c>
      <c r="W142" s="157">
        <v>16951</v>
      </c>
      <c r="X142" s="157">
        <v>16300</v>
      </c>
      <c r="Y142" s="157">
        <v>15501</v>
      </c>
      <c r="Z142" s="157">
        <v>15757</v>
      </c>
      <c r="AA142" s="179" t="s">
        <v>427</v>
      </c>
    </row>
    <row r="143" spans="1:27" ht="15" hidden="1" customHeight="1" x14ac:dyDescent="0.2">
      <c r="A143" s="1068"/>
      <c r="B143" s="175" t="s">
        <v>127</v>
      </c>
      <c r="C143" s="179" t="s">
        <v>427</v>
      </c>
      <c r="D143" s="179" t="s">
        <v>427</v>
      </c>
      <c r="E143" s="179" t="s">
        <v>427</v>
      </c>
      <c r="F143" s="179" t="s">
        <v>427</v>
      </c>
      <c r="G143" s="179" t="s">
        <v>427</v>
      </c>
      <c r="H143" s="179" t="s">
        <v>427</v>
      </c>
      <c r="I143" s="179" t="s">
        <v>427</v>
      </c>
      <c r="J143" s="179" t="s">
        <v>427</v>
      </c>
      <c r="K143" s="179" t="s">
        <v>427</v>
      </c>
      <c r="L143" s="179" t="s">
        <v>427</v>
      </c>
      <c r="M143" s="179" t="s">
        <v>427</v>
      </c>
      <c r="N143" s="179" t="s">
        <v>427</v>
      </c>
      <c r="O143" s="179" t="s">
        <v>427</v>
      </c>
      <c r="P143" s="179" t="s">
        <v>427</v>
      </c>
      <c r="Q143" s="157">
        <v>102</v>
      </c>
      <c r="R143" s="157">
        <v>124</v>
      </c>
      <c r="S143" s="157">
        <v>149</v>
      </c>
      <c r="T143" s="157">
        <v>200</v>
      </c>
      <c r="U143" s="157">
        <v>135</v>
      </c>
      <c r="V143" s="157">
        <v>108</v>
      </c>
      <c r="W143" s="157">
        <v>99</v>
      </c>
      <c r="X143" s="157">
        <v>105</v>
      </c>
      <c r="Y143" s="157">
        <v>101</v>
      </c>
      <c r="Z143" s="157">
        <v>108</v>
      </c>
      <c r="AA143" s="179" t="s">
        <v>427</v>
      </c>
    </row>
    <row r="144" spans="1:27" x14ac:dyDescent="0.2">
      <c r="A144" s="1068"/>
      <c r="B144" s="170" t="s">
        <v>126</v>
      </c>
      <c r="C144" s="179" t="s">
        <v>427</v>
      </c>
      <c r="D144" s="179" t="s">
        <v>427</v>
      </c>
      <c r="E144" s="179" t="s">
        <v>427</v>
      </c>
      <c r="F144" s="179" t="s">
        <v>427</v>
      </c>
      <c r="G144" s="179" t="s">
        <v>427</v>
      </c>
      <c r="H144" s="179" t="s">
        <v>427</v>
      </c>
      <c r="I144" s="179" t="s">
        <v>427</v>
      </c>
      <c r="J144" s="179" t="s">
        <v>427</v>
      </c>
      <c r="K144" s="179" t="s">
        <v>427</v>
      </c>
      <c r="L144" s="179" t="s">
        <v>427</v>
      </c>
      <c r="M144" s="179" t="s">
        <v>427</v>
      </c>
      <c r="N144" s="179" t="s">
        <v>427</v>
      </c>
      <c r="O144" s="179" t="s">
        <v>427</v>
      </c>
      <c r="P144" s="179" t="s">
        <v>427</v>
      </c>
      <c r="Q144" s="157">
        <v>24245</v>
      </c>
      <c r="R144" s="157">
        <v>24189</v>
      </c>
      <c r="S144" s="157">
        <v>21455</v>
      </c>
      <c r="T144" s="157">
        <v>19819</v>
      </c>
      <c r="U144" s="157">
        <v>19104</v>
      </c>
      <c r="V144" s="157">
        <v>19187</v>
      </c>
      <c r="W144" s="157">
        <v>18808</v>
      </c>
      <c r="X144" s="157">
        <v>19861</v>
      </c>
      <c r="Y144" s="157">
        <v>20239</v>
      </c>
      <c r="Z144" s="157">
        <v>19806</v>
      </c>
      <c r="AA144" s="179" t="s">
        <v>427</v>
      </c>
    </row>
    <row r="145" spans="1:27" x14ac:dyDescent="0.2">
      <c r="A145" s="1068"/>
      <c r="B145" s="170" t="s">
        <v>124</v>
      </c>
      <c r="C145" s="179" t="s">
        <v>427</v>
      </c>
      <c r="D145" s="179" t="s">
        <v>427</v>
      </c>
      <c r="E145" s="179" t="s">
        <v>427</v>
      </c>
      <c r="F145" s="179" t="s">
        <v>427</v>
      </c>
      <c r="G145" s="179" t="s">
        <v>427</v>
      </c>
      <c r="H145" s="179" t="s">
        <v>427</v>
      </c>
      <c r="I145" s="179" t="s">
        <v>427</v>
      </c>
      <c r="J145" s="179" t="s">
        <v>427</v>
      </c>
      <c r="K145" s="179" t="s">
        <v>427</v>
      </c>
      <c r="L145" s="179" t="s">
        <v>427</v>
      </c>
      <c r="M145" s="179" t="s">
        <v>427</v>
      </c>
      <c r="N145" s="179" t="s">
        <v>427</v>
      </c>
      <c r="O145" s="179" t="s">
        <v>427</v>
      </c>
      <c r="P145" s="179" t="s">
        <v>427</v>
      </c>
      <c r="Q145" s="157">
        <v>6751</v>
      </c>
      <c r="R145" s="157">
        <v>8132</v>
      </c>
      <c r="S145" s="157">
        <v>6757</v>
      </c>
      <c r="T145" s="157">
        <v>6241</v>
      </c>
      <c r="U145" s="157">
        <v>6556</v>
      </c>
      <c r="V145" s="157">
        <v>6584</v>
      </c>
      <c r="W145" s="157">
        <v>6438</v>
      </c>
      <c r="X145" s="157">
        <v>6501</v>
      </c>
      <c r="Y145" s="157">
        <v>6739</v>
      </c>
      <c r="Z145" s="157">
        <v>6412</v>
      </c>
      <c r="AA145" s="179" t="s">
        <v>427</v>
      </c>
    </row>
    <row r="146" spans="1:27" x14ac:dyDescent="0.2">
      <c r="A146" s="1068"/>
      <c r="B146" s="170" t="s">
        <v>123</v>
      </c>
      <c r="C146" s="179" t="s">
        <v>427</v>
      </c>
      <c r="D146" s="179" t="s">
        <v>427</v>
      </c>
      <c r="E146" s="179" t="s">
        <v>427</v>
      </c>
      <c r="F146" s="179" t="s">
        <v>427</v>
      </c>
      <c r="G146" s="179" t="s">
        <v>427</v>
      </c>
      <c r="H146" s="179" t="s">
        <v>427</v>
      </c>
      <c r="I146" s="179" t="s">
        <v>427</v>
      </c>
      <c r="J146" s="179" t="s">
        <v>427</v>
      </c>
      <c r="K146" s="179" t="s">
        <v>427</v>
      </c>
      <c r="L146" s="179" t="s">
        <v>427</v>
      </c>
      <c r="M146" s="179" t="s">
        <v>427</v>
      </c>
      <c r="N146" s="179" t="s">
        <v>427</v>
      </c>
      <c r="O146" s="179" t="s">
        <v>427</v>
      </c>
      <c r="P146" s="179" t="s">
        <v>427</v>
      </c>
      <c r="Q146" s="157">
        <v>6743</v>
      </c>
      <c r="R146" s="157">
        <v>7682</v>
      </c>
      <c r="S146" s="157">
        <v>6961</v>
      </c>
      <c r="T146" s="157">
        <v>7424</v>
      </c>
      <c r="U146" s="157">
        <v>7581</v>
      </c>
      <c r="V146" s="157">
        <v>6789</v>
      </c>
      <c r="W146" s="157">
        <v>7085</v>
      </c>
      <c r="X146" s="157">
        <v>6758</v>
      </c>
      <c r="Y146" s="157">
        <v>6991</v>
      </c>
      <c r="Z146" s="157">
        <v>6961</v>
      </c>
      <c r="AA146" s="179" t="s">
        <v>427</v>
      </c>
    </row>
    <row r="147" spans="1:27" x14ac:dyDescent="0.2">
      <c r="A147" s="1068"/>
    </row>
    <row r="148" spans="1:27" x14ac:dyDescent="0.2">
      <c r="A148" s="1068"/>
      <c r="B148" s="168" t="s">
        <v>437</v>
      </c>
      <c r="C148" s="168"/>
      <c r="D148" s="168"/>
      <c r="E148" s="168"/>
      <c r="F148" s="168"/>
      <c r="G148" s="168"/>
      <c r="H148" s="168"/>
      <c r="I148" s="168"/>
      <c r="J148" s="168"/>
      <c r="K148" s="168"/>
      <c r="L148" s="168"/>
      <c r="M148" s="168"/>
      <c r="N148" s="168"/>
      <c r="O148" s="168"/>
      <c r="P148" s="168"/>
      <c r="Q148" s="168"/>
      <c r="R148" s="168"/>
      <c r="S148" s="168"/>
      <c r="T148" s="168"/>
      <c r="U148" s="168"/>
      <c r="V148" s="168"/>
      <c r="W148" s="168"/>
      <c r="X148" s="168"/>
      <c r="Y148" s="168"/>
      <c r="Z148" s="168"/>
      <c r="AA148" s="168"/>
    </row>
    <row r="149" spans="1:27" x14ac:dyDescent="0.2">
      <c r="A149" s="1068"/>
      <c r="B149" s="170" t="s">
        <v>420</v>
      </c>
      <c r="C149" s="171" t="s">
        <v>427</v>
      </c>
      <c r="D149" s="171" t="s">
        <v>427</v>
      </c>
      <c r="E149" s="171" t="s">
        <v>427</v>
      </c>
      <c r="F149" s="171" t="s">
        <v>427</v>
      </c>
      <c r="G149" s="171" t="s">
        <v>427</v>
      </c>
      <c r="H149" s="171" t="s">
        <v>427</v>
      </c>
      <c r="I149" s="171" t="s">
        <v>427</v>
      </c>
      <c r="J149" s="171" t="s">
        <v>427</v>
      </c>
      <c r="K149" s="171" t="s">
        <v>427</v>
      </c>
      <c r="L149" s="171" t="s">
        <v>427</v>
      </c>
      <c r="M149" s="171" t="s">
        <v>427</v>
      </c>
      <c r="N149" s="171" t="s">
        <v>427</v>
      </c>
      <c r="O149" s="171" t="s">
        <v>427</v>
      </c>
      <c r="P149" s="171" t="s">
        <v>427</v>
      </c>
      <c r="Q149" s="171" t="s">
        <v>427</v>
      </c>
      <c r="R149" s="173">
        <v>24720</v>
      </c>
      <c r="S149" s="173">
        <v>23091</v>
      </c>
      <c r="T149" s="173">
        <v>22331</v>
      </c>
      <c r="U149" s="173">
        <v>22497</v>
      </c>
      <c r="V149" s="173">
        <v>22943</v>
      </c>
      <c r="W149" s="173">
        <v>23523</v>
      </c>
      <c r="X149" s="173">
        <v>22177</v>
      </c>
      <c r="Y149" s="173">
        <v>21629</v>
      </c>
      <c r="Z149" s="173">
        <v>21394</v>
      </c>
      <c r="AA149" s="173">
        <v>20415</v>
      </c>
    </row>
    <row r="150" spans="1:27" x14ac:dyDescent="0.2">
      <c r="A150" s="1068"/>
      <c r="B150" s="170" t="s">
        <v>436</v>
      </c>
      <c r="C150" s="171" t="s">
        <v>427</v>
      </c>
      <c r="D150" s="171" t="s">
        <v>427</v>
      </c>
      <c r="E150" s="171" t="s">
        <v>427</v>
      </c>
      <c r="F150" s="171" t="s">
        <v>427</v>
      </c>
      <c r="G150" s="171" t="s">
        <v>427</v>
      </c>
      <c r="H150" s="171" t="s">
        <v>427</v>
      </c>
      <c r="I150" s="171" t="s">
        <v>427</v>
      </c>
      <c r="J150" s="171" t="s">
        <v>427</v>
      </c>
      <c r="K150" s="171" t="s">
        <v>427</v>
      </c>
      <c r="L150" s="171" t="s">
        <v>427</v>
      </c>
      <c r="M150" s="171" t="s">
        <v>427</v>
      </c>
      <c r="N150" s="171" t="s">
        <v>427</v>
      </c>
      <c r="O150" s="171" t="s">
        <v>427</v>
      </c>
      <c r="P150" s="171" t="s">
        <v>427</v>
      </c>
      <c r="Q150" s="171" t="s">
        <v>427</v>
      </c>
      <c r="R150" s="173">
        <v>9722</v>
      </c>
      <c r="S150" s="173">
        <v>8848</v>
      </c>
      <c r="T150" s="173">
        <v>8149</v>
      </c>
      <c r="U150" s="173">
        <v>8379</v>
      </c>
      <c r="V150" s="173">
        <v>7767</v>
      </c>
      <c r="W150" s="173">
        <v>7696</v>
      </c>
      <c r="X150" s="173">
        <v>6246</v>
      </c>
      <c r="Y150" s="173">
        <v>6742</v>
      </c>
      <c r="Z150" s="173">
        <v>6573</v>
      </c>
      <c r="AA150" s="173">
        <v>6504</v>
      </c>
    </row>
    <row r="151" spans="1:27" x14ac:dyDescent="0.2">
      <c r="A151" s="1068"/>
      <c r="B151" s="170" t="s">
        <v>435</v>
      </c>
      <c r="C151" s="171" t="s">
        <v>427</v>
      </c>
      <c r="D151" s="171" t="s">
        <v>427</v>
      </c>
      <c r="E151" s="171" t="s">
        <v>427</v>
      </c>
      <c r="F151" s="171" t="s">
        <v>427</v>
      </c>
      <c r="G151" s="171" t="s">
        <v>427</v>
      </c>
      <c r="H151" s="171" t="s">
        <v>427</v>
      </c>
      <c r="I151" s="171" t="s">
        <v>427</v>
      </c>
      <c r="J151" s="171" t="s">
        <v>427</v>
      </c>
      <c r="K151" s="171" t="s">
        <v>427</v>
      </c>
      <c r="L151" s="171" t="s">
        <v>427</v>
      </c>
      <c r="M151" s="171" t="s">
        <v>427</v>
      </c>
      <c r="N151" s="171" t="s">
        <v>427</v>
      </c>
      <c r="O151" s="171" t="s">
        <v>427</v>
      </c>
      <c r="P151" s="171" t="s">
        <v>427</v>
      </c>
      <c r="Q151" s="171" t="s">
        <v>427</v>
      </c>
      <c r="R151" s="166">
        <v>1373</v>
      </c>
      <c r="S151" s="166">
        <v>1272</v>
      </c>
      <c r="T151" s="166">
        <v>1099</v>
      </c>
      <c r="U151" s="166">
        <v>1108</v>
      </c>
      <c r="V151" s="166">
        <v>1166</v>
      </c>
      <c r="W151" s="166">
        <v>1243</v>
      </c>
      <c r="X151" s="166">
        <v>1342</v>
      </c>
      <c r="Y151" s="166">
        <v>1314</v>
      </c>
      <c r="Z151" s="166">
        <v>1272</v>
      </c>
      <c r="AA151" s="166">
        <v>1216</v>
      </c>
    </row>
    <row r="152" spans="1:27" x14ac:dyDescent="0.2">
      <c r="A152" s="1068"/>
    </row>
    <row r="153" spans="1:27" x14ac:dyDescent="0.2">
      <c r="A153" s="1068"/>
      <c r="B153" s="168" t="s">
        <v>445</v>
      </c>
      <c r="C153" s="168"/>
      <c r="D153" s="168"/>
      <c r="E153" s="168"/>
      <c r="F153" s="168"/>
      <c r="G153" s="168"/>
      <c r="H153" s="168"/>
      <c r="I153" s="168"/>
      <c r="J153" s="168"/>
      <c r="K153" s="168"/>
      <c r="L153" s="168"/>
      <c r="M153" s="168"/>
      <c r="N153" s="168"/>
      <c r="O153" s="168"/>
      <c r="P153" s="168"/>
      <c r="Q153" s="168"/>
      <c r="R153" s="168"/>
      <c r="S153" s="168"/>
      <c r="T153" s="168"/>
      <c r="U153" s="168"/>
      <c r="V153" s="168"/>
      <c r="W153" s="168"/>
      <c r="X153" s="168"/>
      <c r="Y153" s="168"/>
      <c r="Z153" s="168"/>
      <c r="AA153" s="168"/>
    </row>
    <row r="154" spans="1:27" x14ac:dyDescent="0.2">
      <c r="A154" s="1068"/>
      <c r="B154" s="166" t="s">
        <v>118</v>
      </c>
      <c r="C154" s="166">
        <v>120</v>
      </c>
      <c r="D154" s="166">
        <v>104</v>
      </c>
      <c r="E154" s="166">
        <v>101</v>
      </c>
      <c r="F154" s="166">
        <v>98</v>
      </c>
      <c r="G154" s="166">
        <v>98</v>
      </c>
      <c r="H154" s="166">
        <v>87</v>
      </c>
      <c r="I154" s="166">
        <v>95</v>
      </c>
      <c r="J154" s="166">
        <v>100</v>
      </c>
      <c r="K154" s="166">
        <v>80</v>
      </c>
      <c r="L154" s="166">
        <v>82</v>
      </c>
      <c r="M154" s="166">
        <v>88</v>
      </c>
      <c r="N154" s="166">
        <v>71</v>
      </c>
      <c r="O154" s="166">
        <v>72</v>
      </c>
      <c r="P154" s="166">
        <v>65</v>
      </c>
      <c r="Q154" s="166">
        <v>50</v>
      </c>
      <c r="R154" s="166">
        <v>57</v>
      </c>
      <c r="S154" s="166">
        <v>74</v>
      </c>
      <c r="T154" s="166">
        <v>67</v>
      </c>
      <c r="U154" s="166">
        <v>52</v>
      </c>
      <c r="V154" s="166">
        <v>43</v>
      </c>
      <c r="W154" s="166">
        <v>65</v>
      </c>
      <c r="X154" s="166">
        <v>37</v>
      </c>
      <c r="Y154" s="166">
        <v>44</v>
      </c>
      <c r="Z154" s="166">
        <v>34</v>
      </c>
      <c r="AA154" s="166">
        <v>47</v>
      </c>
    </row>
    <row r="155" spans="1:27" x14ac:dyDescent="0.2">
      <c r="A155" s="1068"/>
      <c r="B155" s="170" t="s">
        <v>119</v>
      </c>
      <c r="C155" s="166">
        <v>68</v>
      </c>
      <c r="D155" s="166">
        <v>56</v>
      </c>
      <c r="E155" s="166">
        <v>52</v>
      </c>
      <c r="F155" s="166">
        <v>50</v>
      </c>
      <c r="G155" s="166">
        <v>52</v>
      </c>
      <c r="H155" s="166">
        <v>43</v>
      </c>
      <c r="I155" s="166">
        <v>39</v>
      </c>
      <c r="J155" s="166">
        <v>38</v>
      </c>
      <c r="K155" s="166">
        <v>28</v>
      </c>
      <c r="L155" s="166">
        <v>37</v>
      </c>
      <c r="M155" s="166">
        <v>34</v>
      </c>
      <c r="N155" s="166">
        <v>41</v>
      </c>
      <c r="O155" s="166">
        <v>33</v>
      </c>
      <c r="P155" s="166">
        <v>32</v>
      </c>
      <c r="Q155" s="166">
        <v>24</v>
      </c>
      <c r="R155" s="166">
        <v>23</v>
      </c>
      <c r="S155" s="166">
        <v>45</v>
      </c>
      <c r="T155" s="166">
        <v>35</v>
      </c>
      <c r="U155" s="166">
        <v>30</v>
      </c>
      <c r="V155" s="166">
        <v>20</v>
      </c>
      <c r="W155" s="166">
        <v>50</v>
      </c>
      <c r="X155" s="166">
        <v>16</v>
      </c>
      <c r="Y155" s="166">
        <v>24</v>
      </c>
      <c r="Z155" s="166">
        <v>18</v>
      </c>
      <c r="AA155" s="166">
        <v>18</v>
      </c>
    </row>
    <row r="156" spans="1:27" x14ac:dyDescent="0.2">
      <c r="A156" s="1068"/>
      <c r="B156" s="170" t="s">
        <v>444</v>
      </c>
      <c r="C156" s="166">
        <v>52</v>
      </c>
      <c r="D156" s="166">
        <v>48</v>
      </c>
      <c r="E156" s="166">
        <v>49</v>
      </c>
      <c r="F156" s="166">
        <v>48</v>
      </c>
      <c r="G156" s="166">
        <v>46</v>
      </c>
      <c r="H156" s="166">
        <v>44</v>
      </c>
      <c r="I156" s="166">
        <v>56</v>
      </c>
      <c r="J156" s="166">
        <v>62</v>
      </c>
      <c r="K156" s="166">
        <v>52</v>
      </c>
      <c r="L156" s="166">
        <v>45</v>
      </c>
      <c r="M156" s="166">
        <v>54</v>
      </c>
      <c r="N156" s="166">
        <v>30</v>
      </c>
      <c r="O156" s="166">
        <v>39</v>
      </c>
      <c r="P156" s="166">
        <v>33</v>
      </c>
      <c r="Q156" s="166">
        <v>26</v>
      </c>
      <c r="R156" s="166">
        <v>34</v>
      </c>
      <c r="S156" s="166">
        <v>29</v>
      </c>
      <c r="T156" s="166">
        <v>32</v>
      </c>
      <c r="U156" s="166">
        <v>22</v>
      </c>
      <c r="V156" s="166">
        <v>23</v>
      </c>
      <c r="W156" s="166">
        <v>15</v>
      </c>
      <c r="X156" s="166">
        <v>20</v>
      </c>
      <c r="Y156" s="166">
        <v>20</v>
      </c>
      <c r="Z156" s="166">
        <v>16</v>
      </c>
      <c r="AA156" s="166">
        <v>29</v>
      </c>
    </row>
    <row r="157" spans="1:27" x14ac:dyDescent="0.2">
      <c r="A157" s="1068"/>
    </row>
    <row r="159" spans="1:27" x14ac:dyDescent="0.2">
      <c r="B159" s="161"/>
    </row>
    <row r="160" spans="1:27" x14ac:dyDescent="0.2">
      <c r="A160" s="1075" t="s">
        <v>610</v>
      </c>
      <c r="B160" s="977"/>
      <c r="C160" s="167">
        <v>1990</v>
      </c>
      <c r="D160" s="167">
        <v>1991</v>
      </c>
      <c r="E160" s="167">
        <v>1992</v>
      </c>
      <c r="F160" s="167">
        <v>1993</v>
      </c>
      <c r="G160" s="167">
        <v>1994</v>
      </c>
      <c r="H160" s="167">
        <v>1995</v>
      </c>
      <c r="I160" s="167">
        <v>1996</v>
      </c>
      <c r="J160" s="167">
        <v>1997</v>
      </c>
      <c r="K160" s="167">
        <v>1998</v>
      </c>
      <c r="L160" s="167">
        <v>1999</v>
      </c>
      <c r="M160" s="167">
        <v>2000</v>
      </c>
      <c r="N160" s="167">
        <v>2001</v>
      </c>
      <c r="O160" s="167">
        <v>2002</v>
      </c>
      <c r="P160" s="167">
        <v>2003</v>
      </c>
      <c r="Q160" s="167">
        <v>2004</v>
      </c>
      <c r="R160" s="167">
        <v>2005</v>
      </c>
      <c r="S160" s="167">
        <v>2006</v>
      </c>
      <c r="T160" s="167">
        <v>2007</v>
      </c>
      <c r="U160" s="167">
        <v>2008</v>
      </c>
      <c r="V160" s="167">
        <v>2009</v>
      </c>
      <c r="W160" s="167">
        <v>2010</v>
      </c>
      <c r="X160" s="167">
        <v>2011</v>
      </c>
      <c r="Y160" s="167">
        <v>2012</v>
      </c>
      <c r="Z160" s="167">
        <v>2013</v>
      </c>
      <c r="AA160" s="167">
        <v>2014</v>
      </c>
    </row>
    <row r="161" spans="1:28" x14ac:dyDescent="0.2">
      <c r="A161" s="1075"/>
      <c r="B161" s="168" t="s">
        <v>611</v>
      </c>
      <c r="C161" s="169"/>
      <c r="D161" s="169"/>
      <c r="E161" s="169"/>
      <c r="F161" s="169"/>
      <c r="G161" s="169"/>
      <c r="H161" s="169"/>
      <c r="I161" s="169"/>
      <c r="J161" s="169"/>
      <c r="K161" s="169"/>
      <c r="L161" s="169"/>
      <c r="M161" s="169"/>
      <c r="N161" s="169"/>
      <c r="O161" s="169"/>
      <c r="P161" s="169"/>
      <c r="Q161" s="169"/>
      <c r="R161" s="169"/>
      <c r="S161" s="169"/>
      <c r="T161" s="169"/>
      <c r="U161" s="169"/>
      <c r="V161" s="169"/>
      <c r="W161" s="169"/>
      <c r="X161" s="169"/>
      <c r="Y161" s="169"/>
      <c r="Z161" s="169"/>
      <c r="AA161" s="169"/>
    </row>
    <row r="162" spans="1:28" x14ac:dyDescent="0.2">
      <c r="A162" s="1075"/>
      <c r="B162" s="166" t="s">
        <v>729</v>
      </c>
      <c r="C162" s="166">
        <v>43</v>
      </c>
      <c r="H162" s="166">
        <v>38</v>
      </c>
      <c r="M162" s="166">
        <v>114</v>
      </c>
      <c r="N162" s="166">
        <v>100</v>
      </c>
      <c r="O162" s="166">
        <v>119</v>
      </c>
      <c r="P162" s="166">
        <v>123</v>
      </c>
      <c r="Q162" s="166">
        <v>118</v>
      </c>
      <c r="R162" s="166">
        <v>155</v>
      </c>
      <c r="S162" s="166">
        <v>143</v>
      </c>
      <c r="T162" s="166">
        <v>136</v>
      </c>
      <c r="U162" s="166">
        <v>143</v>
      </c>
      <c r="V162" s="166">
        <v>115</v>
      </c>
      <c r="W162" s="166">
        <v>108</v>
      </c>
      <c r="X162" s="166">
        <v>242</v>
      </c>
      <c r="Y162" s="166">
        <v>112</v>
      </c>
      <c r="Z162" s="166">
        <v>95</v>
      </c>
      <c r="AA162" s="166">
        <v>84</v>
      </c>
      <c r="AB162" s="172"/>
    </row>
    <row r="163" spans="1:28" x14ac:dyDescent="0.2">
      <c r="A163" s="1075"/>
      <c r="B163" s="975" t="s">
        <v>674</v>
      </c>
      <c r="C163" s="166">
        <v>38</v>
      </c>
      <c r="H163" s="166">
        <v>32</v>
      </c>
      <c r="M163" s="166">
        <v>45</v>
      </c>
      <c r="N163" s="166">
        <v>45</v>
      </c>
      <c r="O163" s="166">
        <v>49</v>
      </c>
      <c r="P163" s="166">
        <v>56</v>
      </c>
      <c r="Q163" s="166">
        <v>68</v>
      </c>
      <c r="R163" s="166">
        <v>48</v>
      </c>
      <c r="S163" s="166">
        <v>52</v>
      </c>
      <c r="T163" s="166">
        <v>63</v>
      </c>
      <c r="U163" s="166">
        <v>75</v>
      </c>
      <c r="V163" s="166">
        <v>59</v>
      </c>
      <c r="W163" s="166">
        <v>81</v>
      </c>
      <c r="X163" s="166">
        <v>99</v>
      </c>
      <c r="Y163" s="166">
        <v>47</v>
      </c>
      <c r="Z163" s="166">
        <v>62</v>
      </c>
      <c r="AA163" s="166">
        <v>45</v>
      </c>
      <c r="AB163" s="172"/>
    </row>
    <row r="164" spans="1:28" x14ac:dyDescent="0.2">
      <c r="A164" s="1075"/>
      <c r="B164" s="975" t="s">
        <v>675</v>
      </c>
      <c r="C164" s="166">
        <v>0</v>
      </c>
      <c r="H164" s="166">
        <v>2</v>
      </c>
      <c r="M164" s="166">
        <v>6</v>
      </c>
      <c r="N164" s="166">
        <v>11</v>
      </c>
      <c r="O164" s="166">
        <v>0</v>
      </c>
      <c r="P164" s="166">
        <v>19</v>
      </c>
      <c r="Q164" s="166">
        <v>7</v>
      </c>
      <c r="R164" s="166">
        <v>68</v>
      </c>
      <c r="S164" s="166">
        <v>5</v>
      </c>
      <c r="T164" s="166">
        <v>13</v>
      </c>
      <c r="U164" s="166">
        <v>17</v>
      </c>
      <c r="V164" s="166">
        <v>7</v>
      </c>
      <c r="W164" s="166">
        <v>9</v>
      </c>
      <c r="X164" s="166">
        <v>29</v>
      </c>
      <c r="Y164" s="166">
        <v>16</v>
      </c>
      <c r="Z164" s="166">
        <v>5</v>
      </c>
      <c r="AA164" s="166">
        <v>6</v>
      </c>
      <c r="AB164" s="172"/>
    </row>
    <row r="165" spans="1:28" x14ac:dyDescent="0.2">
      <c r="A165" s="1075"/>
      <c r="B165" s="975" t="s">
        <v>676</v>
      </c>
      <c r="C165" s="166">
        <v>5</v>
      </c>
      <c r="H165" s="166">
        <v>4</v>
      </c>
      <c r="M165" s="166">
        <v>63</v>
      </c>
      <c r="N165" s="166">
        <v>44</v>
      </c>
      <c r="O165" s="166">
        <v>70</v>
      </c>
      <c r="P165" s="166">
        <v>48</v>
      </c>
      <c r="Q165" s="166">
        <v>43</v>
      </c>
      <c r="R165" s="166">
        <v>39</v>
      </c>
      <c r="S165" s="166">
        <v>86</v>
      </c>
      <c r="T165" s="166">
        <v>60</v>
      </c>
      <c r="U165" s="166">
        <v>51</v>
      </c>
      <c r="V165" s="166">
        <v>49</v>
      </c>
      <c r="W165" s="166">
        <v>18</v>
      </c>
      <c r="X165" s="166">
        <v>114</v>
      </c>
      <c r="Y165" s="166">
        <v>49</v>
      </c>
      <c r="Z165" s="166">
        <v>28</v>
      </c>
      <c r="AA165" s="166">
        <v>33</v>
      </c>
      <c r="AB165" s="172"/>
    </row>
    <row r="166" spans="1:28" x14ac:dyDescent="0.2">
      <c r="A166" s="1075"/>
      <c r="AB166" s="172"/>
    </row>
    <row r="167" spans="1:28" x14ac:dyDescent="0.2">
      <c r="A167" s="1075"/>
      <c r="B167" s="168" t="s">
        <v>625</v>
      </c>
      <c r="C167" s="169"/>
      <c r="D167" s="169"/>
      <c r="E167" s="169"/>
      <c r="F167" s="169"/>
      <c r="G167" s="169"/>
      <c r="H167" s="169"/>
      <c r="I167" s="169"/>
      <c r="J167" s="169"/>
      <c r="K167" s="169"/>
      <c r="L167" s="169"/>
      <c r="M167" s="169"/>
      <c r="N167" s="169"/>
      <c r="O167" s="169"/>
      <c r="P167" s="169"/>
      <c r="Q167" s="169"/>
      <c r="R167" s="169"/>
      <c r="S167" s="169"/>
      <c r="T167" s="169"/>
      <c r="U167" s="169"/>
      <c r="V167" s="169"/>
      <c r="W167" s="169"/>
      <c r="X167" s="169"/>
      <c r="Y167" s="169"/>
      <c r="Z167" s="169"/>
      <c r="AA167" s="169"/>
    </row>
    <row r="168" spans="1:28" x14ac:dyDescent="0.2">
      <c r="A168" s="1075"/>
      <c r="B168" s="166" t="s">
        <v>627</v>
      </c>
      <c r="C168" s="179" t="s">
        <v>8</v>
      </c>
      <c r="D168" s="179"/>
      <c r="E168" s="179"/>
      <c r="F168" s="179"/>
      <c r="G168" s="179"/>
      <c r="H168" s="179" t="s">
        <v>8</v>
      </c>
      <c r="I168" s="179"/>
      <c r="J168" s="179"/>
      <c r="K168" s="179"/>
      <c r="L168" s="179"/>
      <c r="M168" s="179" t="s">
        <v>8</v>
      </c>
      <c r="R168" s="166">
        <v>660</v>
      </c>
      <c r="S168" s="166">
        <v>821</v>
      </c>
      <c r="T168" s="166">
        <v>803</v>
      </c>
      <c r="U168" s="166">
        <v>926</v>
      </c>
      <c r="V168" s="166">
        <v>976</v>
      </c>
      <c r="W168" s="166">
        <v>1123</v>
      </c>
      <c r="X168" s="166">
        <v>1320</v>
      </c>
      <c r="Y168" s="166">
        <v>1556</v>
      </c>
      <c r="Z168" s="166">
        <v>1813</v>
      </c>
      <c r="AA168" s="166">
        <v>2122</v>
      </c>
    </row>
    <row r="169" spans="1:28" x14ac:dyDescent="0.2">
      <c r="A169" s="1075"/>
    </row>
    <row r="170" spans="1:28" x14ac:dyDescent="0.2">
      <c r="A170" s="1075"/>
      <c r="B170" s="168" t="s">
        <v>626</v>
      </c>
      <c r="C170" s="169"/>
      <c r="D170" s="169"/>
      <c r="E170" s="169"/>
      <c r="F170" s="169"/>
      <c r="G170" s="169"/>
      <c r="H170" s="169"/>
      <c r="I170" s="169"/>
      <c r="J170" s="169"/>
      <c r="K170" s="169"/>
      <c r="L170" s="169"/>
      <c r="M170" s="169"/>
      <c r="N170" s="169"/>
      <c r="O170" s="169"/>
      <c r="P170" s="169"/>
      <c r="Q170" s="169"/>
      <c r="R170" s="169"/>
      <c r="S170" s="169"/>
      <c r="T170" s="169"/>
      <c r="U170" s="169"/>
      <c r="V170" s="169"/>
      <c r="W170" s="169"/>
      <c r="X170" s="169"/>
      <c r="Y170" s="169"/>
      <c r="Z170" s="169"/>
      <c r="AA170" s="169"/>
    </row>
    <row r="171" spans="1:28" x14ac:dyDescent="0.2">
      <c r="A171" s="1075"/>
      <c r="B171" s="885" t="s">
        <v>548</v>
      </c>
      <c r="C171" s="173">
        <v>22770</v>
      </c>
      <c r="D171" s="173">
        <v>23659</v>
      </c>
      <c r="E171" s="173">
        <v>24540</v>
      </c>
      <c r="F171" s="173">
        <v>21639</v>
      </c>
      <c r="G171" s="173">
        <v>23135</v>
      </c>
      <c r="H171" s="173">
        <v>25279</v>
      </c>
      <c r="I171" s="173">
        <v>29273</v>
      </c>
      <c r="J171" s="173">
        <v>34065</v>
      </c>
      <c r="K171" s="173">
        <v>38470</v>
      </c>
      <c r="L171" s="173">
        <v>41296</v>
      </c>
      <c r="M171" s="173">
        <v>39772</v>
      </c>
      <c r="N171" s="173">
        <v>34361</v>
      </c>
      <c r="O171" s="173">
        <v>30259</v>
      </c>
      <c r="P171" s="173">
        <v>28749</v>
      </c>
      <c r="Q171" s="173">
        <v>30552</v>
      </c>
      <c r="R171" s="173">
        <v>30464</v>
      </c>
      <c r="S171" s="173">
        <v>30691</v>
      </c>
      <c r="T171" s="173">
        <v>29934</v>
      </c>
      <c r="U171" s="173">
        <v>28607</v>
      </c>
      <c r="V171" s="173">
        <v>31857</v>
      </c>
      <c r="W171" s="173">
        <v>31407</v>
      </c>
      <c r="X171" s="173">
        <v>32524</v>
      </c>
      <c r="Y171" s="173">
        <v>31058</v>
      </c>
      <c r="Z171" s="173">
        <v>30911</v>
      </c>
      <c r="AA171" s="173">
        <v>29612</v>
      </c>
    </row>
    <row r="172" spans="1:28" x14ac:dyDescent="0.2">
      <c r="A172" s="1075"/>
      <c r="B172" s="886" t="s">
        <v>553</v>
      </c>
      <c r="C172" s="173"/>
      <c r="D172" s="173"/>
      <c r="E172" s="173"/>
      <c r="F172" s="173"/>
      <c r="G172" s="173"/>
      <c r="H172" s="173"/>
      <c r="I172" s="173"/>
      <c r="J172" s="173"/>
      <c r="K172" s="173"/>
      <c r="L172" s="173"/>
      <c r="M172" s="173"/>
      <c r="N172" s="173"/>
      <c r="O172" s="173"/>
      <c r="P172" s="173"/>
      <c r="Q172" s="173"/>
      <c r="R172" s="173"/>
      <c r="S172" s="173"/>
      <c r="T172" s="173"/>
      <c r="U172" s="173"/>
      <c r="V172" s="173"/>
      <c r="W172" s="173"/>
      <c r="X172" s="173"/>
      <c r="Y172" s="173"/>
      <c r="Z172" s="173"/>
      <c r="AA172" s="173"/>
    </row>
    <row r="173" spans="1:28" x14ac:dyDescent="0.2">
      <c r="A173" s="1075"/>
      <c r="B173" s="887" t="s">
        <v>554</v>
      </c>
      <c r="C173" s="173">
        <v>57021</v>
      </c>
      <c r="D173" s="173">
        <v>67016</v>
      </c>
      <c r="E173" s="173">
        <v>69322</v>
      </c>
      <c r="F173" s="173">
        <v>55528</v>
      </c>
      <c r="G173" s="173">
        <v>75031</v>
      </c>
      <c r="H173" s="173">
        <v>45309</v>
      </c>
      <c r="I173" s="173">
        <v>44735</v>
      </c>
      <c r="J173" s="173">
        <v>28674</v>
      </c>
      <c r="K173" s="173">
        <v>34447</v>
      </c>
      <c r="L173" s="173">
        <v>36163</v>
      </c>
      <c r="M173" s="173">
        <v>58674</v>
      </c>
      <c r="N173" s="173">
        <v>59415</v>
      </c>
      <c r="O173" s="173">
        <v>63513</v>
      </c>
      <c r="P173" s="173">
        <v>73720</v>
      </c>
      <c r="Q173" s="173">
        <v>117844</v>
      </c>
      <c r="R173" s="173">
        <v>118128</v>
      </c>
      <c r="S173" s="173">
        <v>71604</v>
      </c>
      <c r="T173" s="173">
        <v>98065</v>
      </c>
      <c r="U173" s="173">
        <v>50461</v>
      </c>
      <c r="V173" s="173">
        <v>50705</v>
      </c>
      <c r="W173" s="173">
        <v>30061</v>
      </c>
      <c r="X173" s="173">
        <v>32151</v>
      </c>
      <c r="Y173" s="173">
        <v>36736</v>
      </c>
      <c r="Z173" s="173">
        <v>24103</v>
      </c>
      <c r="AA173" s="173">
        <v>33770</v>
      </c>
    </row>
    <row r="174" spans="1:28" x14ac:dyDescent="0.2">
      <c r="A174" s="1075"/>
      <c r="B174" s="887" t="s">
        <v>555</v>
      </c>
      <c r="C174" s="173">
        <v>535</v>
      </c>
      <c r="D174" s="173">
        <v>1174</v>
      </c>
      <c r="E174" s="173">
        <v>722</v>
      </c>
      <c r="F174" s="173">
        <v>616</v>
      </c>
      <c r="G174" s="173">
        <v>490</v>
      </c>
      <c r="H174" s="173">
        <v>876</v>
      </c>
      <c r="I174" s="173">
        <v>320</v>
      </c>
      <c r="J174" s="173">
        <v>399</v>
      </c>
      <c r="K174" s="173">
        <v>370</v>
      </c>
      <c r="L174" s="173">
        <v>351</v>
      </c>
      <c r="M174" s="173">
        <v>546</v>
      </c>
      <c r="N174" s="173">
        <v>747</v>
      </c>
      <c r="O174" s="173">
        <v>709</v>
      </c>
      <c r="P174" s="173">
        <v>788</v>
      </c>
      <c r="Q174" s="173">
        <v>669</v>
      </c>
      <c r="R174" s="173">
        <v>622</v>
      </c>
      <c r="S174" s="173">
        <v>816</v>
      </c>
      <c r="T174" s="173">
        <v>623</v>
      </c>
      <c r="U174" s="173">
        <v>605</v>
      </c>
      <c r="V174" s="173">
        <v>622</v>
      </c>
      <c r="W174" s="173">
        <v>713</v>
      </c>
      <c r="X174" s="173">
        <v>1077</v>
      </c>
      <c r="Y174" s="173">
        <v>1010</v>
      </c>
      <c r="Z174" s="173">
        <v>1044</v>
      </c>
      <c r="AA174" s="173">
        <v>1020</v>
      </c>
    </row>
    <row r="175" spans="1:28" x14ac:dyDescent="0.2">
      <c r="A175" s="1075"/>
      <c r="B175" s="887" t="s">
        <v>556</v>
      </c>
      <c r="C175" s="173">
        <v>127792</v>
      </c>
      <c r="D175" s="173">
        <v>98593</v>
      </c>
      <c r="E175" s="173">
        <v>201483</v>
      </c>
      <c r="F175" s="173">
        <v>143055</v>
      </c>
      <c r="G175" s="173">
        <v>157181</v>
      </c>
      <c r="H175" s="173">
        <v>219830</v>
      </c>
      <c r="I175" s="173">
        <v>192059</v>
      </c>
      <c r="J175" s="173">
        <v>215348</v>
      </c>
      <c r="K175" s="173">
        <v>262180</v>
      </c>
      <c r="L175" s="173">
        <v>338247</v>
      </c>
      <c r="M175" s="173">
        <v>331964</v>
      </c>
      <c r="N175" s="173">
        <v>272120</v>
      </c>
      <c r="O175" s="173">
        <v>238646</v>
      </c>
      <c r="P175" s="173">
        <v>254242</v>
      </c>
      <c r="Q175" s="173">
        <v>266088</v>
      </c>
      <c r="R175" s="173">
        <v>283382</v>
      </c>
      <c r="S175" s="173">
        <v>328275</v>
      </c>
      <c r="T175" s="173">
        <v>360708</v>
      </c>
      <c r="U175" s="173">
        <v>662137</v>
      </c>
      <c r="V175" s="173">
        <v>671650</v>
      </c>
      <c r="W175" s="173">
        <v>725862</v>
      </c>
      <c r="X175" s="173">
        <v>575972</v>
      </c>
      <c r="Y175" s="173">
        <v>388064</v>
      </c>
      <c r="Z175" s="173">
        <v>270823</v>
      </c>
      <c r="AA175" s="173">
        <v>74225</v>
      </c>
    </row>
    <row r="176" spans="1:28" x14ac:dyDescent="0.2">
      <c r="A176" s="1075"/>
      <c r="B176" s="887" t="s">
        <v>557</v>
      </c>
      <c r="C176" s="173">
        <v>272</v>
      </c>
      <c r="D176" s="173">
        <v>289</v>
      </c>
      <c r="E176" s="173">
        <v>352</v>
      </c>
      <c r="F176" s="173">
        <v>560</v>
      </c>
      <c r="G176" s="173">
        <v>769</v>
      </c>
      <c r="H176" s="173">
        <v>876</v>
      </c>
      <c r="I176" s="173">
        <v>751</v>
      </c>
      <c r="J176" s="173">
        <v>1147</v>
      </c>
      <c r="K176" s="173">
        <v>1203</v>
      </c>
      <c r="L176" s="173">
        <v>1489</v>
      </c>
      <c r="M176" s="173">
        <v>1771</v>
      </c>
      <c r="N176" s="173">
        <v>1634</v>
      </c>
      <c r="O176" s="173">
        <v>1347</v>
      </c>
      <c r="P176" s="173">
        <v>1680</v>
      </c>
      <c r="Q176" s="173">
        <v>1656</v>
      </c>
      <c r="R176" s="173">
        <v>2161</v>
      </c>
      <c r="S176" s="173">
        <v>1804</v>
      </c>
      <c r="T176" s="173">
        <v>1112</v>
      </c>
      <c r="U176" s="173">
        <v>1518</v>
      </c>
      <c r="V176" s="173">
        <v>2129</v>
      </c>
      <c r="W176" s="173">
        <v>2224</v>
      </c>
      <c r="X176" s="173">
        <v>2561</v>
      </c>
      <c r="Y176" s="173">
        <v>4813</v>
      </c>
      <c r="Z176" s="173">
        <v>4227</v>
      </c>
      <c r="AA176" s="173">
        <v>2946</v>
      </c>
    </row>
    <row r="177" spans="1:27" x14ac:dyDescent="0.2">
      <c r="A177" s="1075"/>
      <c r="B177" s="887" t="s">
        <v>558</v>
      </c>
      <c r="C177" s="173">
        <v>2832084</v>
      </c>
      <c r="D177" s="173">
        <v>1294273</v>
      </c>
      <c r="E177" s="173">
        <v>1308018</v>
      </c>
      <c r="F177" s="173">
        <v>2714575</v>
      </c>
      <c r="G177" s="173">
        <v>1368437</v>
      </c>
      <c r="H177" s="173">
        <v>2768046</v>
      </c>
      <c r="I177" s="173">
        <v>1719239</v>
      </c>
      <c r="J177" s="173">
        <v>1099825</v>
      </c>
      <c r="K177" s="173">
        <v>1139524</v>
      </c>
      <c r="L177" s="173">
        <v>1717305</v>
      </c>
      <c r="M177" s="173">
        <v>29293957</v>
      </c>
      <c r="N177" s="173">
        <v>13863756</v>
      </c>
      <c r="O177" s="173">
        <v>11824798</v>
      </c>
      <c r="P177" s="173">
        <v>3038916</v>
      </c>
      <c r="Q177" s="173">
        <v>2196988</v>
      </c>
      <c r="R177" s="173">
        <v>8868465</v>
      </c>
      <c r="S177" s="173">
        <v>3745560</v>
      </c>
      <c r="T177" s="173">
        <v>5677739</v>
      </c>
      <c r="U177" s="173">
        <v>9311715</v>
      </c>
      <c r="V177" s="173">
        <v>3427346</v>
      </c>
      <c r="W177" s="173">
        <v>2605997</v>
      </c>
      <c r="X177" s="173">
        <v>3978404</v>
      </c>
      <c r="Y177" s="173">
        <v>872366</v>
      </c>
      <c r="Z177" s="173">
        <v>119507</v>
      </c>
      <c r="AA177" s="173">
        <v>48970</v>
      </c>
    </row>
    <row r="178" spans="1:27" x14ac:dyDescent="0.2">
      <c r="A178" s="1075"/>
    </row>
    <row r="179" spans="1:27" x14ac:dyDescent="0.2">
      <c r="A179" s="1075"/>
      <c r="B179" s="168" t="s">
        <v>665</v>
      </c>
      <c r="C179" s="169"/>
      <c r="D179" s="169"/>
      <c r="E179" s="169"/>
      <c r="F179" s="169"/>
      <c r="G179" s="169"/>
      <c r="H179" s="169"/>
      <c r="I179" s="169"/>
      <c r="J179" s="169"/>
      <c r="K179" s="169"/>
      <c r="L179" s="169"/>
      <c r="M179" s="169"/>
      <c r="N179" s="169"/>
      <c r="O179" s="169"/>
      <c r="P179" s="169"/>
      <c r="Q179" s="169"/>
      <c r="R179" s="169"/>
      <c r="S179" s="169"/>
      <c r="T179" s="169"/>
      <c r="U179" s="169"/>
      <c r="V179" s="169"/>
      <c r="W179" s="169"/>
      <c r="X179" s="169"/>
      <c r="Y179" s="169"/>
      <c r="Z179" s="169"/>
      <c r="AA179" s="169"/>
    </row>
    <row r="180" spans="1:27" x14ac:dyDescent="0.2">
      <c r="A180" s="1075"/>
      <c r="B180" s="166" t="s">
        <v>666</v>
      </c>
      <c r="C180" s="179" t="s">
        <v>8</v>
      </c>
      <c r="D180" s="179"/>
      <c r="E180" s="179"/>
      <c r="F180" s="179"/>
      <c r="G180" s="179"/>
      <c r="H180" s="179" t="s">
        <v>8</v>
      </c>
      <c r="I180" s="179" t="s">
        <v>8</v>
      </c>
      <c r="J180" s="179" t="s">
        <v>8</v>
      </c>
      <c r="K180" s="179" t="s">
        <v>8</v>
      </c>
      <c r="L180" s="179" t="s">
        <v>8</v>
      </c>
      <c r="M180" s="173">
        <v>1676438</v>
      </c>
      <c r="N180" s="173">
        <v>1266214</v>
      </c>
      <c r="O180" s="173">
        <v>955310</v>
      </c>
      <c r="P180" s="173">
        <v>931557</v>
      </c>
      <c r="Q180" s="173">
        <v>1160395</v>
      </c>
      <c r="R180" s="173">
        <v>1189075</v>
      </c>
      <c r="S180" s="173">
        <v>1089092</v>
      </c>
      <c r="T180" s="173">
        <v>876704</v>
      </c>
      <c r="U180" s="173">
        <v>723825</v>
      </c>
      <c r="V180" s="173">
        <v>556041</v>
      </c>
      <c r="W180" s="173">
        <v>463382</v>
      </c>
      <c r="X180" s="173">
        <v>340252</v>
      </c>
      <c r="Y180" s="173">
        <v>364768</v>
      </c>
      <c r="Z180" s="173">
        <v>420789</v>
      </c>
      <c r="AA180" s="173">
        <v>486651</v>
      </c>
    </row>
    <row r="181" spans="1:27" x14ac:dyDescent="0.2">
      <c r="A181" s="1075"/>
      <c r="B181" s="170" t="s">
        <v>649</v>
      </c>
      <c r="C181" s="179" t="s">
        <v>8</v>
      </c>
      <c r="D181" s="179"/>
      <c r="E181" s="179"/>
      <c r="F181" s="179"/>
      <c r="G181" s="179"/>
      <c r="H181" s="179" t="s">
        <v>8</v>
      </c>
      <c r="I181" s="179" t="s">
        <v>8</v>
      </c>
      <c r="J181" s="179" t="s">
        <v>8</v>
      </c>
      <c r="K181" s="179" t="s">
        <v>8</v>
      </c>
      <c r="L181" s="179" t="s">
        <v>8</v>
      </c>
      <c r="M181" s="173">
        <v>20651</v>
      </c>
      <c r="N181" s="173">
        <v>18158</v>
      </c>
      <c r="O181" s="173">
        <v>15014</v>
      </c>
      <c r="P181" s="173">
        <v>16335</v>
      </c>
      <c r="Q181" s="173">
        <v>11154</v>
      </c>
      <c r="R181" s="173">
        <v>10336</v>
      </c>
      <c r="S181" s="173">
        <v>10521</v>
      </c>
      <c r="T181" s="173">
        <v>11686</v>
      </c>
      <c r="U181" s="173">
        <v>10895</v>
      </c>
      <c r="V181" s="173">
        <v>8370</v>
      </c>
      <c r="W181" s="173">
        <v>8220</v>
      </c>
      <c r="X181" s="173">
        <v>6552</v>
      </c>
      <c r="Y181" s="173">
        <v>3685</v>
      </c>
      <c r="Z181" s="173">
        <v>3162</v>
      </c>
      <c r="AA181" s="173">
        <v>3942</v>
      </c>
    </row>
    <row r="182" spans="1:27" x14ac:dyDescent="0.2">
      <c r="A182" s="1075"/>
      <c r="B182" s="170" t="s">
        <v>650</v>
      </c>
      <c r="C182" s="179" t="s">
        <v>8</v>
      </c>
      <c r="D182" s="179"/>
      <c r="E182" s="179"/>
      <c r="F182" s="179"/>
      <c r="G182" s="179"/>
      <c r="H182" s="179" t="s">
        <v>8</v>
      </c>
      <c r="I182" s="179" t="s">
        <v>8</v>
      </c>
      <c r="J182" s="179" t="s">
        <v>8</v>
      </c>
      <c r="K182" s="179" t="s">
        <v>8</v>
      </c>
      <c r="L182" s="179" t="s">
        <v>8</v>
      </c>
      <c r="M182" s="173">
        <v>12108</v>
      </c>
      <c r="N182" s="173">
        <v>12338</v>
      </c>
      <c r="O182" s="173">
        <v>10487</v>
      </c>
      <c r="P182" s="173">
        <v>10157</v>
      </c>
      <c r="Q182" s="173">
        <v>9959</v>
      </c>
      <c r="R182" s="173">
        <v>7343</v>
      </c>
      <c r="S182" s="173">
        <v>6599</v>
      </c>
      <c r="T182" s="173">
        <v>6380</v>
      </c>
      <c r="U182" s="173">
        <v>7925</v>
      </c>
      <c r="V182" s="173">
        <v>6806</v>
      </c>
      <c r="W182" s="173">
        <v>7431</v>
      </c>
      <c r="X182" s="173">
        <v>6123</v>
      </c>
      <c r="Y182" s="173">
        <v>4210</v>
      </c>
      <c r="Z182" s="173">
        <v>3230</v>
      </c>
      <c r="AA182" s="173">
        <v>3338</v>
      </c>
    </row>
    <row r="183" spans="1:27" x14ac:dyDescent="0.2">
      <c r="A183" s="1075"/>
      <c r="B183" s="881" t="s">
        <v>651</v>
      </c>
      <c r="C183" s="883" t="s">
        <v>8</v>
      </c>
      <c r="D183" s="883"/>
      <c r="E183" s="883"/>
      <c r="F183" s="883"/>
      <c r="G183" s="883"/>
      <c r="H183" s="883" t="s">
        <v>8</v>
      </c>
      <c r="I183" s="883" t="s">
        <v>8</v>
      </c>
      <c r="J183" s="883" t="s">
        <v>8</v>
      </c>
      <c r="K183" s="883" t="s">
        <v>8</v>
      </c>
      <c r="L183" s="883" t="s">
        <v>8</v>
      </c>
      <c r="M183" s="970">
        <v>1643679</v>
      </c>
      <c r="N183" s="970">
        <v>1235718</v>
      </c>
      <c r="O183" s="970">
        <v>929809</v>
      </c>
      <c r="P183" s="970">
        <v>905065</v>
      </c>
      <c r="Q183" s="970">
        <v>1139282</v>
      </c>
      <c r="R183" s="970">
        <v>1171396</v>
      </c>
      <c r="S183" s="970">
        <v>1071972</v>
      </c>
      <c r="T183" s="970">
        <v>858638</v>
      </c>
      <c r="U183" s="970">
        <v>705005</v>
      </c>
      <c r="V183" s="970">
        <v>540865</v>
      </c>
      <c r="W183" s="970">
        <v>447731</v>
      </c>
      <c r="X183" s="970">
        <v>327577</v>
      </c>
      <c r="Y183" s="970">
        <v>356873</v>
      </c>
      <c r="Z183" s="970">
        <v>414397</v>
      </c>
      <c r="AA183" s="970">
        <v>479371</v>
      </c>
    </row>
    <row r="184" spans="1:27" x14ac:dyDescent="0.2">
      <c r="A184" s="1075"/>
      <c r="B184" s="170" t="s">
        <v>667</v>
      </c>
      <c r="C184" s="179" t="s">
        <v>8</v>
      </c>
      <c r="D184" s="179"/>
      <c r="E184" s="179"/>
      <c r="F184" s="179"/>
      <c r="G184" s="179"/>
      <c r="H184" s="179" t="s">
        <v>8</v>
      </c>
      <c r="I184" s="179" t="s">
        <v>8</v>
      </c>
      <c r="J184" s="179" t="s">
        <v>8</v>
      </c>
      <c r="K184" s="179" t="s">
        <v>8</v>
      </c>
      <c r="L184" s="179" t="s">
        <v>8</v>
      </c>
      <c r="M184" s="173">
        <v>1636883</v>
      </c>
      <c r="N184" s="173">
        <v>1224047</v>
      </c>
      <c r="O184" s="173">
        <v>917993</v>
      </c>
      <c r="P184" s="173">
        <v>882012</v>
      </c>
      <c r="Q184" s="173">
        <v>1085006</v>
      </c>
      <c r="R184" s="173">
        <v>1023905</v>
      </c>
      <c r="S184" s="173">
        <v>981066</v>
      </c>
      <c r="T184" s="173">
        <v>808688</v>
      </c>
      <c r="U184" s="173">
        <v>661766</v>
      </c>
      <c r="V184" s="173">
        <v>503386</v>
      </c>
      <c r="W184" s="173">
        <v>404365</v>
      </c>
      <c r="X184" s="173">
        <v>286154</v>
      </c>
      <c r="Y184" s="173">
        <v>265755</v>
      </c>
      <c r="Z184" s="173">
        <v>267734</v>
      </c>
      <c r="AA184" s="173">
        <v>229178</v>
      </c>
    </row>
    <row r="185" spans="1:27" x14ac:dyDescent="0.2">
      <c r="A185" s="1075"/>
      <c r="B185" s="170" t="s">
        <v>668</v>
      </c>
      <c r="C185" s="179" t="s">
        <v>8</v>
      </c>
      <c r="D185" s="179"/>
      <c r="E185" s="179"/>
      <c r="F185" s="179"/>
      <c r="G185" s="179"/>
      <c r="H185" s="179" t="s">
        <v>8</v>
      </c>
      <c r="I185" s="179" t="s">
        <v>8</v>
      </c>
      <c r="J185" s="179" t="s">
        <v>8</v>
      </c>
      <c r="K185" s="179" t="s">
        <v>8</v>
      </c>
      <c r="L185" s="179" t="s">
        <v>8</v>
      </c>
      <c r="M185" s="173">
        <v>39555</v>
      </c>
      <c r="N185" s="173">
        <v>42167</v>
      </c>
      <c r="O185" s="173">
        <v>37317</v>
      </c>
      <c r="P185" s="173">
        <v>49545</v>
      </c>
      <c r="Q185" s="173">
        <v>75389</v>
      </c>
      <c r="R185" s="173">
        <v>165170</v>
      </c>
      <c r="S185" s="173">
        <v>108026</v>
      </c>
      <c r="T185" s="173">
        <v>68016</v>
      </c>
      <c r="U185" s="173">
        <v>62059</v>
      </c>
      <c r="V185" s="173">
        <v>52655</v>
      </c>
      <c r="W185" s="173">
        <v>59017</v>
      </c>
      <c r="X185" s="173">
        <v>54098</v>
      </c>
      <c r="Y185" s="173">
        <v>99013</v>
      </c>
      <c r="Z185" s="173">
        <v>153055</v>
      </c>
      <c r="AA185" s="173">
        <v>257473</v>
      </c>
    </row>
    <row r="186" spans="1:27" x14ac:dyDescent="0.2">
      <c r="A186" s="1075"/>
    </row>
    <row r="187" spans="1:27" x14ac:dyDescent="0.2">
      <c r="A187" s="1075"/>
      <c r="B187" s="168" t="s">
        <v>669</v>
      </c>
      <c r="C187" s="169"/>
      <c r="D187" s="169"/>
      <c r="E187" s="169"/>
      <c r="F187" s="169"/>
      <c r="G187" s="169"/>
      <c r="H187" s="169"/>
      <c r="I187" s="169"/>
      <c r="J187" s="169"/>
      <c r="K187" s="169"/>
      <c r="L187" s="169"/>
      <c r="M187" s="169"/>
      <c r="N187" s="169"/>
      <c r="O187" s="169"/>
      <c r="P187" s="169"/>
      <c r="Q187" s="169"/>
      <c r="R187" s="169"/>
      <c r="S187" s="169"/>
      <c r="T187" s="169"/>
      <c r="U187" s="169"/>
      <c r="V187" s="169"/>
      <c r="W187" s="169"/>
      <c r="X187" s="169"/>
      <c r="Y187" s="169"/>
      <c r="Z187" s="169"/>
      <c r="AA187" s="169"/>
    </row>
    <row r="188" spans="1:27" x14ac:dyDescent="0.2">
      <c r="A188" s="1075"/>
      <c r="B188" s="166" t="s">
        <v>671</v>
      </c>
      <c r="C188" s="179" t="s">
        <v>8</v>
      </c>
      <c r="D188" s="179"/>
      <c r="E188" s="179"/>
      <c r="F188" s="179"/>
      <c r="G188" s="179"/>
      <c r="H188" s="179" t="s">
        <v>8</v>
      </c>
      <c r="I188" s="179" t="s">
        <v>8</v>
      </c>
      <c r="J188" s="179" t="s">
        <v>8</v>
      </c>
      <c r="K188" s="179" t="s">
        <v>8</v>
      </c>
      <c r="M188" s="173">
        <v>3691</v>
      </c>
      <c r="N188" s="173">
        <v>3244</v>
      </c>
      <c r="O188" s="173">
        <v>3586</v>
      </c>
      <c r="P188" s="173">
        <v>5793</v>
      </c>
      <c r="Q188" s="173">
        <v>6500</v>
      </c>
      <c r="R188" s="173">
        <v>7255</v>
      </c>
      <c r="S188" s="173">
        <v>8022</v>
      </c>
      <c r="T188" s="173">
        <v>14675</v>
      </c>
      <c r="U188" s="173">
        <v>13657</v>
      </c>
      <c r="V188" s="173">
        <v>14992</v>
      </c>
      <c r="W188" s="173">
        <v>14841</v>
      </c>
      <c r="X188" s="173">
        <v>19959</v>
      </c>
      <c r="Y188" s="173">
        <v>24792</v>
      </c>
      <c r="Z188" s="173">
        <v>22848</v>
      </c>
      <c r="AA188" s="173">
        <v>24361</v>
      </c>
    </row>
    <row r="189" spans="1:27" x14ac:dyDescent="0.2">
      <c r="A189" s="1075"/>
      <c r="B189" s="166" t="s">
        <v>670</v>
      </c>
      <c r="C189" s="179" t="s">
        <v>8</v>
      </c>
      <c r="D189" s="179"/>
      <c r="E189" s="179"/>
      <c r="F189" s="179"/>
      <c r="G189" s="179"/>
      <c r="H189" s="179" t="s">
        <v>8</v>
      </c>
      <c r="I189" s="179" t="s">
        <v>8</v>
      </c>
      <c r="J189" s="179" t="s">
        <v>8</v>
      </c>
      <c r="K189" s="179" t="s">
        <v>8</v>
      </c>
      <c r="M189" s="971">
        <v>985.01594</v>
      </c>
      <c r="N189" s="971">
        <v>453.27526</v>
      </c>
      <c r="O189" s="971">
        <v>574.38679999999999</v>
      </c>
      <c r="P189" s="971">
        <v>989.90341000000001</v>
      </c>
      <c r="Q189" s="971">
        <v>940.19227000000001</v>
      </c>
      <c r="R189" s="971">
        <v>1387.67885</v>
      </c>
      <c r="S189" s="971">
        <v>932.3451</v>
      </c>
      <c r="T189" s="971">
        <v>1553.69236</v>
      </c>
      <c r="U189" s="971">
        <v>1967.54377</v>
      </c>
      <c r="V189" s="971">
        <v>2727.2887900000001</v>
      </c>
      <c r="W189" s="971">
        <v>2606.97937</v>
      </c>
      <c r="X189" s="971">
        <v>1881.2534599999999</v>
      </c>
      <c r="Y189" s="971">
        <v>1783</v>
      </c>
      <c r="Z189" s="971" t="s">
        <v>427</v>
      </c>
      <c r="AA189" s="971" t="s">
        <v>427</v>
      </c>
    </row>
    <row r="190" spans="1:27" x14ac:dyDescent="0.2">
      <c r="A190" s="1075"/>
      <c r="B190" s="166" t="s">
        <v>664</v>
      </c>
      <c r="C190" s="179" t="s">
        <v>8</v>
      </c>
      <c r="D190" s="179"/>
      <c r="E190" s="179"/>
      <c r="F190" s="179"/>
      <c r="G190" s="179"/>
      <c r="H190" s="179" t="s">
        <v>8</v>
      </c>
      <c r="I190" s="179" t="s">
        <v>8</v>
      </c>
      <c r="J190" s="179" t="s">
        <v>8</v>
      </c>
      <c r="K190" s="179" t="s">
        <v>8</v>
      </c>
      <c r="M190" s="971" t="s">
        <v>427</v>
      </c>
      <c r="N190" s="971" t="s">
        <v>427</v>
      </c>
      <c r="O190" s="971" t="s">
        <v>427</v>
      </c>
      <c r="P190" s="971" t="s">
        <v>427</v>
      </c>
      <c r="Q190" s="971" t="s">
        <v>427</v>
      </c>
      <c r="R190" s="971" t="s">
        <v>427</v>
      </c>
      <c r="S190" s="971" t="s">
        <v>427</v>
      </c>
      <c r="T190" s="971" t="s">
        <v>427</v>
      </c>
      <c r="U190" s="971" t="s">
        <v>427</v>
      </c>
      <c r="V190" s="971" t="s">
        <v>427</v>
      </c>
      <c r="W190" s="971">
        <v>2065</v>
      </c>
      <c r="X190" s="971">
        <v>1413</v>
      </c>
      <c r="Y190" s="971">
        <v>1110</v>
      </c>
      <c r="Z190" s="971">
        <v>1262</v>
      </c>
      <c r="AA190" s="971">
        <v>1744</v>
      </c>
    </row>
    <row r="191" spans="1:27" x14ac:dyDescent="0.2">
      <c r="A191" s="1069"/>
    </row>
    <row r="192" spans="1:27" x14ac:dyDescent="0.2">
      <c r="A192" s="1069"/>
    </row>
    <row r="193" spans="1:31" x14ac:dyDescent="0.2">
      <c r="A193" s="1069"/>
      <c r="B193" s="977"/>
      <c r="C193" s="167">
        <v>1990</v>
      </c>
      <c r="D193" s="167">
        <v>1991</v>
      </c>
      <c r="E193" s="167">
        <v>1992</v>
      </c>
      <c r="F193" s="167">
        <v>1993</v>
      </c>
      <c r="G193" s="167">
        <v>1994</v>
      </c>
      <c r="H193" s="167">
        <v>1995</v>
      </c>
      <c r="I193" s="167">
        <v>1996</v>
      </c>
      <c r="J193" s="167">
        <v>1997</v>
      </c>
      <c r="K193" s="167">
        <v>1998</v>
      </c>
      <c r="L193" s="167">
        <v>1999</v>
      </c>
      <c r="M193" s="167">
        <v>2000</v>
      </c>
      <c r="N193" s="167">
        <v>2001</v>
      </c>
      <c r="O193" s="167">
        <v>2002</v>
      </c>
      <c r="P193" s="167">
        <v>2003</v>
      </c>
      <c r="Q193" s="167">
        <v>2004</v>
      </c>
      <c r="R193" s="167">
        <v>2005</v>
      </c>
      <c r="S193" s="167">
        <v>2006</v>
      </c>
      <c r="T193" s="167">
        <v>2007</v>
      </c>
      <c r="U193" s="167">
        <v>2008</v>
      </c>
      <c r="V193" s="167">
        <v>2009</v>
      </c>
      <c r="W193" s="167">
        <v>2010</v>
      </c>
      <c r="X193" s="167">
        <v>2011</v>
      </c>
      <c r="Y193" s="167">
        <v>2012</v>
      </c>
      <c r="Z193" s="167">
        <v>2013</v>
      </c>
      <c r="AA193" s="167">
        <v>2014</v>
      </c>
    </row>
    <row r="194" spans="1:31" x14ac:dyDescent="0.2">
      <c r="A194" s="1071" t="s">
        <v>741</v>
      </c>
      <c r="B194" s="168" t="s">
        <v>740</v>
      </c>
      <c r="C194" s="168"/>
      <c r="D194" s="168"/>
      <c r="E194" s="168"/>
      <c r="F194" s="168"/>
      <c r="G194" s="168"/>
      <c r="H194" s="168"/>
      <c r="I194" s="168"/>
      <c r="J194" s="168"/>
      <c r="K194" s="168"/>
      <c r="L194" s="168"/>
      <c r="M194" s="168"/>
      <c r="N194" s="168"/>
      <c r="O194" s="168"/>
      <c r="P194" s="168"/>
      <c r="Q194" s="168"/>
      <c r="R194" s="168"/>
      <c r="S194" s="168"/>
      <c r="T194" s="168"/>
      <c r="U194" s="168"/>
      <c r="V194" s="168"/>
      <c r="W194" s="168"/>
      <c r="X194" s="168"/>
      <c r="Y194" s="168"/>
      <c r="Z194" s="168"/>
      <c r="AA194" s="168"/>
    </row>
    <row r="195" spans="1:31" x14ac:dyDescent="0.2">
      <c r="A195" s="1071"/>
      <c r="B195" s="160" t="s">
        <v>152</v>
      </c>
      <c r="C195" s="179" t="s">
        <v>427</v>
      </c>
      <c r="D195" s="179" t="s">
        <v>427</v>
      </c>
      <c r="E195" s="179" t="s">
        <v>427</v>
      </c>
      <c r="F195" s="179" t="s">
        <v>427</v>
      </c>
      <c r="G195" s="179" t="s">
        <v>427</v>
      </c>
      <c r="H195" s="179" t="s">
        <v>427</v>
      </c>
      <c r="I195" s="179" t="s">
        <v>427</v>
      </c>
      <c r="J195" s="162">
        <v>80680</v>
      </c>
      <c r="K195" s="162">
        <v>79591</v>
      </c>
      <c r="L195" s="162">
        <v>77444</v>
      </c>
      <c r="M195" s="162">
        <v>79896</v>
      </c>
      <c r="N195" s="162">
        <v>80840</v>
      </c>
      <c r="O195" s="162">
        <v>84442</v>
      </c>
      <c r="P195" s="162">
        <v>81293</v>
      </c>
      <c r="Q195" s="162">
        <v>79432</v>
      </c>
      <c r="R195" s="162">
        <v>75428</v>
      </c>
      <c r="S195" s="162">
        <v>75768</v>
      </c>
      <c r="T195" s="162">
        <v>82792</v>
      </c>
      <c r="U195" s="162">
        <v>95402</v>
      </c>
      <c r="V195" s="162">
        <v>93277</v>
      </c>
      <c r="W195" s="162">
        <v>99922</v>
      </c>
      <c r="X195" s="162">
        <v>99947</v>
      </c>
      <c r="Y195" s="162">
        <v>99412</v>
      </c>
      <c r="Z195" s="162">
        <v>93727</v>
      </c>
      <c r="AA195" s="162">
        <v>88778</v>
      </c>
      <c r="AB195" s="161"/>
      <c r="AC195" s="161"/>
      <c r="AD195" s="161"/>
      <c r="AE195" s="161"/>
    </row>
    <row r="196" spans="1:31" ht="15.75" customHeight="1" x14ac:dyDescent="0.2">
      <c r="A196" s="1071"/>
      <c r="B196" s="1070" t="s">
        <v>151</v>
      </c>
      <c r="C196" s="179" t="s">
        <v>427</v>
      </c>
      <c r="D196" s="179" t="s">
        <v>427</v>
      </c>
      <c r="E196" s="179" t="s">
        <v>427</v>
      </c>
      <c r="F196" s="179" t="s">
        <v>427</v>
      </c>
      <c r="G196" s="179" t="s">
        <v>427</v>
      </c>
      <c r="H196" s="179" t="s">
        <v>427</v>
      </c>
      <c r="I196" s="179" t="s">
        <v>427</v>
      </c>
      <c r="J196" s="162">
        <v>29199</v>
      </c>
      <c r="K196" s="162">
        <v>28820</v>
      </c>
      <c r="L196" s="162">
        <v>28819</v>
      </c>
      <c r="M196" s="162">
        <v>28945</v>
      </c>
      <c r="N196" s="162">
        <v>28912</v>
      </c>
      <c r="O196" s="162">
        <v>29910</v>
      </c>
      <c r="P196" s="162">
        <v>28526</v>
      </c>
      <c r="Q196" s="162">
        <v>27696</v>
      </c>
      <c r="R196" s="162">
        <v>26740</v>
      </c>
      <c r="S196" s="162">
        <v>27238</v>
      </c>
      <c r="T196" s="162">
        <v>30510</v>
      </c>
      <c r="U196" s="162">
        <v>33937</v>
      </c>
      <c r="V196" s="162">
        <v>33579</v>
      </c>
      <c r="W196" s="162">
        <v>35890</v>
      </c>
      <c r="X196" s="162">
        <v>35395</v>
      </c>
      <c r="Y196" s="162">
        <v>33512</v>
      </c>
      <c r="Z196" s="162">
        <v>33068</v>
      </c>
      <c r="AA196" s="162">
        <v>31073</v>
      </c>
      <c r="AB196" s="161"/>
      <c r="AC196" s="161"/>
      <c r="AD196" s="161"/>
      <c r="AE196" s="161"/>
    </row>
    <row r="197" spans="1:31" x14ac:dyDescent="0.2">
      <c r="A197" s="1071"/>
      <c r="B197" s="1070"/>
      <c r="C197" s="179" t="s">
        <v>427</v>
      </c>
      <c r="D197" s="179" t="s">
        <v>427</v>
      </c>
      <c r="E197" s="179" t="s">
        <v>427</v>
      </c>
      <c r="F197" s="179" t="s">
        <v>427</v>
      </c>
      <c r="G197" s="179" t="s">
        <v>427</v>
      </c>
      <c r="H197" s="179" t="s">
        <v>427</v>
      </c>
      <c r="I197" s="179" t="s">
        <v>427</v>
      </c>
      <c r="J197" s="163">
        <v>0.36199999999999999</v>
      </c>
      <c r="K197" s="163">
        <v>0.36199999999999999</v>
      </c>
      <c r="L197" s="163">
        <v>0.373</v>
      </c>
      <c r="M197" s="163">
        <v>0.36199999999999999</v>
      </c>
      <c r="N197" s="163">
        <v>0.35799999999999998</v>
      </c>
      <c r="O197" s="163">
        <v>0.35399999999999998</v>
      </c>
      <c r="P197" s="163">
        <v>0.35099999999999998</v>
      </c>
      <c r="Q197" s="163">
        <v>0.34899999999999998</v>
      </c>
      <c r="R197" s="163">
        <v>0.35499999999999998</v>
      </c>
      <c r="S197" s="163">
        <v>0.35899999999999999</v>
      </c>
      <c r="T197" s="163">
        <v>0.37</v>
      </c>
      <c r="U197" s="163">
        <v>0.35599999999999998</v>
      </c>
      <c r="V197" s="163">
        <v>0.36</v>
      </c>
      <c r="W197" s="163">
        <v>0.35899999999999999</v>
      </c>
      <c r="X197" s="163">
        <v>0.35399999999999998</v>
      </c>
      <c r="Y197" s="163">
        <v>0.33700000000000002</v>
      </c>
      <c r="Z197" s="163">
        <v>0.35299999999999998</v>
      </c>
      <c r="AA197" s="163">
        <v>0.35</v>
      </c>
      <c r="AB197" s="161"/>
      <c r="AC197" s="161"/>
      <c r="AD197" s="161"/>
      <c r="AE197" s="161"/>
    </row>
    <row r="198" spans="1:31" ht="15.75" customHeight="1" x14ac:dyDescent="0.2">
      <c r="A198" s="1071"/>
      <c r="B198" s="1070" t="s">
        <v>150</v>
      </c>
      <c r="C198" s="179" t="s">
        <v>427</v>
      </c>
      <c r="D198" s="179" t="s">
        <v>427</v>
      </c>
      <c r="E198" s="179" t="s">
        <v>427</v>
      </c>
      <c r="F198" s="179" t="s">
        <v>427</v>
      </c>
      <c r="G198" s="179" t="s">
        <v>427</v>
      </c>
      <c r="H198" s="179" t="s">
        <v>427</v>
      </c>
      <c r="I198" s="179" t="s">
        <v>427</v>
      </c>
      <c r="J198" s="163">
        <v>24728</v>
      </c>
      <c r="K198" s="163">
        <v>24454</v>
      </c>
      <c r="L198" s="163">
        <v>23907</v>
      </c>
      <c r="M198" s="163">
        <v>25194</v>
      </c>
      <c r="N198" s="163">
        <v>25140</v>
      </c>
      <c r="O198" s="163">
        <v>25536</v>
      </c>
      <c r="P198" s="163">
        <v>24362</v>
      </c>
      <c r="Q198" s="163">
        <v>24249</v>
      </c>
      <c r="R198" s="163">
        <v>23094</v>
      </c>
      <c r="S198" s="163">
        <v>23247</v>
      </c>
      <c r="T198" s="163">
        <v>24826</v>
      </c>
      <c r="U198" s="163">
        <v>28372</v>
      </c>
      <c r="V198" s="163">
        <v>28028</v>
      </c>
      <c r="W198" s="163">
        <v>29029</v>
      </c>
      <c r="X198" s="163">
        <v>28534</v>
      </c>
      <c r="Y198" s="163">
        <v>30356</v>
      </c>
      <c r="Z198" s="163">
        <v>27687</v>
      </c>
      <c r="AA198" s="163">
        <v>26027</v>
      </c>
      <c r="AB198" s="161"/>
      <c r="AC198" s="161"/>
      <c r="AD198" s="161"/>
      <c r="AE198" s="161"/>
    </row>
    <row r="199" spans="1:31" x14ac:dyDescent="0.2">
      <c r="A199" s="1071"/>
      <c r="B199" s="1070"/>
      <c r="C199" s="179" t="s">
        <v>427</v>
      </c>
      <c r="D199" s="179" t="s">
        <v>427</v>
      </c>
      <c r="E199" s="179" t="s">
        <v>427</v>
      </c>
      <c r="F199" s="179" t="s">
        <v>427</v>
      </c>
      <c r="G199" s="179" t="s">
        <v>427</v>
      </c>
      <c r="H199" s="179" t="s">
        <v>427</v>
      </c>
      <c r="I199" s="179" t="s">
        <v>427</v>
      </c>
      <c r="J199" s="163">
        <v>0.307</v>
      </c>
      <c r="K199" s="163">
        <v>0.307</v>
      </c>
      <c r="L199" s="163">
        <v>0.309</v>
      </c>
      <c r="M199" s="163">
        <v>0.315</v>
      </c>
      <c r="N199" s="163">
        <v>0.311</v>
      </c>
      <c r="O199" s="163">
        <v>0.30199999999999999</v>
      </c>
      <c r="P199" s="163">
        <v>0.3</v>
      </c>
      <c r="Q199" s="163">
        <v>0.30499999999999999</v>
      </c>
      <c r="R199" s="163">
        <v>0.30599999999999999</v>
      </c>
      <c r="S199" s="163">
        <v>0.307</v>
      </c>
      <c r="T199" s="163">
        <v>0.30099999999999999</v>
      </c>
      <c r="U199" s="163">
        <v>0.29699999999999999</v>
      </c>
      <c r="V199" s="163">
        <v>0.3</v>
      </c>
      <c r="W199" s="163">
        <v>0.29099999999999998</v>
      </c>
      <c r="X199" s="163">
        <v>0.28499999999999998</v>
      </c>
      <c r="Y199" s="163">
        <v>0.30499999999999999</v>
      </c>
      <c r="Z199" s="163">
        <v>0.29499999999999998</v>
      </c>
      <c r="AA199" s="163">
        <v>0.29299999999999998</v>
      </c>
      <c r="AB199" s="161"/>
      <c r="AC199" s="161"/>
      <c r="AD199" s="161"/>
      <c r="AE199" s="161"/>
    </row>
    <row r="200" spans="1:31" ht="15.75" customHeight="1" x14ac:dyDescent="0.2">
      <c r="A200" s="1071"/>
      <c r="B200" s="1070" t="s">
        <v>149</v>
      </c>
      <c r="C200" s="179" t="s">
        <v>427</v>
      </c>
      <c r="D200" s="179" t="s">
        <v>427</v>
      </c>
      <c r="E200" s="179" t="s">
        <v>427</v>
      </c>
      <c r="F200" s="179" t="s">
        <v>427</v>
      </c>
      <c r="G200" s="179" t="s">
        <v>427</v>
      </c>
      <c r="H200" s="179" t="s">
        <v>427</v>
      </c>
      <c r="I200" s="179" t="s">
        <v>427</v>
      </c>
      <c r="J200" s="163">
        <v>6712</v>
      </c>
      <c r="K200" s="163">
        <v>6778</v>
      </c>
      <c r="L200" s="163">
        <v>7108</v>
      </c>
      <c r="M200" s="163">
        <v>7792</v>
      </c>
      <c r="N200" s="163">
        <v>8025</v>
      </c>
      <c r="O200" s="163">
        <v>9046</v>
      </c>
      <c r="P200" s="163">
        <v>8450</v>
      </c>
      <c r="Q200" s="163">
        <v>8361</v>
      </c>
      <c r="R200" s="163">
        <v>8035</v>
      </c>
      <c r="S200" s="163">
        <v>8327</v>
      </c>
      <c r="T200" s="163">
        <v>9396</v>
      </c>
      <c r="U200" s="163">
        <v>10601</v>
      </c>
      <c r="V200" s="163">
        <v>11134</v>
      </c>
      <c r="W200" s="163">
        <v>11304</v>
      </c>
      <c r="X200" s="163">
        <v>11833</v>
      </c>
      <c r="Y200" s="163">
        <v>10883</v>
      </c>
      <c r="Z200" s="163">
        <v>10642</v>
      </c>
      <c r="AA200" s="163">
        <v>9579</v>
      </c>
      <c r="AB200" s="161"/>
      <c r="AC200" s="161"/>
      <c r="AD200" s="161"/>
      <c r="AE200" s="161"/>
    </row>
    <row r="201" spans="1:31" x14ac:dyDescent="0.2">
      <c r="A201" s="1071"/>
      <c r="B201" s="1070"/>
      <c r="C201" s="179" t="s">
        <v>427</v>
      </c>
      <c r="D201" s="179" t="s">
        <v>427</v>
      </c>
      <c r="E201" s="179" t="s">
        <v>427</v>
      </c>
      <c r="F201" s="179" t="s">
        <v>427</v>
      </c>
      <c r="G201" s="179" t="s">
        <v>427</v>
      </c>
      <c r="H201" s="179" t="s">
        <v>427</v>
      </c>
      <c r="I201" s="179" t="s">
        <v>427</v>
      </c>
      <c r="J201" s="163">
        <v>8.3000000000000004E-2</v>
      </c>
      <c r="K201" s="163">
        <v>8.5000000000000006E-2</v>
      </c>
      <c r="L201" s="163">
        <v>9.1999999999999998E-2</v>
      </c>
      <c r="M201" s="163">
        <v>9.8000000000000004E-2</v>
      </c>
      <c r="N201" s="163">
        <v>9.9000000000000005E-2</v>
      </c>
      <c r="O201" s="163">
        <v>0.107</v>
      </c>
      <c r="P201" s="163">
        <v>0.104</v>
      </c>
      <c r="Q201" s="163">
        <v>0.105</v>
      </c>
      <c r="R201" s="163">
        <v>0.107</v>
      </c>
      <c r="S201" s="163">
        <v>0.11</v>
      </c>
      <c r="T201" s="163">
        <v>0.114</v>
      </c>
      <c r="U201" s="163">
        <v>0.111</v>
      </c>
      <c r="V201" s="163">
        <v>0.11899999999999999</v>
      </c>
      <c r="W201" s="163">
        <v>0.113</v>
      </c>
      <c r="X201" s="163">
        <v>0.11799999999999999</v>
      </c>
      <c r="Y201" s="163">
        <v>0.109</v>
      </c>
      <c r="Z201" s="163">
        <v>0.114</v>
      </c>
      <c r="AA201" s="163">
        <v>0.108</v>
      </c>
      <c r="AB201" s="161"/>
      <c r="AC201" s="161"/>
      <c r="AD201" s="161"/>
      <c r="AE201" s="161"/>
    </row>
    <row r="202" spans="1:31" ht="15" customHeight="1" x14ac:dyDescent="0.2">
      <c r="A202" s="1071"/>
      <c r="B202" s="1070" t="s">
        <v>148</v>
      </c>
      <c r="C202" s="179" t="s">
        <v>427</v>
      </c>
      <c r="D202" s="179" t="s">
        <v>427</v>
      </c>
      <c r="E202" s="179" t="s">
        <v>427</v>
      </c>
      <c r="F202" s="179" t="s">
        <v>427</v>
      </c>
      <c r="G202" s="179" t="s">
        <v>427</v>
      </c>
      <c r="H202" s="179" t="s">
        <v>427</v>
      </c>
      <c r="I202" s="179" t="s">
        <v>427</v>
      </c>
      <c r="J202" s="163">
        <v>1709</v>
      </c>
      <c r="K202" s="163">
        <v>1786</v>
      </c>
      <c r="L202" s="163">
        <v>1811</v>
      </c>
      <c r="M202" s="163">
        <v>1939</v>
      </c>
      <c r="N202" s="163">
        <v>2127</v>
      </c>
      <c r="O202" s="163">
        <v>2572</v>
      </c>
      <c r="P202" s="163">
        <v>2532</v>
      </c>
      <c r="Q202" s="163">
        <v>2466</v>
      </c>
      <c r="R202" s="163">
        <v>2340</v>
      </c>
      <c r="S202" s="163">
        <v>2541</v>
      </c>
      <c r="T202" s="163">
        <v>2880</v>
      </c>
      <c r="U202" s="163">
        <v>3273</v>
      </c>
      <c r="V202" s="163">
        <v>3386</v>
      </c>
      <c r="W202" s="163">
        <v>3790</v>
      </c>
      <c r="X202" s="163">
        <v>4151</v>
      </c>
      <c r="Y202" s="163">
        <v>3811</v>
      </c>
      <c r="Z202" s="163">
        <v>3721</v>
      </c>
      <c r="AA202" s="163">
        <v>3549</v>
      </c>
      <c r="AB202" s="161"/>
      <c r="AC202" s="161"/>
      <c r="AD202" s="161"/>
      <c r="AE202" s="161"/>
    </row>
    <row r="203" spans="1:31" x14ac:dyDescent="0.2">
      <c r="A203" s="1071"/>
      <c r="B203" s="1070"/>
      <c r="C203" s="179" t="s">
        <v>427</v>
      </c>
      <c r="D203" s="179" t="s">
        <v>427</v>
      </c>
      <c r="E203" s="179" t="s">
        <v>427</v>
      </c>
      <c r="F203" s="179" t="s">
        <v>427</v>
      </c>
      <c r="G203" s="179" t="s">
        <v>427</v>
      </c>
      <c r="H203" s="179" t="s">
        <v>427</v>
      </c>
      <c r="I203" s="179" t="s">
        <v>427</v>
      </c>
      <c r="J203" s="163">
        <v>2.1000000000000001E-2</v>
      </c>
      <c r="K203" s="163">
        <v>2.1999999999999999E-2</v>
      </c>
      <c r="L203" s="163">
        <v>2.3E-2</v>
      </c>
      <c r="M203" s="163">
        <v>2.4E-2</v>
      </c>
      <c r="N203" s="163">
        <v>2.5999999999999999E-2</v>
      </c>
      <c r="O203" s="163">
        <v>0.03</v>
      </c>
      <c r="P203" s="163">
        <v>3.1E-2</v>
      </c>
      <c r="Q203" s="163">
        <v>3.1E-2</v>
      </c>
      <c r="R203" s="163">
        <v>3.1E-2</v>
      </c>
      <c r="S203" s="163">
        <v>3.4000000000000002E-2</v>
      </c>
      <c r="T203" s="163">
        <v>3.5000000000000003E-2</v>
      </c>
      <c r="U203" s="163">
        <v>3.4000000000000002E-2</v>
      </c>
      <c r="V203" s="163">
        <v>3.5999999999999997E-2</v>
      </c>
      <c r="W203" s="163">
        <v>3.7999999999999999E-2</v>
      </c>
      <c r="X203" s="163">
        <v>4.2000000000000003E-2</v>
      </c>
      <c r="Y203" s="163">
        <v>3.7999999999999999E-2</v>
      </c>
      <c r="Z203" s="163">
        <v>0.04</v>
      </c>
      <c r="AA203" s="163">
        <v>0.04</v>
      </c>
      <c r="AB203" s="161"/>
      <c r="AC203" s="161"/>
      <c r="AD203" s="161"/>
      <c r="AE203" s="161"/>
    </row>
    <row r="204" spans="1:31" ht="15.75" customHeight="1" x14ac:dyDescent="0.2">
      <c r="A204" s="1071"/>
      <c r="B204" s="1070" t="s">
        <v>147</v>
      </c>
      <c r="C204" s="179" t="s">
        <v>427</v>
      </c>
      <c r="D204" s="179" t="s">
        <v>427</v>
      </c>
      <c r="E204" s="179" t="s">
        <v>427</v>
      </c>
      <c r="F204" s="179" t="s">
        <v>427</v>
      </c>
      <c r="G204" s="179" t="s">
        <v>427</v>
      </c>
      <c r="H204" s="179" t="s">
        <v>427</v>
      </c>
      <c r="I204" s="179" t="s">
        <v>427</v>
      </c>
      <c r="J204" s="163">
        <v>762</v>
      </c>
      <c r="K204" s="163">
        <v>965</v>
      </c>
      <c r="L204" s="163">
        <v>1303</v>
      </c>
      <c r="M204" s="163">
        <v>1290</v>
      </c>
      <c r="N204" s="163">
        <v>1135</v>
      </c>
      <c r="O204" s="163">
        <v>1381</v>
      </c>
      <c r="P204" s="163">
        <v>1550</v>
      </c>
      <c r="Q204" s="163">
        <v>930</v>
      </c>
      <c r="R204" s="163">
        <v>1069</v>
      </c>
      <c r="S204" s="163">
        <v>1241</v>
      </c>
      <c r="T204" s="163">
        <v>1735</v>
      </c>
      <c r="U204" s="163">
        <v>2698</v>
      </c>
      <c r="V204" s="163">
        <v>2943</v>
      </c>
      <c r="W204" s="163">
        <v>2780</v>
      </c>
      <c r="X204" s="163">
        <v>2832</v>
      </c>
      <c r="Y204" s="163">
        <v>2662</v>
      </c>
      <c r="Z204" s="163">
        <v>3146</v>
      </c>
      <c r="AA204" s="163">
        <v>2756</v>
      </c>
      <c r="AB204" s="161"/>
      <c r="AC204" s="161"/>
      <c r="AD204" s="161"/>
      <c r="AE204" s="161"/>
    </row>
    <row r="205" spans="1:31" x14ac:dyDescent="0.2">
      <c r="A205" s="1071"/>
      <c r="B205" s="1070"/>
      <c r="C205" s="179" t="s">
        <v>427</v>
      </c>
      <c r="D205" s="179" t="s">
        <v>427</v>
      </c>
      <c r="E205" s="179" t="s">
        <v>427</v>
      </c>
      <c r="F205" s="179" t="s">
        <v>427</v>
      </c>
      <c r="G205" s="179" t="s">
        <v>427</v>
      </c>
      <c r="H205" s="179" t="s">
        <v>427</v>
      </c>
      <c r="I205" s="179" t="s">
        <v>427</v>
      </c>
      <c r="J205" s="163">
        <v>8.9999999999999993E-3</v>
      </c>
      <c r="K205" s="163">
        <v>1.2E-2</v>
      </c>
      <c r="L205" s="163">
        <v>1.7000000000000001E-2</v>
      </c>
      <c r="M205" s="163">
        <v>1.6E-2</v>
      </c>
      <c r="N205" s="163">
        <v>1.4E-2</v>
      </c>
      <c r="O205" s="163">
        <v>1.6E-2</v>
      </c>
      <c r="P205" s="163">
        <v>1.9E-2</v>
      </c>
      <c r="Q205" s="163">
        <v>1.2E-2</v>
      </c>
      <c r="R205" s="163">
        <v>1.4E-2</v>
      </c>
      <c r="S205" s="163">
        <v>1.6E-2</v>
      </c>
      <c r="T205" s="163">
        <v>2.1000000000000001E-2</v>
      </c>
      <c r="U205" s="163">
        <v>2.8000000000000001E-2</v>
      </c>
      <c r="V205" s="163">
        <v>3.2000000000000001E-2</v>
      </c>
      <c r="W205" s="163">
        <v>2.8000000000000001E-2</v>
      </c>
      <c r="X205" s="163">
        <v>2.8000000000000001E-2</v>
      </c>
      <c r="Y205" s="163">
        <v>2.7E-2</v>
      </c>
      <c r="Z205" s="163">
        <v>3.4000000000000002E-2</v>
      </c>
      <c r="AA205" s="163">
        <v>3.1E-2</v>
      </c>
      <c r="AB205" s="161"/>
      <c r="AC205" s="161"/>
      <c r="AD205" s="161"/>
      <c r="AE205" s="161"/>
    </row>
    <row r="206" spans="1:31" ht="15.75" customHeight="1" x14ac:dyDescent="0.2">
      <c r="A206" s="1071"/>
      <c r="B206" s="1070" t="s">
        <v>146</v>
      </c>
      <c r="C206" s="179" t="s">
        <v>427</v>
      </c>
      <c r="D206" s="179" t="s">
        <v>427</v>
      </c>
      <c r="E206" s="179" t="s">
        <v>427</v>
      </c>
      <c r="F206" s="179" t="s">
        <v>427</v>
      </c>
      <c r="G206" s="179" t="s">
        <v>427</v>
      </c>
      <c r="H206" s="179" t="s">
        <v>427</v>
      </c>
      <c r="I206" s="179" t="s">
        <v>427</v>
      </c>
      <c r="J206" s="163">
        <v>18198</v>
      </c>
      <c r="K206" s="163">
        <v>19114</v>
      </c>
      <c r="L206" s="163">
        <v>19694</v>
      </c>
      <c r="M206" s="163">
        <v>21613</v>
      </c>
      <c r="N206" s="163">
        <v>22257</v>
      </c>
      <c r="O206" s="163">
        <v>22768</v>
      </c>
      <c r="P206" s="163">
        <v>22690</v>
      </c>
      <c r="Q206" s="163">
        <v>22740</v>
      </c>
      <c r="R206" s="163">
        <v>22278</v>
      </c>
      <c r="S206" s="163">
        <v>22555</v>
      </c>
      <c r="T206" s="163">
        <v>26663</v>
      </c>
      <c r="U206" s="163">
        <v>32690</v>
      </c>
      <c r="V206" s="163">
        <v>33613</v>
      </c>
      <c r="W206" s="163">
        <v>36258</v>
      </c>
      <c r="X206" s="163">
        <v>37334</v>
      </c>
      <c r="Y206" s="163">
        <v>37836</v>
      </c>
      <c r="Z206" s="163">
        <v>38539</v>
      </c>
      <c r="AA206" s="163">
        <v>37955</v>
      </c>
      <c r="AB206" s="161"/>
      <c r="AC206" s="161"/>
      <c r="AD206" s="161"/>
      <c r="AE206" s="161"/>
    </row>
    <row r="207" spans="1:31" x14ac:dyDescent="0.2">
      <c r="A207" s="1071"/>
      <c r="B207" s="1070"/>
      <c r="C207" s="179" t="s">
        <v>427</v>
      </c>
      <c r="D207" s="179" t="s">
        <v>427</v>
      </c>
      <c r="E207" s="179" t="s">
        <v>427</v>
      </c>
      <c r="F207" s="179" t="s">
        <v>427</v>
      </c>
      <c r="G207" s="179" t="s">
        <v>427</v>
      </c>
      <c r="H207" s="179" t="s">
        <v>427</v>
      </c>
      <c r="I207" s="179" t="s">
        <v>427</v>
      </c>
      <c r="J207" s="163">
        <v>0.22600000000000001</v>
      </c>
      <c r="K207" s="163">
        <v>0.24</v>
      </c>
      <c r="L207" s="163">
        <v>0.254</v>
      </c>
      <c r="M207" s="163">
        <v>0.27100000000000002</v>
      </c>
      <c r="N207" s="163">
        <v>0.27500000000000002</v>
      </c>
      <c r="O207" s="163">
        <v>0.27</v>
      </c>
      <c r="P207" s="163">
        <v>0.27900000000000003</v>
      </c>
      <c r="Q207" s="163">
        <v>0.28599999999999998</v>
      </c>
      <c r="R207" s="163">
        <v>0.29499999999999998</v>
      </c>
      <c r="S207" s="163">
        <v>0.29799999999999999</v>
      </c>
      <c r="T207" s="163">
        <v>0.32300000000000001</v>
      </c>
      <c r="U207" s="163">
        <v>0.34300000000000003</v>
      </c>
      <c r="V207" s="163">
        <v>0.36</v>
      </c>
      <c r="W207" s="163">
        <v>0.36299999999999999</v>
      </c>
      <c r="X207" s="163">
        <v>0.374</v>
      </c>
      <c r="Y207" s="163">
        <v>0.38100000000000001</v>
      </c>
      <c r="Z207" s="163">
        <v>0.41099999999999998</v>
      </c>
      <c r="AA207" s="163">
        <v>0.42799999999999999</v>
      </c>
      <c r="AB207" s="161"/>
      <c r="AC207" s="161"/>
      <c r="AD207" s="161"/>
      <c r="AE207" s="161"/>
    </row>
    <row r="208" spans="1:31" ht="15.75" customHeight="1" x14ac:dyDescent="0.2">
      <c r="A208" s="1071"/>
      <c r="B208" s="1076" t="s">
        <v>145</v>
      </c>
      <c r="C208" s="179" t="s">
        <v>427</v>
      </c>
      <c r="D208" s="179" t="s">
        <v>427</v>
      </c>
      <c r="E208" s="179" t="s">
        <v>427</v>
      </c>
      <c r="F208" s="179" t="s">
        <v>427</v>
      </c>
      <c r="G208" s="179" t="s">
        <v>427</v>
      </c>
      <c r="H208" s="179" t="s">
        <v>427</v>
      </c>
      <c r="I208" s="179" t="s">
        <v>427</v>
      </c>
      <c r="J208" s="163">
        <v>16394</v>
      </c>
      <c r="K208" s="163">
        <v>17246</v>
      </c>
      <c r="L208" s="163">
        <v>17883</v>
      </c>
      <c r="M208" s="163">
        <v>19753</v>
      </c>
      <c r="N208" s="163">
        <v>20407</v>
      </c>
      <c r="O208" s="163">
        <v>20814</v>
      </c>
      <c r="P208" s="163">
        <v>20615</v>
      </c>
      <c r="Q208" s="163">
        <v>20240</v>
      </c>
      <c r="R208" s="163">
        <v>19429</v>
      </c>
      <c r="S208" s="163">
        <v>19560</v>
      </c>
      <c r="T208" s="163">
        <v>23371</v>
      </c>
      <c r="U208" s="163">
        <v>28698</v>
      </c>
      <c r="V208" s="163">
        <v>28948</v>
      </c>
      <c r="W208" s="163">
        <v>30948</v>
      </c>
      <c r="X208" s="163">
        <v>31429</v>
      </c>
      <c r="Y208" s="163">
        <v>31208</v>
      </c>
      <c r="Z208" s="163">
        <v>31478</v>
      </c>
      <c r="AA208" s="163">
        <v>30771</v>
      </c>
      <c r="AB208" s="161"/>
      <c r="AC208" s="161"/>
      <c r="AD208" s="161"/>
      <c r="AE208" s="161"/>
    </row>
    <row r="209" spans="1:31" ht="15" customHeight="1" x14ac:dyDescent="0.2">
      <c r="A209" s="1071"/>
      <c r="B209" s="1076"/>
      <c r="C209" s="179" t="s">
        <v>427</v>
      </c>
      <c r="D209" s="179" t="s">
        <v>427</v>
      </c>
      <c r="E209" s="179" t="s">
        <v>427</v>
      </c>
      <c r="F209" s="179" t="s">
        <v>427</v>
      </c>
      <c r="G209" s="179" t="s">
        <v>427</v>
      </c>
      <c r="H209" s="179" t="s">
        <v>427</v>
      </c>
      <c r="I209" s="179" t="s">
        <v>427</v>
      </c>
      <c r="J209" s="163">
        <v>0.20300000000000001</v>
      </c>
      <c r="K209" s="163">
        <v>0.217</v>
      </c>
      <c r="L209" s="163">
        <v>0.23100000000000001</v>
      </c>
      <c r="M209" s="163">
        <v>0.247</v>
      </c>
      <c r="N209" s="163">
        <v>0.252</v>
      </c>
      <c r="O209" s="163">
        <v>0.246</v>
      </c>
      <c r="P209" s="163">
        <v>0.254</v>
      </c>
      <c r="Q209" s="163">
        <v>0.255</v>
      </c>
      <c r="R209" s="163">
        <v>0.25800000000000001</v>
      </c>
      <c r="S209" s="163">
        <v>0.25800000000000001</v>
      </c>
      <c r="T209" s="163">
        <v>0.28299999999999997</v>
      </c>
      <c r="U209" s="163">
        <v>0.30099999999999999</v>
      </c>
      <c r="V209" s="163">
        <v>0.31</v>
      </c>
      <c r="W209" s="163">
        <v>0.31</v>
      </c>
      <c r="X209" s="163">
        <v>0.314</v>
      </c>
      <c r="Y209" s="163">
        <v>0.314</v>
      </c>
      <c r="Z209" s="163">
        <v>0.33600000000000002</v>
      </c>
      <c r="AA209" s="163">
        <v>0.34699999999999998</v>
      </c>
      <c r="AB209" s="161"/>
      <c r="AC209" s="161"/>
      <c r="AD209" s="161"/>
      <c r="AE209" s="161"/>
    </row>
    <row r="210" spans="1:31" ht="15.75" customHeight="1" x14ac:dyDescent="0.2">
      <c r="A210" s="1071"/>
      <c r="B210" s="1070" t="s">
        <v>144</v>
      </c>
      <c r="C210" s="179" t="s">
        <v>427</v>
      </c>
      <c r="D210" s="179" t="s">
        <v>427</v>
      </c>
      <c r="E210" s="179" t="s">
        <v>427</v>
      </c>
      <c r="F210" s="179" t="s">
        <v>427</v>
      </c>
      <c r="G210" s="179" t="s">
        <v>427</v>
      </c>
      <c r="H210" s="179" t="s">
        <v>427</v>
      </c>
      <c r="I210" s="179" t="s">
        <v>427</v>
      </c>
      <c r="J210" s="163">
        <v>15785</v>
      </c>
      <c r="K210" s="163">
        <v>15191</v>
      </c>
      <c r="L210" s="163">
        <v>14141</v>
      </c>
      <c r="M210" s="163">
        <v>16008</v>
      </c>
      <c r="N210" s="163">
        <v>17405</v>
      </c>
      <c r="O210" s="163">
        <v>19921</v>
      </c>
      <c r="P210" s="163">
        <v>19124</v>
      </c>
      <c r="Q210" s="163">
        <v>17837</v>
      </c>
      <c r="R210" s="163">
        <v>16585</v>
      </c>
      <c r="S210" s="163">
        <v>16548</v>
      </c>
      <c r="T210" s="163">
        <v>19103</v>
      </c>
      <c r="U210" s="163">
        <v>24582</v>
      </c>
      <c r="V210" s="163">
        <v>22778</v>
      </c>
      <c r="W210" s="163">
        <v>23264</v>
      </c>
      <c r="X210" s="163">
        <v>23465</v>
      </c>
      <c r="Y210" s="163">
        <v>22857</v>
      </c>
      <c r="Z210" s="163">
        <v>21396</v>
      </c>
      <c r="AA210" s="163">
        <v>20588</v>
      </c>
      <c r="AB210" s="161"/>
      <c r="AC210" s="161"/>
      <c r="AD210" s="161"/>
      <c r="AE210" s="161"/>
    </row>
    <row r="211" spans="1:31" x14ac:dyDescent="0.2">
      <c r="A211" s="1071"/>
      <c r="B211" s="1070"/>
      <c r="C211" s="179" t="s">
        <v>427</v>
      </c>
      <c r="D211" s="179" t="s">
        <v>427</v>
      </c>
      <c r="E211" s="179" t="s">
        <v>427</v>
      </c>
      <c r="F211" s="179" t="s">
        <v>427</v>
      </c>
      <c r="G211" s="179" t="s">
        <v>427</v>
      </c>
      <c r="H211" s="179" t="s">
        <v>427</v>
      </c>
      <c r="I211" s="179" t="s">
        <v>427</v>
      </c>
      <c r="J211" s="163">
        <v>0.19600000000000001</v>
      </c>
      <c r="K211" s="163">
        <v>0.191</v>
      </c>
      <c r="L211" s="163">
        <v>0.183</v>
      </c>
      <c r="M211" s="163">
        <v>0.2</v>
      </c>
      <c r="N211" s="163">
        <v>0.215</v>
      </c>
      <c r="O211" s="163">
        <v>0.23599999999999999</v>
      </c>
      <c r="P211" s="163">
        <v>0.23499999999999999</v>
      </c>
      <c r="Q211" s="163">
        <v>0.22500000000000001</v>
      </c>
      <c r="R211" s="163">
        <v>0.22</v>
      </c>
      <c r="S211" s="163">
        <v>0.218</v>
      </c>
      <c r="T211" s="163">
        <v>0.23200000000000001</v>
      </c>
      <c r="U211" s="163">
        <v>0.25800000000000001</v>
      </c>
      <c r="V211" s="163">
        <v>0.24399999999999999</v>
      </c>
      <c r="W211" s="163">
        <v>0.23300000000000001</v>
      </c>
      <c r="X211" s="163">
        <v>0.23499999999999999</v>
      </c>
      <c r="Y211" s="163">
        <v>0.23</v>
      </c>
      <c r="Z211" s="163">
        <v>0.22800000000000001</v>
      </c>
      <c r="AA211" s="163">
        <v>0.23200000000000001</v>
      </c>
      <c r="AB211" s="161"/>
      <c r="AC211" s="161"/>
      <c r="AD211" s="161"/>
      <c r="AE211" s="161"/>
    </row>
    <row r="212" spans="1:31" ht="15.75" customHeight="1" x14ac:dyDescent="0.2">
      <c r="A212" s="1071"/>
      <c r="B212" s="1070" t="s">
        <v>143</v>
      </c>
      <c r="C212" s="179" t="s">
        <v>427</v>
      </c>
      <c r="D212" s="179" t="s">
        <v>427</v>
      </c>
      <c r="E212" s="179" t="s">
        <v>427</v>
      </c>
      <c r="F212" s="179" t="s">
        <v>427</v>
      </c>
      <c r="G212" s="179" t="s">
        <v>427</v>
      </c>
      <c r="H212" s="179" t="s">
        <v>427</v>
      </c>
      <c r="I212" s="179" t="s">
        <v>427</v>
      </c>
      <c r="J212" s="163">
        <v>18108</v>
      </c>
      <c r="K212" s="163">
        <v>17806</v>
      </c>
      <c r="L212" s="163">
        <v>17007</v>
      </c>
      <c r="M212" s="163">
        <v>15864</v>
      </c>
      <c r="N212" s="163">
        <v>16470</v>
      </c>
      <c r="O212" s="163">
        <v>15964</v>
      </c>
      <c r="P212" s="163">
        <v>15377</v>
      </c>
      <c r="Q212" s="163">
        <v>15376</v>
      </c>
      <c r="R212" s="163">
        <v>14893</v>
      </c>
      <c r="S212" s="163">
        <v>15575</v>
      </c>
      <c r="T212" s="163">
        <v>17734</v>
      </c>
      <c r="U212" s="163">
        <v>19453</v>
      </c>
      <c r="V212" s="163">
        <v>21451</v>
      </c>
      <c r="W212" s="163">
        <v>25165</v>
      </c>
      <c r="X212" s="163">
        <v>25742</v>
      </c>
      <c r="Y212" s="163">
        <v>26379</v>
      </c>
      <c r="Z212" s="163">
        <v>25957</v>
      </c>
      <c r="AA212" s="163">
        <v>25369</v>
      </c>
      <c r="AB212" s="161"/>
      <c r="AC212" s="161"/>
      <c r="AD212" s="161"/>
      <c r="AE212" s="161"/>
    </row>
    <row r="213" spans="1:31" x14ac:dyDescent="0.2">
      <c r="A213" s="1071"/>
      <c r="B213" s="1070"/>
      <c r="C213" s="179" t="s">
        <v>427</v>
      </c>
      <c r="D213" s="179" t="s">
        <v>427</v>
      </c>
      <c r="E213" s="179" t="s">
        <v>427</v>
      </c>
      <c r="F213" s="179" t="s">
        <v>427</v>
      </c>
      <c r="G213" s="179" t="s">
        <v>427</v>
      </c>
      <c r="H213" s="179" t="s">
        <v>427</v>
      </c>
      <c r="I213" s="179" t="s">
        <v>427</v>
      </c>
      <c r="J213" s="163">
        <v>0.224</v>
      </c>
      <c r="K213" s="163">
        <v>0.224</v>
      </c>
      <c r="L213" s="163">
        <v>0.22</v>
      </c>
      <c r="M213" s="163">
        <v>0.19900000000000001</v>
      </c>
      <c r="N213" s="163">
        <v>0.20399999999999999</v>
      </c>
      <c r="O213" s="163">
        <v>0.189</v>
      </c>
      <c r="P213" s="163">
        <v>0.189</v>
      </c>
      <c r="Q213" s="163">
        <v>0.19400000000000001</v>
      </c>
      <c r="R213" s="163">
        <v>0.19700000000000001</v>
      </c>
      <c r="S213" s="163">
        <v>0.20599999999999999</v>
      </c>
      <c r="T213" s="163">
        <v>0.214</v>
      </c>
      <c r="U213" s="163">
        <v>0.20399999999999999</v>
      </c>
      <c r="V213" s="163">
        <v>0.23</v>
      </c>
      <c r="W213" s="163">
        <v>0.252</v>
      </c>
      <c r="X213" s="163">
        <v>0.25800000000000001</v>
      </c>
      <c r="Y213" s="163">
        <v>0.26500000000000001</v>
      </c>
      <c r="Z213" s="163">
        <v>0.27700000000000002</v>
      </c>
      <c r="AA213" s="163">
        <v>0.28599999999999998</v>
      </c>
      <c r="AB213" s="161"/>
      <c r="AC213" s="161"/>
      <c r="AD213" s="161"/>
      <c r="AE213" s="161"/>
    </row>
    <row r="214" spans="1:31" ht="15.75" customHeight="1" x14ac:dyDescent="0.2">
      <c r="A214" s="1071"/>
      <c r="B214" s="1070" t="s">
        <v>142</v>
      </c>
      <c r="C214" s="179" t="s">
        <v>427</v>
      </c>
      <c r="D214" s="179" t="s">
        <v>427</v>
      </c>
      <c r="E214" s="179" t="s">
        <v>427</v>
      </c>
      <c r="F214" s="179" t="s">
        <v>427</v>
      </c>
      <c r="G214" s="179" t="s">
        <v>427</v>
      </c>
      <c r="H214" s="179" t="s">
        <v>427</v>
      </c>
      <c r="I214" s="179" t="s">
        <v>427</v>
      </c>
      <c r="J214" s="163">
        <v>1134</v>
      </c>
      <c r="K214" s="163">
        <v>1071</v>
      </c>
      <c r="L214" s="163">
        <v>1044</v>
      </c>
      <c r="M214" s="163">
        <v>1270</v>
      </c>
      <c r="N214" s="163">
        <v>1251</v>
      </c>
      <c r="O214" s="163">
        <v>1256</v>
      </c>
      <c r="P214" s="163">
        <v>1167</v>
      </c>
      <c r="Q214" s="163">
        <v>1011</v>
      </c>
      <c r="R214" s="163">
        <v>970</v>
      </c>
      <c r="S214" s="163">
        <v>861</v>
      </c>
      <c r="T214" s="163">
        <v>818</v>
      </c>
      <c r="U214" s="163">
        <v>954</v>
      </c>
      <c r="V214" s="163">
        <v>942</v>
      </c>
      <c r="W214" s="163">
        <v>1044</v>
      </c>
      <c r="X214" s="163">
        <v>919</v>
      </c>
      <c r="Y214" s="163">
        <v>1082</v>
      </c>
      <c r="Z214" s="163">
        <v>1019</v>
      </c>
      <c r="AA214" s="163">
        <v>938</v>
      </c>
      <c r="AB214" s="161"/>
      <c r="AC214" s="161"/>
      <c r="AD214" s="161"/>
      <c r="AE214" s="161"/>
    </row>
    <row r="215" spans="1:31" x14ac:dyDescent="0.2">
      <c r="A215" s="1071"/>
      <c r="B215" s="1070"/>
      <c r="C215" s="179" t="s">
        <v>427</v>
      </c>
      <c r="D215" s="179" t="s">
        <v>427</v>
      </c>
      <c r="E215" s="179" t="s">
        <v>427</v>
      </c>
      <c r="F215" s="179" t="s">
        <v>427</v>
      </c>
      <c r="G215" s="179" t="s">
        <v>427</v>
      </c>
      <c r="H215" s="179" t="s">
        <v>427</v>
      </c>
      <c r="I215" s="179" t="s">
        <v>427</v>
      </c>
      <c r="J215" s="163">
        <v>1.4E-2</v>
      </c>
      <c r="K215" s="163">
        <v>1.2999999999999999E-2</v>
      </c>
      <c r="L215" s="163">
        <v>1.2999999999999999E-2</v>
      </c>
      <c r="M215" s="163">
        <v>1.6E-2</v>
      </c>
      <c r="N215" s="163">
        <v>1.4999999999999999E-2</v>
      </c>
      <c r="O215" s="163">
        <v>1.4999999999999999E-2</v>
      </c>
      <c r="P215" s="163">
        <v>1.4E-2</v>
      </c>
      <c r="Q215" s="163">
        <v>1.2999999999999999E-2</v>
      </c>
      <c r="R215" s="163">
        <v>1.2999999999999999E-2</v>
      </c>
      <c r="S215" s="163">
        <v>1.0999999999999999E-2</v>
      </c>
      <c r="T215" s="163">
        <v>0.01</v>
      </c>
      <c r="U215" s="163">
        <v>0.01</v>
      </c>
      <c r="V215" s="163">
        <v>0.01</v>
      </c>
      <c r="W215" s="163">
        <v>0.01</v>
      </c>
      <c r="X215" s="163">
        <v>8.9999999999999993E-3</v>
      </c>
      <c r="Y215" s="163">
        <v>1.0999999999999999E-2</v>
      </c>
      <c r="Z215" s="163">
        <v>1.0999999999999999E-2</v>
      </c>
      <c r="AA215" s="163">
        <v>1.0999999999999999E-2</v>
      </c>
      <c r="AB215" s="161"/>
      <c r="AC215" s="161"/>
      <c r="AD215" s="161"/>
      <c r="AE215" s="161"/>
    </row>
    <row r="216" spans="1:31" ht="15.75" customHeight="1" thickBot="1" x14ac:dyDescent="0.25">
      <c r="A216" s="1071"/>
      <c r="B216" s="1077" t="s">
        <v>474</v>
      </c>
      <c r="J216" s="181"/>
      <c r="K216" s="181"/>
      <c r="L216" s="181"/>
      <c r="M216" s="181"/>
      <c r="N216" s="181"/>
      <c r="O216" s="181"/>
      <c r="P216" s="181"/>
      <c r="Q216" s="181"/>
      <c r="R216" s="181"/>
      <c r="S216" s="181"/>
      <c r="T216" s="181"/>
      <c r="U216" s="181"/>
      <c r="V216" s="181"/>
      <c r="W216" s="181">
        <v>201</v>
      </c>
      <c r="X216" s="181">
        <v>245</v>
      </c>
      <c r="Y216" s="181">
        <v>280</v>
      </c>
      <c r="Z216" s="181">
        <v>333</v>
      </c>
      <c r="AA216" s="181">
        <v>333</v>
      </c>
    </row>
    <row r="217" spans="1:31" ht="15.75" customHeight="1" thickBot="1" x14ac:dyDescent="0.25">
      <c r="A217" s="1071"/>
      <c r="B217" s="1077"/>
      <c r="J217" s="182"/>
      <c r="K217" s="182"/>
      <c r="L217" s="182"/>
      <c r="M217" s="182"/>
      <c r="N217" s="182"/>
      <c r="O217" s="182"/>
      <c r="P217" s="182"/>
      <c r="Q217" s="182"/>
      <c r="R217" s="182"/>
      <c r="S217" s="182"/>
      <c r="T217" s="182"/>
      <c r="U217" s="182"/>
      <c r="V217" s="182"/>
      <c r="W217" s="183">
        <v>2E-3</v>
      </c>
      <c r="X217" s="183">
        <v>2E-3</v>
      </c>
      <c r="Y217" s="183">
        <v>3.0000000000000001E-3</v>
      </c>
      <c r="Z217" s="183">
        <v>4.0000000000000001E-3</v>
      </c>
      <c r="AA217" s="183">
        <v>4.0000000000000001E-3</v>
      </c>
    </row>
    <row r="218" spans="1:31" ht="15" customHeight="1" x14ac:dyDescent="0.2">
      <c r="A218" s="1071"/>
      <c r="B218" s="996" t="s">
        <v>594</v>
      </c>
      <c r="C218" s="179" t="s">
        <v>427</v>
      </c>
      <c r="D218" s="179" t="s">
        <v>427</v>
      </c>
      <c r="E218" s="179" t="s">
        <v>427</v>
      </c>
      <c r="F218" s="179" t="s">
        <v>427</v>
      </c>
      <c r="G218" s="179" t="s">
        <v>427</v>
      </c>
      <c r="H218" s="179" t="s">
        <v>427</v>
      </c>
      <c r="I218" s="179" t="s">
        <v>427</v>
      </c>
      <c r="J218" s="173">
        <f>[1]EEOC!C44</f>
        <v>1134</v>
      </c>
      <c r="K218" s="173">
        <f>[1]EEOC!D44</f>
        <v>1071</v>
      </c>
      <c r="L218" s="173">
        <f>[1]EEOC!E44</f>
        <v>1044</v>
      </c>
      <c r="M218" s="173">
        <f>[1]EEOC!F44</f>
        <v>1270</v>
      </c>
      <c r="N218" s="173">
        <f>[1]EEOC!G44</f>
        <v>1251</v>
      </c>
      <c r="O218" s="173">
        <f>[1]EEOC!H44</f>
        <v>1256</v>
      </c>
      <c r="P218" s="173">
        <f>[1]EEOC!I44</f>
        <v>1167</v>
      </c>
      <c r="Q218" s="173">
        <f>[1]EEOC!J44</f>
        <v>1011</v>
      </c>
      <c r="R218" s="173">
        <f>[1]EEOC!K44</f>
        <v>970</v>
      </c>
      <c r="S218" s="173">
        <f>[1]EEOC!L44</f>
        <v>861</v>
      </c>
      <c r="T218" s="173">
        <f>[1]EEOC!M44</f>
        <v>818</v>
      </c>
      <c r="U218" s="173">
        <f>[1]EEOC!N44</f>
        <v>954</v>
      </c>
      <c r="V218" s="173">
        <f>[1]EEOC!O44</f>
        <v>942</v>
      </c>
      <c r="W218" s="173">
        <f>[1]EEOC!P44</f>
        <v>1044</v>
      </c>
      <c r="X218" s="173">
        <f>[1]EEOC!Q44</f>
        <v>919</v>
      </c>
      <c r="Y218" s="173">
        <f>[1]EEOC!R44</f>
        <v>1082</v>
      </c>
      <c r="Z218" s="173">
        <f>[1]EEOC!S44</f>
        <v>1019</v>
      </c>
      <c r="AA218" s="173">
        <f>[1]EEOC!T44</f>
        <v>938</v>
      </c>
      <c r="AB218" s="173"/>
    </row>
    <row r="219" spans="1:31" ht="15" customHeight="1" x14ac:dyDescent="0.2">
      <c r="A219" s="1071"/>
      <c r="B219" s="996" t="s">
        <v>595</v>
      </c>
      <c r="C219" s="179" t="s">
        <v>427</v>
      </c>
      <c r="D219" s="179" t="s">
        <v>427</v>
      </c>
      <c r="E219" s="179" t="s">
        <v>427</v>
      </c>
      <c r="F219" s="179" t="s">
        <v>427</v>
      </c>
      <c r="G219" s="179" t="s">
        <v>427</v>
      </c>
      <c r="H219" s="179" t="s">
        <v>427</v>
      </c>
      <c r="I219" s="179" t="s">
        <v>427</v>
      </c>
      <c r="J219" s="173">
        <f>[1]EEOC!C45</f>
        <v>1172</v>
      </c>
      <c r="K219" s="173">
        <f>[1]EEOC!D45</f>
        <v>1134</v>
      </c>
      <c r="L219" s="173">
        <f>[1]EEOC!E45</f>
        <v>1026</v>
      </c>
      <c r="M219" s="173">
        <f>[1]EEOC!F45</f>
        <v>1235</v>
      </c>
      <c r="N219" s="173">
        <f>[1]EEOC!G45</f>
        <v>1158</v>
      </c>
      <c r="O219" s="173">
        <f>[1]EEOC!H45</f>
        <v>1182</v>
      </c>
      <c r="P219" s="173">
        <f>[1]EEOC!I45</f>
        <v>1071</v>
      </c>
      <c r="Q219" s="173">
        <f>[1]EEOC!J45</f>
        <v>996</v>
      </c>
      <c r="R219" s="173">
        <f>[1]EEOC!K45</f>
        <v>889</v>
      </c>
      <c r="S219" s="173">
        <f>[1]EEOC!L45</f>
        <v>748</v>
      </c>
      <c r="T219" s="173">
        <f>[1]EEOC!M45</f>
        <v>796</v>
      </c>
      <c r="U219" s="173">
        <f>[1]EEOC!N45</f>
        <v>828</v>
      </c>
      <c r="V219" s="173">
        <f>[1]EEOC!O45</f>
        <v>991</v>
      </c>
      <c r="W219" s="173">
        <f>[1]EEOC!P45</f>
        <v>1083</v>
      </c>
      <c r="X219" s="173">
        <f>[1]EEOC!Q45</f>
        <v>1101</v>
      </c>
      <c r="Y219" s="173">
        <f>[1]EEOC!R45</f>
        <v>1139</v>
      </c>
      <c r="Z219" s="173">
        <f>[1]EEOC!S45</f>
        <v>1063</v>
      </c>
      <c r="AA219" s="173">
        <f>[1]EEOC!T45</f>
        <v>1024</v>
      </c>
    </row>
    <row r="220" spans="1:31" ht="15" customHeight="1" x14ac:dyDescent="0.2">
      <c r="A220" s="1071"/>
      <c r="B220" s="874" t="s">
        <v>436</v>
      </c>
      <c r="C220" s="179" t="s">
        <v>427</v>
      </c>
      <c r="D220" s="179" t="s">
        <v>427</v>
      </c>
      <c r="E220" s="179" t="s">
        <v>427</v>
      </c>
      <c r="F220" s="179" t="s">
        <v>427</v>
      </c>
      <c r="G220" s="179" t="s">
        <v>427</v>
      </c>
      <c r="H220" s="179" t="s">
        <v>427</v>
      </c>
      <c r="I220" s="179" t="s">
        <v>427</v>
      </c>
      <c r="J220" s="875">
        <f>[1]EEOC!C48</f>
        <v>6.0999999999999999E-2</v>
      </c>
      <c r="K220" s="875">
        <f>[1]EEOC!D48</f>
        <v>6.3E-2</v>
      </c>
      <c r="L220" s="875">
        <f>[1]EEOC!E48</f>
        <v>8.6999999999999994E-2</v>
      </c>
      <c r="M220" s="875">
        <f>[1]EEOC!F48</f>
        <v>6.5000000000000002E-2</v>
      </c>
      <c r="N220" s="875">
        <f>[1]EEOC!G48</f>
        <v>8.3000000000000004E-2</v>
      </c>
      <c r="O220" s="875">
        <f>[1]EEOC!H48</f>
        <v>9.9000000000000005E-2</v>
      </c>
      <c r="P220" s="875">
        <f>[1]EEOC!I48</f>
        <v>0.11600000000000001</v>
      </c>
      <c r="Q220" s="875">
        <f>[1]EEOC!J48</f>
        <v>0.109</v>
      </c>
      <c r="R220" s="875">
        <f>[1]EEOC!K48</f>
        <v>0.114</v>
      </c>
      <c r="S220" s="875">
        <f>[1]EEOC!L48</f>
        <v>0.11799999999999999</v>
      </c>
      <c r="T220" s="875">
        <f>[1]EEOC!M48</f>
        <v>0.123</v>
      </c>
      <c r="U220" s="875">
        <f>[1]EEOC!N48</f>
        <v>0.106</v>
      </c>
      <c r="V220" s="875">
        <f>[1]EEOC!O48</f>
        <v>9.1999999999999998E-2</v>
      </c>
      <c r="W220" s="875">
        <f>[1]EEOC!P48</f>
        <v>0.109</v>
      </c>
      <c r="X220" s="875">
        <f>[1]EEOC!Q48</f>
        <v>0.114</v>
      </c>
      <c r="Y220" s="875">
        <f>[1]EEOC!R48</f>
        <v>0.114</v>
      </c>
      <c r="Z220" s="875">
        <f>[1]EEOC!S48</f>
        <v>8.4000000000000005E-2</v>
      </c>
      <c r="AA220" s="875">
        <f>[1]EEOC!T48</f>
        <v>7.6999999999999999E-2</v>
      </c>
      <c r="AB220" s="875"/>
    </row>
    <row r="221" spans="1:31" ht="15" customHeight="1" x14ac:dyDescent="0.2">
      <c r="A221" s="1071"/>
      <c r="B221" s="874" t="s">
        <v>597</v>
      </c>
      <c r="C221" s="179" t="s">
        <v>427</v>
      </c>
      <c r="D221" s="179" t="s">
        <v>427</v>
      </c>
      <c r="E221" s="179" t="s">
        <v>427</v>
      </c>
      <c r="F221" s="179" t="s">
        <v>427</v>
      </c>
      <c r="G221" s="179" t="s">
        <v>427</v>
      </c>
      <c r="H221" s="179" t="s">
        <v>427</v>
      </c>
      <c r="I221" s="179" t="s">
        <v>427</v>
      </c>
      <c r="J221" s="875">
        <f>[1]EEOC!C50</f>
        <v>4.5999999999999999E-2</v>
      </c>
      <c r="K221" s="875">
        <f>[1]EEOC!D50</f>
        <v>4.2999999999999997E-2</v>
      </c>
      <c r="L221" s="875">
        <f>[1]EEOC!E50</f>
        <v>5.7000000000000002E-2</v>
      </c>
      <c r="M221" s="875">
        <f>[1]EEOC!F50</f>
        <v>5.7000000000000002E-2</v>
      </c>
      <c r="N221" s="875">
        <f>[1]EEOC!G50</f>
        <v>5.3999999999999999E-2</v>
      </c>
      <c r="O221" s="875">
        <f>[1]EEOC!H50</f>
        <v>6.2E-2</v>
      </c>
      <c r="P221" s="875">
        <f>[1]EEOC!I50</f>
        <v>4.1000000000000002E-2</v>
      </c>
      <c r="Q221" s="875">
        <f>[1]EEOC!J50</f>
        <v>6.5000000000000002E-2</v>
      </c>
      <c r="R221" s="875">
        <f>[1]EEOC!K50</f>
        <v>4.9000000000000002E-2</v>
      </c>
      <c r="S221" s="875">
        <f>[1]EEOC!L50</f>
        <v>5.0999999999999997E-2</v>
      </c>
      <c r="T221" s="875">
        <f>[1]EEOC!M50</f>
        <v>7.4999999999999997E-2</v>
      </c>
      <c r="U221" s="875">
        <f>[1]EEOC!N50</f>
        <v>8.3000000000000004E-2</v>
      </c>
      <c r="V221" s="875">
        <f>[1]EEOC!O50</f>
        <v>5.7000000000000002E-2</v>
      </c>
      <c r="W221" s="875">
        <f>[1]EEOC!P50</f>
        <v>8.3000000000000004E-2</v>
      </c>
      <c r="X221" s="875">
        <f>[1]EEOC!Q50</f>
        <v>6.8000000000000005E-2</v>
      </c>
      <c r="Y221" s="875">
        <f>[1]EEOC!R50</f>
        <v>5.8000000000000003E-2</v>
      </c>
      <c r="Z221" s="875">
        <f>[1]EEOC!S50</f>
        <v>5.6000000000000001E-2</v>
      </c>
      <c r="AA221" s="875">
        <f>[1]EEOC!T50</f>
        <v>6.0999999999999999E-2</v>
      </c>
      <c r="AB221" s="875"/>
    </row>
    <row r="222" spans="1:31" ht="15" customHeight="1" x14ac:dyDescent="0.2">
      <c r="A222" s="1071"/>
      <c r="B222" s="874" t="s">
        <v>598</v>
      </c>
      <c r="C222" s="179" t="s">
        <v>427</v>
      </c>
      <c r="D222" s="179" t="s">
        <v>427</v>
      </c>
      <c r="E222" s="179" t="s">
        <v>427</v>
      </c>
      <c r="F222" s="179" t="s">
        <v>427</v>
      </c>
      <c r="G222" s="179" t="s">
        <v>427</v>
      </c>
      <c r="H222" s="179" t="s">
        <v>427</v>
      </c>
      <c r="I222" s="179" t="s">
        <v>427</v>
      </c>
      <c r="J222" s="875">
        <f>[1]EEOC!C52</f>
        <v>0.25800000000000001</v>
      </c>
      <c r="K222" s="875">
        <f>[1]EEOC!D52</f>
        <v>0.28799999999999998</v>
      </c>
      <c r="L222" s="875">
        <f>[1]EEOC!E52</f>
        <v>0.22</v>
      </c>
      <c r="M222" s="875">
        <f>[1]EEOC!F52</f>
        <v>0.20200000000000001</v>
      </c>
      <c r="N222" s="875">
        <f>[1]EEOC!G52</f>
        <v>0.17399999999999999</v>
      </c>
      <c r="O222" s="875">
        <f>[1]EEOC!H52</f>
        <v>0.17799999999999999</v>
      </c>
      <c r="P222" s="875">
        <f>[1]EEOC!I52</f>
        <v>0.16600000000000001</v>
      </c>
      <c r="Q222" s="875">
        <f>[1]EEOC!J52</f>
        <v>0.16700000000000001</v>
      </c>
      <c r="R222" s="875">
        <f>[1]EEOC!K52</f>
        <v>0.16500000000000001</v>
      </c>
      <c r="S222" s="875">
        <f>[1]EEOC!L52</f>
        <v>0.151</v>
      </c>
      <c r="T222" s="875">
        <f>[1]EEOC!M52</f>
        <v>0.16600000000000001</v>
      </c>
      <c r="U222" s="875">
        <f>[1]EEOC!N52</f>
        <v>0.17100000000000001</v>
      </c>
      <c r="V222" s="875">
        <f>[1]EEOC!O52</f>
        <v>0.28000000000000003</v>
      </c>
      <c r="W222" s="875">
        <f>[1]EEOC!P52</f>
        <v>0.187</v>
      </c>
      <c r="X222" s="875">
        <f>[1]EEOC!Q52</f>
        <v>0.16800000000000001</v>
      </c>
      <c r="Y222" s="875">
        <f>[1]EEOC!R52</f>
        <v>0.16300000000000001</v>
      </c>
      <c r="Z222" s="875">
        <f>[1]EEOC!S52</f>
        <v>0.23100000000000001</v>
      </c>
      <c r="AA222" s="875">
        <f>[1]EEOC!T52</f>
        <v>0.20599999999999999</v>
      </c>
      <c r="AB222" s="875"/>
    </row>
    <row r="223" spans="1:31" ht="15" customHeight="1" x14ac:dyDescent="0.2">
      <c r="A223" s="1071"/>
      <c r="B223" s="874" t="s">
        <v>599</v>
      </c>
      <c r="C223" s="179" t="s">
        <v>427</v>
      </c>
      <c r="D223" s="179" t="s">
        <v>427</v>
      </c>
      <c r="E223" s="179" t="s">
        <v>427</v>
      </c>
      <c r="F223" s="179" t="s">
        <v>427</v>
      </c>
      <c r="G223" s="179" t="s">
        <v>427</v>
      </c>
      <c r="H223" s="179" t="s">
        <v>427</v>
      </c>
      <c r="I223" s="179" t="s">
        <v>427</v>
      </c>
      <c r="J223" s="875">
        <f>[1]EEOC!C54</f>
        <v>0.59499999999999997</v>
      </c>
      <c r="K223" s="875">
        <f>[1]EEOC!D54</f>
        <v>0.54300000000000004</v>
      </c>
      <c r="L223" s="875">
        <f>[1]EEOC!E54</f>
        <v>0.55100000000000005</v>
      </c>
      <c r="M223" s="875">
        <f>[1]EEOC!F54</f>
        <v>0.57999999999999996</v>
      </c>
      <c r="N223" s="875">
        <f>[1]EEOC!G54</f>
        <v>0.58599999999999997</v>
      </c>
      <c r="O223" s="875">
        <f>[1]EEOC!H54</f>
        <v>0.57699999999999996</v>
      </c>
      <c r="P223" s="875">
        <f>[1]EEOC!I54</f>
        <v>0.57199999999999995</v>
      </c>
      <c r="Q223" s="875">
        <f>[1]EEOC!J54</f>
        <v>0.57499999999999996</v>
      </c>
      <c r="R223" s="875">
        <f>[1]EEOC!K54</f>
        <v>0.58599999999999997</v>
      </c>
      <c r="S223" s="875">
        <f>[1]EEOC!L54</f>
        <v>0.61899999999999999</v>
      </c>
      <c r="T223" s="875">
        <f>[1]EEOC!M54</f>
        <v>0.55900000000000005</v>
      </c>
      <c r="U223" s="875">
        <f>[1]EEOC!N54</f>
        <v>0.56000000000000005</v>
      </c>
      <c r="V223" s="875">
        <f>[1]EEOC!O54</f>
        <v>0.52600000000000002</v>
      </c>
      <c r="W223" s="875">
        <f>[1]EEOC!P54</f>
        <v>0.56699999999999995</v>
      </c>
      <c r="X223" s="875">
        <f>[1]EEOC!Q54</f>
        <v>0.59899999999999998</v>
      </c>
      <c r="Y223" s="875">
        <f>[1]EEOC!R54</f>
        <v>0.59099999999999997</v>
      </c>
      <c r="Z223" s="875">
        <f>[1]EEOC!S54</f>
        <v>0.56899999999999995</v>
      </c>
      <c r="AA223" s="875">
        <f>[1]EEOC!T54</f>
        <v>0.58799999999999997</v>
      </c>
    </row>
    <row r="224" spans="1:31" ht="15" customHeight="1" x14ac:dyDescent="0.2">
      <c r="A224" s="1071"/>
      <c r="B224" s="874" t="s">
        <v>600</v>
      </c>
      <c r="C224" s="179" t="s">
        <v>427</v>
      </c>
      <c r="D224" s="179" t="s">
        <v>427</v>
      </c>
      <c r="E224" s="179" t="s">
        <v>427</v>
      </c>
      <c r="F224" s="179" t="s">
        <v>427</v>
      </c>
      <c r="G224" s="179" t="s">
        <v>427</v>
      </c>
      <c r="H224" s="179" t="s">
        <v>427</v>
      </c>
      <c r="I224" s="179" t="s">
        <v>427</v>
      </c>
      <c r="J224" s="875">
        <f>[1]EEOC!C56</f>
        <v>4.1000000000000002E-2</v>
      </c>
      <c r="K224" s="875">
        <f>[1]EEOC!D56</f>
        <v>6.3E-2</v>
      </c>
      <c r="L224" s="875">
        <f>[1]EEOC!E56</f>
        <v>8.5999999999999993E-2</v>
      </c>
      <c r="M224" s="875">
        <f>[1]EEOC!F56</f>
        <v>9.6000000000000002E-2</v>
      </c>
      <c r="N224" s="875">
        <f>[1]EEOC!G56</f>
        <v>0.104</v>
      </c>
      <c r="O224" s="875">
        <f>[1]EEOC!H56</f>
        <v>8.5000000000000006E-2</v>
      </c>
      <c r="P224" s="875">
        <f>[1]EEOC!I56</f>
        <v>0.105</v>
      </c>
      <c r="Q224" s="875">
        <f>[1]EEOC!J56</f>
        <v>8.3000000000000004E-2</v>
      </c>
      <c r="R224" s="875">
        <f>[1]EEOC!K56</f>
        <v>8.5000000000000006E-2</v>
      </c>
      <c r="S224" s="875">
        <f>[1]EEOC!L56</f>
        <v>6.3E-2</v>
      </c>
      <c r="T224" s="875">
        <f>[1]EEOC!M56</f>
        <v>7.6999999999999999E-2</v>
      </c>
      <c r="U224" s="875">
        <f>[1]EEOC!N56</f>
        <v>7.9000000000000001E-2</v>
      </c>
      <c r="V224" s="875">
        <f>[1]EEOC!O56</f>
        <v>4.5999999999999999E-2</v>
      </c>
      <c r="W224" s="875">
        <f>[1]EEOC!P56</f>
        <v>5.3999999999999999E-2</v>
      </c>
      <c r="X224" s="875">
        <f>[1]EEOC!Q56</f>
        <v>5.0999999999999997E-2</v>
      </c>
      <c r="Y224" s="875">
        <f>[1]EEOC!R56</f>
        <v>7.3999999999999996E-2</v>
      </c>
      <c r="Z224" s="875">
        <f>[1]EEOC!S56</f>
        <v>5.8999999999999997E-2</v>
      </c>
      <c r="AA224" s="875">
        <f>[1]EEOC!T56</f>
        <v>6.8000000000000005E-2</v>
      </c>
    </row>
    <row r="225" spans="1:28" ht="15" customHeight="1" x14ac:dyDescent="0.2">
      <c r="A225" s="1071"/>
      <c r="B225" s="874" t="s">
        <v>601</v>
      </c>
      <c r="C225" s="179" t="s">
        <v>427</v>
      </c>
      <c r="D225" s="179" t="s">
        <v>427</v>
      </c>
      <c r="E225" s="179" t="s">
        <v>427</v>
      </c>
      <c r="F225" s="179" t="s">
        <v>427</v>
      </c>
      <c r="G225" s="179" t="s">
        <v>427</v>
      </c>
      <c r="H225" s="179" t="s">
        <v>427</v>
      </c>
      <c r="I225" s="179" t="s">
        <v>427</v>
      </c>
      <c r="J225" s="875">
        <f>[1]EEOC!C58</f>
        <v>1.2E-2</v>
      </c>
      <c r="K225" s="875">
        <f>[1]EEOC!D58</f>
        <v>1.2999999999999999E-2</v>
      </c>
      <c r="L225" s="875">
        <f>[1]EEOC!E58</f>
        <v>1.4999999999999999E-2</v>
      </c>
      <c r="M225" s="875">
        <f>[1]EEOC!F58</f>
        <v>3.5999999999999997E-2</v>
      </c>
      <c r="N225" s="875">
        <f>[1]EEOC!G58</f>
        <v>3.2000000000000001E-2</v>
      </c>
      <c r="O225" s="875">
        <f>[1]EEOC!H58</f>
        <v>1.9E-2</v>
      </c>
      <c r="P225" s="875">
        <f>[1]EEOC!I58</f>
        <v>2.7E-2</v>
      </c>
      <c r="Q225" s="875">
        <f>[1]EEOC!J58</f>
        <v>2.4E-2</v>
      </c>
      <c r="R225" s="875">
        <f>[1]EEOC!K58</f>
        <v>2.5999999999999999E-2</v>
      </c>
      <c r="S225" s="875">
        <f>[1]EEOC!L58</f>
        <v>2.1000000000000001E-2</v>
      </c>
      <c r="T225" s="875">
        <f>[1]EEOC!M58</f>
        <v>3.5000000000000003E-2</v>
      </c>
      <c r="U225" s="875">
        <f>[1]EEOC!N58</f>
        <v>3.1E-2</v>
      </c>
      <c r="V225" s="875">
        <f>[1]EEOC!O58</f>
        <v>1.7999999999999999E-2</v>
      </c>
      <c r="W225" s="875">
        <f>[1]EEOC!P58</f>
        <v>2.3E-2</v>
      </c>
      <c r="X225" s="875">
        <f>[1]EEOC!Q58</f>
        <v>2.5999999999999999E-2</v>
      </c>
      <c r="Y225" s="875">
        <f>[1]EEOC!R58</f>
        <v>2.9000000000000001E-2</v>
      </c>
      <c r="Z225" s="875">
        <f>[1]EEOC!S58</f>
        <v>1.9E-2</v>
      </c>
      <c r="AA225" s="875">
        <f>[1]EEOC!T58</f>
        <v>3.4000000000000002E-2</v>
      </c>
    </row>
    <row r="226" spans="1:28" ht="15" customHeight="1" x14ac:dyDescent="0.2">
      <c r="A226" s="1071"/>
      <c r="B226" s="874" t="s">
        <v>602</v>
      </c>
      <c r="C226" s="179" t="s">
        <v>427</v>
      </c>
      <c r="D226" s="179" t="s">
        <v>427</v>
      </c>
      <c r="E226" s="179" t="s">
        <v>427</v>
      </c>
      <c r="F226" s="179" t="s">
        <v>427</v>
      </c>
      <c r="G226" s="179" t="s">
        <v>427</v>
      </c>
      <c r="H226" s="179" t="s">
        <v>427</v>
      </c>
      <c r="I226" s="179" t="s">
        <v>427</v>
      </c>
      <c r="J226" s="875">
        <f>[1]EEOC!C60</f>
        <v>2.9000000000000001E-2</v>
      </c>
      <c r="K226" s="875">
        <f>[1]EEOC!D60</f>
        <v>0.05</v>
      </c>
      <c r="L226" s="875">
        <f>[1]EEOC!E60</f>
        <v>7.0999999999999994E-2</v>
      </c>
      <c r="M226" s="875">
        <f>[1]EEOC!F60</f>
        <v>0.06</v>
      </c>
      <c r="N226" s="875">
        <f>[1]EEOC!G60</f>
        <v>7.1999999999999995E-2</v>
      </c>
      <c r="O226" s="875">
        <f>[1]EEOC!H60</f>
        <v>6.5000000000000002E-2</v>
      </c>
      <c r="P226" s="875">
        <f>[1]EEOC!I60</f>
        <v>7.6999999999999999E-2</v>
      </c>
      <c r="Q226" s="875">
        <f>[1]EEOC!J60</f>
        <v>5.8999999999999997E-2</v>
      </c>
      <c r="R226" s="875">
        <f>[1]EEOC!K60</f>
        <v>0.06</v>
      </c>
      <c r="S226" s="875">
        <f>[1]EEOC!L60</f>
        <v>4.1000000000000002E-2</v>
      </c>
      <c r="T226" s="875">
        <f>[1]EEOC!M60</f>
        <v>4.1000000000000002E-2</v>
      </c>
      <c r="U226" s="875">
        <f>[1]EEOC!N60</f>
        <v>4.7E-2</v>
      </c>
      <c r="V226" s="875">
        <f>[1]EEOC!O60</f>
        <v>2.8000000000000001E-2</v>
      </c>
      <c r="W226" s="875">
        <f>[1]EEOC!P60</f>
        <v>0.03</v>
      </c>
      <c r="X226" s="875">
        <f>[1]EEOC!Q60</f>
        <v>2.5000000000000001E-2</v>
      </c>
      <c r="Y226" s="875">
        <f>[1]EEOC!R60</f>
        <v>4.4999999999999998E-2</v>
      </c>
      <c r="Z226" s="875">
        <f>[1]EEOC!S60</f>
        <v>0.04</v>
      </c>
      <c r="AA226" s="875">
        <f>[1]EEOC!T60</f>
        <v>3.4000000000000002E-2</v>
      </c>
    </row>
    <row r="227" spans="1:28" ht="15" customHeight="1" x14ac:dyDescent="0.2">
      <c r="A227" s="1071"/>
      <c r="B227" s="874" t="s">
        <v>603</v>
      </c>
      <c r="C227" s="179" t="s">
        <v>427</v>
      </c>
      <c r="D227" s="179" t="s">
        <v>427</v>
      </c>
      <c r="E227" s="179" t="s">
        <v>427</v>
      </c>
      <c r="F227" s="179" t="s">
        <v>427</v>
      </c>
      <c r="G227" s="179" t="s">
        <v>427</v>
      </c>
      <c r="H227" s="179" t="s">
        <v>427</v>
      </c>
      <c r="I227" s="179" t="s">
        <v>427</v>
      </c>
      <c r="J227" s="875">
        <f>[1]EEOC!C62</f>
        <v>0.14799999999999999</v>
      </c>
      <c r="K227" s="875">
        <f>[1]EEOC!D62</f>
        <v>0.16800000000000001</v>
      </c>
      <c r="L227" s="875">
        <f>[1]EEOC!E62</f>
        <v>0.22900000000000001</v>
      </c>
      <c r="M227" s="875">
        <f>[1]EEOC!F62</f>
        <v>0.218</v>
      </c>
      <c r="N227" s="875">
        <f>[1]EEOC!G62</f>
        <v>0.24</v>
      </c>
      <c r="O227" s="875">
        <f>[1]EEOC!H62</f>
        <v>0.245</v>
      </c>
      <c r="P227" s="875">
        <f>[1]EEOC!I62</f>
        <v>0.26100000000000001</v>
      </c>
      <c r="Q227" s="875">
        <f>[1]EEOC!J62</f>
        <v>0.25800000000000001</v>
      </c>
      <c r="R227" s="875">
        <f>[1]EEOC!K62</f>
        <v>0.249</v>
      </c>
      <c r="S227" s="875">
        <f>[1]EEOC!L62</f>
        <v>0.23100000000000001</v>
      </c>
      <c r="T227" s="875">
        <f>[1]EEOC!M62</f>
        <v>0.27500000000000002</v>
      </c>
      <c r="U227" s="875">
        <f>[1]EEOC!N62</f>
        <v>0.26800000000000002</v>
      </c>
      <c r="V227" s="875">
        <f>[1]EEOC!O62</f>
        <v>0.19500000000000001</v>
      </c>
      <c r="W227" s="875">
        <f>[1]EEOC!P62</f>
        <v>0.246</v>
      </c>
      <c r="X227" s="875">
        <f>[1]EEOC!Q62</f>
        <v>0.23300000000000001</v>
      </c>
      <c r="Y227" s="875">
        <f>[1]EEOC!R62</f>
        <v>0.246</v>
      </c>
      <c r="Z227" s="875">
        <f>[1]EEOC!S62</f>
        <v>0.19900000000000001</v>
      </c>
      <c r="AA227" s="875">
        <f>[1]EEOC!T62</f>
        <v>0.20599999999999999</v>
      </c>
    </row>
    <row r="228" spans="1:28" ht="15" customHeight="1" x14ac:dyDescent="0.2">
      <c r="A228" s="1071"/>
      <c r="B228" s="996" t="s">
        <v>608</v>
      </c>
      <c r="C228" s="179" t="s">
        <v>427</v>
      </c>
      <c r="D228" s="179" t="s">
        <v>427</v>
      </c>
      <c r="E228" s="179" t="s">
        <v>427</v>
      </c>
      <c r="F228" s="179" t="s">
        <v>427</v>
      </c>
      <c r="G228" s="179" t="s">
        <v>427</v>
      </c>
      <c r="H228" s="179" t="s">
        <v>427</v>
      </c>
      <c r="I228" s="179" t="s">
        <v>427</v>
      </c>
      <c r="J228" s="876">
        <f>[1]EEOC!C63</f>
        <v>2.4</v>
      </c>
      <c r="K228" s="876">
        <f>[1]EEOC!D63</f>
        <v>2.7</v>
      </c>
      <c r="L228" s="876">
        <f>[1]EEOC!E63</f>
        <v>2.9</v>
      </c>
      <c r="M228" s="876">
        <f>[1]EEOC!F63</f>
        <v>3.6</v>
      </c>
      <c r="N228" s="876">
        <f>[1]EEOC!G63</f>
        <v>5.0999999999999996</v>
      </c>
      <c r="O228" s="876">
        <f>[1]EEOC!H63</f>
        <v>10.3</v>
      </c>
      <c r="P228" s="876">
        <f>[1]EEOC!I63</f>
        <v>3.4</v>
      </c>
      <c r="Q228" s="876">
        <f>[1]EEOC!J63</f>
        <v>6.4</v>
      </c>
      <c r="R228" s="876">
        <f>[1]EEOC!K63</f>
        <v>3.1</v>
      </c>
      <c r="S228" s="876">
        <f>[1]EEOC!L63</f>
        <v>3.1</v>
      </c>
      <c r="T228" s="876">
        <f>[1]EEOC!M63</f>
        <v>9.3000000000000007</v>
      </c>
      <c r="U228" s="876">
        <f>[1]EEOC!N63</f>
        <v>9.6</v>
      </c>
      <c r="V228" s="876">
        <f>[1]EEOC!O63</f>
        <v>4.8</v>
      </c>
      <c r="W228" s="876">
        <f>[1]EEOC!P63</f>
        <v>12.6</v>
      </c>
      <c r="X228" s="876">
        <f>[1]EEOC!Q63</f>
        <v>23</v>
      </c>
      <c r="Y228" s="876">
        <f>[1]EEOC!R63</f>
        <v>9.9</v>
      </c>
      <c r="Z228" s="876">
        <f>[1]EEOC!S63</f>
        <v>5</v>
      </c>
      <c r="AA228" s="876">
        <f>[1]EEOC!T63</f>
        <v>6.2</v>
      </c>
    </row>
    <row r="229" spans="1:28" x14ac:dyDescent="0.2">
      <c r="A229" s="1071"/>
      <c r="B229" s="175"/>
      <c r="C229" s="171"/>
      <c r="D229" s="171"/>
      <c r="E229" s="171"/>
      <c r="F229" s="171"/>
      <c r="G229" s="171"/>
      <c r="H229" s="171"/>
      <c r="I229" s="171"/>
      <c r="J229" s="171"/>
      <c r="K229" s="171"/>
      <c r="L229" s="171"/>
      <c r="M229" s="171"/>
      <c r="N229" s="171"/>
      <c r="O229" s="171"/>
      <c r="P229" s="171"/>
      <c r="Q229" s="171"/>
      <c r="R229" s="171"/>
      <c r="S229" s="171"/>
      <c r="T229" s="171"/>
      <c r="U229" s="171"/>
      <c r="V229" s="171"/>
      <c r="W229" s="171"/>
      <c r="X229" s="171"/>
      <c r="Y229" s="171"/>
      <c r="Z229" s="171"/>
      <c r="AA229" s="171"/>
    </row>
    <row r="230" spans="1:28" x14ac:dyDescent="0.2">
      <c r="A230" s="1071"/>
      <c r="B230" s="168" t="s">
        <v>672</v>
      </c>
      <c r="C230" s="168"/>
      <c r="D230" s="168"/>
      <c r="E230" s="168"/>
      <c r="F230" s="168"/>
      <c r="G230" s="168"/>
      <c r="H230" s="168"/>
      <c r="I230" s="168"/>
      <c r="J230" s="168"/>
      <c r="K230" s="168"/>
      <c r="L230" s="168"/>
      <c r="M230" s="168"/>
      <c r="N230" s="168"/>
      <c r="O230" s="168"/>
      <c r="P230" s="168"/>
      <c r="Q230" s="168"/>
      <c r="R230" s="168"/>
      <c r="S230" s="168"/>
      <c r="T230" s="168"/>
      <c r="U230" s="168"/>
      <c r="V230" s="168"/>
      <c r="W230" s="168"/>
      <c r="X230" s="168"/>
      <c r="Y230" s="168"/>
      <c r="Z230" s="168"/>
      <c r="AA230" s="168"/>
      <c r="AB230" s="178"/>
    </row>
    <row r="231" spans="1:28" ht="15.75" customHeight="1" x14ac:dyDescent="0.2">
      <c r="A231" s="1071"/>
      <c r="B231" s="974" t="s">
        <v>541</v>
      </c>
      <c r="C231" s="171" t="s">
        <v>427</v>
      </c>
      <c r="D231" s="171" t="s">
        <v>427</v>
      </c>
      <c r="E231" s="171" t="s">
        <v>427</v>
      </c>
      <c r="F231" s="171" t="s">
        <v>427</v>
      </c>
      <c r="G231" s="171" t="s">
        <v>427</v>
      </c>
      <c r="H231" s="171" t="s">
        <v>427</v>
      </c>
      <c r="I231" s="171" t="s">
        <v>427</v>
      </c>
      <c r="J231" s="171" t="s">
        <v>427</v>
      </c>
      <c r="K231" s="171" t="s">
        <v>427</v>
      </c>
      <c r="L231" s="171" t="s">
        <v>427</v>
      </c>
      <c r="M231" s="171" t="s">
        <v>427</v>
      </c>
      <c r="N231" s="171" t="s">
        <v>427</v>
      </c>
      <c r="O231" s="171" t="s">
        <v>427</v>
      </c>
      <c r="P231" s="171" t="s">
        <v>427</v>
      </c>
      <c r="Q231" s="171" t="s">
        <v>427</v>
      </c>
      <c r="R231" s="985">
        <v>9254</v>
      </c>
      <c r="S231" s="985">
        <v>10328</v>
      </c>
      <c r="T231" s="985">
        <v>10154</v>
      </c>
      <c r="U231" s="985">
        <v>10552</v>
      </c>
      <c r="V231" s="985">
        <v>10242</v>
      </c>
      <c r="W231" s="986">
        <v>10155</v>
      </c>
      <c r="X231" s="986">
        <v>9354</v>
      </c>
      <c r="Y231" s="986">
        <v>8818</v>
      </c>
      <c r="Z231" s="986">
        <v>8368</v>
      </c>
      <c r="AA231" s="171" t="s">
        <v>427</v>
      </c>
    </row>
    <row r="232" spans="1:28" ht="15.75" customHeight="1" x14ac:dyDescent="0.2">
      <c r="A232" s="1071"/>
      <c r="B232" s="972" t="s">
        <v>143</v>
      </c>
      <c r="C232" s="171" t="s">
        <v>427</v>
      </c>
      <c r="D232" s="171" t="s">
        <v>427</v>
      </c>
      <c r="E232" s="171" t="s">
        <v>427</v>
      </c>
      <c r="F232" s="171" t="s">
        <v>427</v>
      </c>
      <c r="G232" s="171" t="s">
        <v>427</v>
      </c>
      <c r="H232" s="171" t="s">
        <v>427</v>
      </c>
      <c r="I232" s="171" t="s">
        <v>427</v>
      </c>
      <c r="J232" s="171" t="s">
        <v>427</v>
      </c>
      <c r="K232" s="171" t="s">
        <v>427</v>
      </c>
      <c r="L232" s="171" t="s">
        <v>427</v>
      </c>
      <c r="M232" s="171" t="s">
        <v>427</v>
      </c>
      <c r="N232" s="171"/>
      <c r="O232" s="171"/>
      <c r="P232" s="171"/>
      <c r="Q232" s="171"/>
      <c r="R232" s="985">
        <v>3766</v>
      </c>
      <c r="S232" s="985">
        <v>4110</v>
      </c>
      <c r="T232" s="985">
        <v>4410</v>
      </c>
      <c r="U232" s="985">
        <v>4675</v>
      </c>
      <c r="V232" s="985">
        <v>4458</v>
      </c>
      <c r="W232" s="986">
        <v>4839</v>
      </c>
      <c r="X232" s="986">
        <v>4498</v>
      </c>
      <c r="Y232" s="986">
        <v>4379</v>
      </c>
      <c r="Z232" s="986">
        <v>4429</v>
      </c>
      <c r="AA232" s="171" t="s">
        <v>427</v>
      </c>
    </row>
    <row r="233" spans="1:28" ht="15.75" customHeight="1" x14ac:dyDescent="0.2">
      <c r="A233" s="1071"/>
      <c r="B233" s="972" t="s">
        <v>151</v>
      </c>
      <c r="C233" s="171" t="s">
        <v>427</v>
      </c>
      <c r="D233" s="171" t="s">
        <v>427</v>
      </c>
      <c r="E233" s="171" t="s">
        <v>427</v>
      </c>
      <c r="F233" s="171" t="s">
        <v>427</v>
      </c>
      <c r="G233" s="171" t="s">
        <v>427</v>
      </c>
      <c r="H233" s="171" t="s">
        <v>427</v>
      </c>
      <c r="I233" s="171" t="s">
        <v>427</v>
      </c>
      <c r="J233" s="171" t="s">
        <v>427</v>
      </c>
      <c r="K233" s="171" t="s">
        <v>427</v>
      </c>
      <c r="L233" s="171" t="s">
        <v>427</v>
      </c>
      <c r="M233" s="171" t="s">
        <v>427</v>
      </c>
      <c r="N233" s="171"/>
      <c r="O233" s="171"/>
      <c r="P233" s="171"/>
      <c r="Q233" s="171"/>
      <c r="R233" s="985">
        <v>3472</v>
      </c>
      <c r="S233" s="985">
        <v>4043</v>
      </c>
      <c r="T233" s="985">
        <v>3750</v>
      </c>
      <c r="U233" s="985">
        <v>3669</v>
      </c>
      <c r="V233" s="985">
        <v>3203</v>
      </c>
      <c r="W233" s="986">
        <v>3483</v>
      </c>
      <c r="X233" s="986">
        <v>3025</v>
      </c>
      <c r="Y233" s="986">
        <v>2597</v>
      </c>
      <c r="Z233" s="986">
        <v>2337</v>
      </c>
      <c r="AA233" s="171" t="s">
        <v>427</v>
      </c>
    </row>
    <row r="234" spans="1:28" ht="15.75" customHeight="1" x14ac:dyDescent="0.2">
      <c r="A234" s="1071"/>
      <c r="B234" s="972" t="s">
        <v>538</v>
      </c>
      <c r="C234" s="171" t="s">
        <v>427</v>
      </c>
      <c r="D234" s="171" t="s">
        <v>427</v>
      </c>
      <c r="E234" s="171" t="s">
        <v>427</v>
      </c>
      <c r="F234" s="171" t="s">
        <v>427</v>
      </c>
      <c r="G234" s="171" t="s">
        <v>427</v>
      </c>
      <c r="H234" s="171" t="s">
        <v>427</v>
      </c>
      <c r="I234" s="171" t="s">
        <v>427</v>
      </c>
      <c r="J234" s="171" t="s">
        <v>427</v>
      </c>
      <c r="K234" s="171" t="s">
        <v>427</v>
      </c>
      <c r="L234" s="171" t="s">
        <v>427</v>
      </c>
      <c r="M234" s="171" t="s">
        <v>427</v>
      </c>
      <c r="N234" s="171"/>
      <c r="O234" s="171"/>
      <c r="P234" s="171"/>
      <c r="Q234" s="171"/>
      <c r="R234" s="985">
        <v>1414</v>
      </c>
      <c r="S234" s="985">
        <v>1433</v>
      </c>
      <c r="T234" s="985">
        <v>1441</v>
      </c>
      <c r="U234" s="985">
        <v>1690</v>
      </c>
      <c r="V234" s="985">
        <v>2017</v>
      </c>
      <c r="W234" s="986">
        <v>1560</v>
      </c>
      <c r="X234" s="986">
        <v>1425</v>
      </c>
      <c r="Y234" s="986">
        <v>1301</v>
      </c>
      <c r="Z234" s="986">
        <v>1149</v>
      </c>
      <c r="AA234" s="171" t="s">
        <v>427</v>
      </c>
    </row>
    <row r="235" spans="1:28" ht="15.75" customHeight="1" x14ac:dyDescent="0.2">
      <c r="A235" s="1071"/>
      <c r="B235" s="972" t="s">
        <v>149</v>
      </c>
      <c r="C235" s="171" t="s">
        <v>427</v>
      </c>
      <c r="D235" s="171" t="s">
        <v>427</v>
      </c>
      <c r="E235" s="171" t="s">
        <v>427</v>
      </c>
      <c r="F235" s="171" t="s">
        <v>427</v>
      </c>
      <c r="G235" s="171" t="s">
        <v>427</v>
      </c>
      <c r="H235" s="171" t="s">
        <v>427</v>
      </c>
      <c r="I235" s="171" t="s">
        <v>427</v>
      </c>
      <c r="J235" s="171" t="s">
        <v>427</v>
      </c>
      <c r="K235" s="171" t="s">
        <v>427</v>
      </c>
      <c r="L235" s="171" t="s">
        <v>427</v>
      </c>
      <c r="M235" s="171" t="s">
        <v>427</v>
      </c>
      <c r="N235" s="171"/>
      <c r="O235" s="171"/>
      <c r="P235" s="171"/>
      <c r="Q235" s="171"/>
      <c r="R235" s="985">
        <v>1225</v>
      </c>
      <c r="S235" s="985">
        <v>1427</v>
      </c>
      <c r="T235" s="985">
        <v>1299</v>
      </c>
      <c r="U235" s="985">
        <v>1364</v>
      </c>
      <c r="V235" s="985">
        <v>1313</v>
      </c>
      <c r="W235" s="986">
        <v>1177</v>
      </c>
      <c r="X235" s="986">
        <v>1195</v>
      </c>
      <c r="Y235" s="986">
        <v>1114</v>
      </c>
      <c r="Z235" s="986">
        <v>1040</v>
      </c>
      <c r="AA235" s="171" t="s">
        <v>427</v>
      </c>
    </row>
    <row r="236" spans="1:28" ht="15.75" customHeight="1" x14ac:dyDescent="0.2">
      <c r="A236" s="1071"/>
      <c r="B236" s="987" t="s">
        <v>539</v>
      </c>
      <c r="C236" s="171" t="s">
        <v>427</v>
      </c>
      <c r="D236" s="171" t="s">
        <v>427</v>
      </c>
      <c r="E236" s="171" t="s">
        <v>427</v>
      </c>
      <c r="F236" s="171" t="s">
        <v>427</v>
      </c>
      <c r="G236" s="171" t="s">
        <v>427</v>
      </c>
      <c r="H236" s="171" t="s">
        <v>427</v>
      </c>
      <c r="I236" s="171" t="s">
        <v>427</v>
      </c>
      <c r="J236" s="171" t="s">
        <v>427</v>
      </c>
      <c r="K236" s="171" t="s">
        <v>427</v>
      </c>
      <c r="L236" s="171" t="s">
        <v>427</v>
      </c>
      <c r="M236" s="171" t="s">
        <v>427</v>
      </c>
      <c r="N236" s="171"/>
      <c r="O236" s="171"/>
      <c r="P236" s="171"/>
      <c r="Q236" s="171"/>
      <c r="R236" s="988">
        <v>860</v>
      </c>
      <c r="S236" s="988">
        <v>931</v>
      </c>
      <c r="T236" s="988">
        <v>784</v>
      </c>
      <c r="U236" s="988">
        <v>848</v>
      </c>
      <c r="V236" s="988">
        <v>837</v>
      </c>
      <c r="W236" s="974">
        <v>722</v>
      </c>
      <c r="X236" s="974">
        <v>759</v>
      </c>
      <c r="Y236" s="974">
        <v>691</v>
      </c>
      <c r="Z236" s="974">
        <v>629</v>
      </c>
      <c r="AA236" s="171" t="s">
        <v>427</v>
      </c>
    </row>
    <row r="237" spans="1:28" ht="15.75" customHeight="1" x14ac:dyDescent="0.2">
      <c r="A237" s="1071"/>
      <c r="B237" s="972" t="s">
        <v>150</v>
      </c>
      <c r="C237" s="171" t="s">
        <v>427</v>
      </c>
      <c r="D237" s="171" t="s">
        <v>427</v>
      </c>
      <c r="E237" s="171" t="s">
        <v>427</v>
      </c>
      <c r="F237" s="171" t="s">
        <v>427</v>
      </c>
      <c r="G237" s="171" t="s">
        <v>427</v>
      </c>
      <c r="H237" s="171" t="s">
        <v>427</v>
      </c>
      <c r="I237" s="171" t="s">
        <v>427</v>
      </c>
      <c r="J237" s="171" t="s">
        <v>427</v>
      </c>
      <c r="K237" s="171" t="s">
        <v>427</v>
      </c>
      <c r="L237" s="171" t="s">
        <v>427</v>
      </c>
      <c r="M237" s="171" t="s">
        <v>427</v>
      </c>
      <c r="N237" s="171"/>
      <c r="O237" s="171"/>
      <c r="P237" s="171"/>
      <c r="Q237" s="171"/>
      <c r="R237" s="988">
        <v>961</v>
      </c>
      <c r="S237" s="988">
        <v>997</v>
      </c>
      <c r="T237" s="985">
        <v>1008</v>
      </c>
      <c r="U237" s="985">
        <v>1133</v>
      </c>
      <c r="V237" s="985">
        <v>1075</v>
      </c>
      <c r="W237" s="986">
        <v>1139</v>
      </c>
      <c r="X237" s="986">
        <v>1033</v>
      </c>
      <c r="Y237" s="986">
        <v>1067</v>
      </c>
      <c r="Z237" s="974">
        <v>985</v>
      </c>
      <c r="AA237" s="171" t="s">
        <v>427</v>
      </c>
    </row>
    <row r="238" spans="1:28" ht="15.75" customHeight="1" x14ac:dyDescent="0.2">
      <c r="A238" s="1071"/>
      <c r="B238" s="972" t="s">
        <v>540</v>
      </c>
      <c r="C238" s="171" t="s">
        <v>427</v>
      </c>
      <c r="D238" s="171" t="s">
        <v>427</v>
      </c>
      <c r="E238" s="171" t="s">
        <v>427</v>
      </c>
      <c r="F238" s="171" t="s">
        <v>427</v>
      </c>
      <c r="G238" s="171" t="s">
        <v>427</v>
      </c>
      <c r="H238" s="171" t="s">
        <v>427</v>
      </c>
      <c r="I238" s="171" t="s">
        <v>427</v>
      </c>
      <c r="J238" s="171" t="s">
        <v>427</v>
      </c>
      <c r="K238" s="171" t="s">
        <v>427</v>
      </c>
      <c r="L238" s="171" t="s">
        <v>427</v>
      </c>
      <c r="M238" s="171" t="s">
        <v>427</v>
      </c>
      <c r="N238" s="171"/>
      <c r="O238" s="171"/>
      <c r="P238" s="171"/>
      <c r="Q238" s="171"/>
      <c r="R238" s="988">
        <v>452</v>
      </c>
      <c r="S238" s="988">
        <v>577</v>
      </c>
      <c r="T238" s="988">
        <v>588</v>
      </c>
      <c r="U238" s="988">
        <v>575</v>
      </c>
      <c r="V238" s="988">
        <v>654</v>
      </c>
      <c r="W238" s="974">
        <v>707</v>
      </c>
      <c r="X238" s="974">
        <v>856</v>
      </c>
      <c r="Y238" s="974">
        <v>970</v>
      </c>
      <c r="Z238" s="974">
        <v>928</v>
      </c>
      <c r="AA238" s="171" t="s">
        <v>427</v>
      </c>
    </row>
    <row r="239" spans="1:28" ht="15.75" customHeight="1" x14ac:dyDescent="0.2">
      <c r="A239" s="1071"/>
      <c r="B239" s="972" t="s">
        <v>148</v>
      </c>
      <c r="C239" s="171" t="s">
        <v>427</v>
      </c>
      <c r="D239" s="171" t="s">
        <v>427</v>
      </c>
      <c r="E239" s="171" t="s">
        <v>427</v>
      </c>
      <c r="F239" s="171" t="s">
        <v>427</v>
      </c>
      <c r="G239" s="171" t="s">
        <v>427</v>
      </c>
      <c r="H239" s="171" t="s">
        <v>427</v>
      </c>
      <c r="I239" s="171" t="s">
        <v>427</v>
      </c>
      <c r="J239" s="171" t="s">
        <v>427</v>
      </c>
      <c r="K239" s="171" t="s">
        <v>427</v>
      </c>
      <c r="L239" s="171" t="s">
        <v>427</v>
      </c>
      <c r="M239" s="171" t="s">
        <v>427</v>
      </c>
      <c r="N239" s="171"/>
      <c r="O239" s="171"/>
      <c r="P239" s="171"/>
      <c r="Q239" s="171"/>
      <c r="R239" s="988">
        <v>218</v>
      </c>
      <c r="S239" s="988">
        <v>258</v>
      </c>
      <c r="T239" s="988">
        <v>266</v>
      </c>
      <c r="U239" s="988">
        <v>339</v>
      </c>
      <c r="V239" s="988">
        <v>302</v>
      </c>
      <c r="W239" s="974">
        <v>287</v>
      </c>
      <c r="X239" s="974">
        <v>262</v>
      </c>
      <c r="Y239" s="974">
        <v>229</v>
      </c>
      <c r="Z239" s="974">
        <v>220</v>
      </c>
      <c r="AA239" s="171" t="s">
        <v>427</v>
      </c>
    </row>
    <row r="240" spans="1:28" ht="15.75" customHeight="1" x14ac:dyDescent="0.2">
      <c r="A240" s="1071"/>
      <c r="B240" s="972" t="s">
        <v>147</v>
      </c>
      <c r="C240" s="171" t="s">
        <v>427</v>
      </c>
      <c r="D240" s="171" t="s">
        <v>427</v>
      </c>
      <c r="E240" s="171" t="s">
        <v>427</v>
      </c>
      <c r="F240" s="171" t="s">
        <v>427</v>
      </c>
      <c r="G240" s="171" t="s">
        <v>427</v>
      </c>
      <c r="H240" s="171" t="s">
        <v>427</v>
      </c>
      <c r="I240" s="171" t="s">
        <v>427</v>
      </c>
      <c r="J240" s="171" t="s">
        <v>427</v>
      </c>
      <c r="K240" s="171" t="s">
        <v>427</v>
      </c>
      <c r="L240" s="171" t="s">
        <v>427</v>
      </c>
      <c r="M240" s="171" t="s">
        <v>427</v>
      </c>
      <c r="N240" s="171"/>
      <c r="O240" s="171"/>
      <c r="P240" s="171"/>
      <c r="Q240" s="171"/>
      <c r="R240" s="988">
        <v>142</v>
      </c>
      <c r="S240" s="988">
        <v>154</v>
      </c>
      <c r="T240" s="988">
        <v>173</v>
      </c>
      <c r="U240" s="988">
        <v>262</v>
      </c>
      <c r="V240" s="988">
        <v>251</v>
      </c>
      <c r="W240" s="974">
        <v>219</v>
      </c>
      <c r="X240" s="974">
        <v>185</v>
      </c>
      <c r="Y240" s="974">
        <v>155</v>
      </c>
      <c r="Z240" s="974">
        <v>170</v>
      </c>
      <c r="AA240" s="171" t="s">
        <v>427</v>
      </c>
    </row>
    <row r="243" spans="2:2" x14ac:dyDescent="0.2">
      <c r="B243" s="166" t="s">
        <v>742</v>
      </c>
    </row>
    <row r="244" spans="2:2" x14ac:dyDescent="0.2">
      <c r="B244" s="170" t="s">
        <v>743</v>
      </c>
    </row>
    <row r="245" spans="2:2" x14ac:dyDescent="0.2">
      <c r="B245" s="170" t="s">
        <v>744</v>
      </c>
    </row>
    <row r="246" spans="2:2" x14ac:dyDescent="0.2">
      <c r="B246" s="170" t="s">
        <v>143</v>
      </c>
    </row>
  </sheetData>
  <mergeCells count="17">
    <mergeCell ref="A2:A29"/>
    <mergeCell ref="A89:A122"/>
    <mergeCell ref="A160:A190"/>
    <mergeCell ref="B208:B209"/>
    <mergeCell ref="B210:B211"/>
    <mergeCell ref="A32:A43"/>
    <mergeCell ref="B196:B197"/>
    <mergeCell ref="B198:B199"/>
    <mergeCell ref="B200:B201"/>
    <mergeCell ref="B202:B203"/>
    <mergeCell ref="B204:B205"/>
    <mergeCell ref="B206:B207"/>
    <mergeCell ref="A194:A240"/>
    <mergeCell ref="A45:A85"/>
    <mergeCell ref="B212:B213"/>
    <mergeCell ref="B214:B215"/>
    <mergeCell ref="B216:B217"/>
  </mergeCells>
  <hyperlinks>
    <hyperlink ref="B116" r:id="rId1" location="BF1TT" display="https://www5.fdic.gov/hsob/help.asp - BF1TT"/>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I48"/>
  <sheetViews>
    <sheetView tabSelected="1" topLeftCell="A12" workbookViewId="0">
      <selection activeCell="A14" sqref="A14:B16"/>
    </sheetView>
  </sheetViews>
  <sheetFormatPr baseColWidth="10" defaultColWidth="8.83203125" defaultRowHeight="15" x14ac:dyDescent="0.2"/>
  <cols>
    <col min="3" max="3" width="10.1640625" bestFit="1" customWidth="1"/>
    <col min="13" max="13" width="26.1640625" customWidth="1"/>
    <col min="14" max="20" width="9.5" style="146" bestFit="1" customWidth="1"/>
    <col min="21" max="23" width="10.33203125" style="146" bestFit="1" customWidth="1"/>
    <col min="24" max="39" width="9.33203125" bestFit="1" customWidth="1"/>
    <col min="40" max="42" width="9.83203125" bestFit="1" customWidth="1"/>
  </cols>
  <sheetData>
    <row r="2" spans="2:61" ht="23" thickBot="1" x14ac:dyDescent="0.35">
      <c r="B2" s="75" t="s">
        <v>117</v>
      </c>
    </row>
    <row r="3" spans="2:61" ht="43" thickBot="1" x14ac:dyDescent="0.25">
      <c r="B3" s="74" t="s">
        <v>116</v>
      </c>
      <c r="C3" s="73" t="s">
        <v>115</v>
      </c>
    </row>
    <row r="4" spans="2:61" ht="16" thickBot="1" x14ac:dyDescent="0.25">
      <c r="B4" s="72">
        <v>2014</v>
      </c>
      <c r="C4" s="71">
        <v>1383677</v>
      </c>
    </row>
    <row r="5" spans="2:61" ht="16" thickBot="1" x14ac:dyDescent="0.25">
      <c r="B5" s="72">
        <v>2013</v>
      </c>
      <c r="C5" s="71">
        <v>1152163</v>
      </c>
    </row>
    <row r="6" spans="2:61" ht="16" thickBot="1" x14ac:dyDescent="0.25">
      <c r="B6" s="72">
        <v>2012</v>
      </c>
      <c r="C6" s="71">
        <v>1112041</v>
      </c>
      <c r="M6" s="147"/>
      <c r="N6" s="149">
        <v>1986</v>
      </c>
      <c r="O6" s="149">
        <v>1987</v>
      </c>
      <c r="P6" s="149">
        <v>1988</v>
      </c>
      <c r="Q6" s="149">
        <v>1989</v>
      </c>
      <c r="R6" s="149">
        <v>1990</v>
      </c>
      <c r="S6" s="149">
        <v>1991</v>
      </c>
      <c r="T6" s="149">
        <v>1992</v>
      </c>
      <c r="U6" s="149">
        <v>1993</v>
      </c>
      <c r="V6" s="149">
        <v>1994</v>
      </c>
      <c r="W6" s="149">
        <v>1995</v>
      </c>
      <c r="X6" s="149">
        <v>1996</v>
      </c>
      <c r="Y6" s="149">
        <v>1997</v>
      </c>
      <c r="Z6" s="149">
        <v>1998</v>
      </c>
      <c r="AA6" s="149">
        <v>1999</v>
      </c>
      <c r="AB6" s="149">
        <v>2000</v>
      </c>
      <c r="AC6" s="149">
        <v>2001</v>
      </c>
      <c r="AD6" s="149">
        <v>2002</v>
      </c>
      <c r="AE6" s="149">
        <v>2003</v>
      </c>
      <c r="AF6" s="149">
        <v>2004</v>
      </c>
      <c r="AG6" s="150">
        <v>2005</v>
      </c>
      <c r="AH6" s="150">
        <v>2006</v>
      </c>
      <c r="AI6" s="150">
        <v>2007</v>
      </c>
      <c r="AJ6" s="150">
        <v>2008</v>
      </c>
      <c r="AK6" s="150">
        <v>2009</v>
      </c>
      <c r="AL6" s="150">
        <v>2010</v>
      </c>
      <c r="AM6" s="150">
        <v>2011</v>
      </c>
      <c r="AN6" s="150">
        <v>2012</v>
      </c>
      <c r="AO6" s="150">
        <v>2013</v>
      </c>
      <c r="AP6" s="151">
        <v>2014</v>
      </c>
      <c r="AQ6" s="155"/>
      <c r="AR6" s="155"/>
      <c r="AS6" s="155"/>
      <c r="AT6" s="155"/>
      <c r="AU6" s="155"/>
      <c r="AV6" s="155"/>
      <c r="AW6" s="155"/>
      <c r="AX6" s="155"/>
      <c r="AY6" s="155"/>
      <c r="AZ6" s="155"/>
      <c r="BA6" s="155"/>
      <c r="BB6" s="155"/>
      <c r="BC6" s="155"/>
      <c r="BD6" s="155"/>
      <c r="BE6" s="155"/>
      <c r="BF6" s="155"/>
      <c r="BG6" s="155"/>
      <c r="BH6" s="155"/>
      <c r="BI6" s="155"/>
    </row>
    <row r="7" spans="2:61" ht="14.25" customHeight="1" thickBot="1" x14ac:dyDescent="0.25">
      <c r="B7" s="72">
        <v>2011</v>
      </c>
      <c r="C7" s="71">
        <v>992975</v>
      </c>
      <c r="M7" s="147" t="s">
        <v>432</v>
      </c>
      <c r="N7" s="152" t="s">
        <v>427</v>
      </c>
      <c r="O7" s="152" t="s">
        <v>427</v>
      </c>
      <c r="P7" s="152" t="s">
        <v>427</v>
      </c>
      <c r="Q7" s="152" t="s">
        <v>427</v>
      </c>
      <c r="R7" s="152" t="s">
        <v>427</v>
      </c>
      <c r="S7" s="152" t="s">
        <v>427</v>
      </c>
      <c r="T7" s="152" t="s">
        <v>427</v>
      </c>
      <c r="U7" s="152" t="s">
        <v>427</v>
      </c>
      <c r="V7" s="152" t="s">
        <v>427</v>
      </c>
      <c r="W7" s="152" t="s">
        <v>427</v>
      </c>
      <c r="X7" s="152" t="s">
        <v>427</v>
      </c>
      <c r="Y7" s="152" t="s">
        <v>427</v>
      </c>
      <c r="Z7" s="152" t="s">
        <v>427</v>
      </c>
      <c r="AA7" s="152" t="s">
        <v>427</v>
      </c>
      <c r="AB7" s="152" t="s">
        <v>427</v>
      </c>
      <c r="AC7" s="152" t="s">
        <v>427</v>
      </c>
      <c r="AD7" s="152" t="s">
        <v>427</v>
      </c>
      <c r="AE7" s="152" t="s">
        <v>427</v>
      </c>
      <c r="AF7" s="152" t="s">
        <v>427</v>
      </c>
      <c r="AG7" s="153">
        <v>147484</v>
      </c>
      <c r="AH7" s="153">
        <v>296127</v>
      </c>
      <c r="AI7" s="153">
        <v>563127</v>
      </c>
      <c r="AJ7" s="153">
        <v>981303</v>
      </c>
      <c r="AK7" s="153">
        <v>834328</v>
      </c>
      <c r="AL7" s="153">
        <v>828462</v>
      </c>
      <c r="AM7" s="153">
        <v>992975</v>
      </c>
      <c r="AN7" s="153">
        <v>1112041</v>
      </c>
      <c r="AO7" s="153">
        <v>1152163</v>
      </c>
      <c r="AP7" s="154">
        <v>1383677</v>
      </c>
      <c r="AQ7" s="155"/>
      <c r="AR7" s="155"/>
      <c r="AS7" s="155"/>
      <c r="AT7" s="155"/>
      <c r="AU7" s="155"/>
      <c r="AV7" s="155"/>
      <c r="AW7" s="155"/>
      <c r="AX7" s="155"/>
      <c r="AY7" s="155"/>
      <c r="AZ7" s="155"/>
      <c r="BA7" s="155"/>
      <c r="BB7" s="155"/>
      <c r="BC7" s="155"/>
      <c r="BD7" s="155"/>
      <c r="BE7" s="155"/>
      <c r="BF7" s="155"/>
      <c r="BG7" s="155"/>
      <c r="BH7" s="155"/>
      <c r="BI7" s="155"/>
    </row>
    <row r="8" spans="2:61" ht="16" thickBot="1" x14ac:dyDescent="0.25">
      <c r="B8" s="72">
        <v>2010</v>
      </c>
      <c r="C8" s="71">
        <v>828462</v>
      </c>
      <c r="M8" s="147" t="s">
        <v>431</v>
      </c>
      <c r="N8" s="148">
        <v>3040934</v>
      </c>
      <c r="O8" s="148">
        <v>3559663</v>
      </c>
      <c r="P8" s="148">
        <v>3963877</v>
      </c>
      <c r="Q8" s="148">
        <v>4418393</v>
      </c>
      <c r="R8" s="148">
        <v>3959968</v>
      </c>
      <c r="S8" s="148">
        <v>3563106</v>
      </c>
      <c r="T8" s="148">
        <v>4175836</v>
      </c>
      <c r="U8" s="148">
        <v>5055637</v>
      </c>
      <c r="V8" s="148">
        <v>5173217</v>
      </c>
      <c r="W8" s="148">
        <v>4316342</v>
      </c>
      <c r="X8" s="148">
        <v>3854439</v>
      </c>
      <c r="Y8" s="148">
        <v>3593504</v>
      </c>
      <c r="Z8" s="148">
        <v>3713590</v>
      </c>
      <c r="AA8" s="148">
        <v>4047747</v>
      </c>
      <c r="AB8" s="148">
        <v>3793541</v>
      </c>
      <c r="AC8" s="148">
        <v>2932655</v>
      </c>
      <c r="AD8" s="148">
        <v>3366895</v>
      </c>
      <c r="AE8" s="148">
        <v>3308404</v>
      </c>
      <c r="AF8" s="148">
        <v>3099025</v>
      </c>
      <c r="AG8" s="148">
        <v>3241494</v>
      </c>
      <c r="AH8" s="148">
        <v>3653324</v>
      </c>
      <c r="AI8" s="148">
        <v>3922613</v>
      </c>
      <c r="AJ8" s="148">
        <v>4498944</v>
      </c>
      <c r="AK8" s="148">
        <v>5555818</v>
      </c>
      <c r="AL8" s="148">
        <v>5459240</v>
      </c>
      <c r="AM8" s="148">
        <v>6541886</v>
      </c>
      <c r="AN8" s="148">
        <v>8578610</v>
      </c>
      <c r="AO8" s="148">
        <v>10884792</v>
      </c>
      <c r="AP8" s="152"/>
      <c r="AQ8" s="155"/>
      <c r="AR8" s="155"/>
      <c r="AS8" s="155"/>
      <c r="AT8" s="155"/>
      <c r="AU8" s="155"/>
      <c r="AV8" s="155"/>
      <c r="AW8" s="155"/>
      <c r="AX8" s="155"/>
      <c r="AY8" s="155"/>
      <c r="AZ8" s="155"/>
      <c r="BA8" s="155"/>
      <c r="BB8" s="155"/>
      <c r="BC8" s="155"/>
      <c r="BD8" s="155"/>
      <c r="BE8" s="155"/>
      <c r="BF8" s="155"/>
      <c r="BG8" s="155"/>
      <c r="BH8" s="155"/>
      <c r="BI8" s="155"/>
    </row>
    <row r="9" spans="2:61" ht="16" thickBot="1" x14ac:dyDescent="0.25">
      <c r="B9" s="72">
        <v>2009</v>
      </c>
      <c r="C9" s="71">
        <v>834328</v>
      </c>
      <c r="M9" s="155"/>
      <c r="N9" s="155"/>
      <c r="O9" s="155"/>
      <c r="P9" s="155"/>
      <c r="Q9" s="155"/>
      <c r="R9" s="155"/>
      <c r="S9" s="155"/>
      <c r="T9" s="155"/>
      <c r="U9" s="155"/>
      <c r="V9" s="155"/>
      <c r="W9" s="155"/>
      <c r="X9" s="155"/>
      <c r="Y9" s="155"/>
      <c r="Z9" s="155"/>
      <c r="AA9" s="155"/>
      <c r="AB9" s="155"/>
      <c r="AC9" s="155"/>
      <c r="AD9" s="155"/>
      <c r="AE9" s="155"/>
      <c r="AF9" s="155"/>
      <c r="AG9" s="155"/>
      <c r="AH9" s="155"/>
      <c r="AI9" s="155"/>
      <c r="AJ9" s="155"/>
      <c r="AK9" s="155"/>
      <c r="AL9" s="155"/>
      <c r="AM9" s="155"/>
      <c r="AN9" s="155"/>
      <c r="AO9" s="155"/>
      <c r="AP9" s="155"/>
      <c r="AQ9" s="155"/>
      <c r="AR9" s="155"/>
      <c r="AS9" s="155"/>
      <c r="AT9" s="155"/>
      <c r="AU9" s="155"/>
      <c r="AV9" s="155"/>
      <c r="AW9" s="155"/>
      <c r="AX9" s="155"/>
      <c r="AY9" s="155"/>
      <c r="AZ9" s="155"/>
      <c r="BA9" s="155"/>
      <c r="BB9" s="155"/>
      <c r="BC9" s="155"/>
      <c r="BD9" s="155"/>
      <c r="BE9" s="155"/>
      <c r="BF9" s="155"/>
      <c r="BG9" s="155"/>
      <c r="BH9" s="155"/>
      <c r="BI9" s="155"/>
    </row>
    <row r="10" spans="2:61" ht="16" thickBot="1" x14ac:dyDescent="0.25">
      <c r="B10" s="72">
        <v>2008</v>
      </c>
      <c r="C10" s="71">
        <v>981303</v>
      </c>
      <c r="M10" s="155"/>
      <c r="N10" s="155"/>
      <c r="O10" s="155"/>
      <c r="P10" s="155"/>
      <c r="Q10" s="155"/>
      <c r="R10" s="155"/>
      <c r="S10" s="155"/>
      <c r="T10" s="155"/>
      <c r="U10" s="155"/>
      <c r="V10" s="155"/>
      <c r="W10" s="155"/>
      <c r="X10" s="155"/>
      <c r="Y10" s="155"/>
      <c r="Z10" s="155"/>
      <c r="AA10" s="155"/>
      <c r="AB10" s="155"/>
      <c r="AC10" s="155"/>
      <c r="AD10" s="155"/>
      <c r="AE10" s="155"/>
      <c r="AF10" s="155"/>
      <c r="AG10" s="155"/>
      <c r="AH10" s="155"/>
      <c r="AI10" s="155"/>
      <c r="AJ10" s="155"/>
      <c r="AK10" s="155"/>
      <c r="AL10" s="155"/>
      <c r="AM10" s="155"/>
      <c r="AN10" s="155"/>
      <c r="AO10" s="155"/>
      <c r="AP10" s="155"/>
      <c r="AQ10" s="155"/>
      <c r="AR10" s="155"/>
      <c r="AS10" s="155"/>
      <c r="AT10" s="155"/>
      <c r="AU10" s="155"/>
      <c r="AV10" s="155"/>
      <c r="AW10" s="155"/>
      <c r="AX10" s="155"/>
      <c r="AY10" s="155"/>
      <c r="AZ10" s="155"/>
      <c r="BA10" s="155"/>
      <c r="BB10" s="155"/>
      <c r="BC10" s="155"/>
      <c r="BD10" s="155"/>
      <c r="BE10" s="155"/>
      <c r="BF10" s="155"/>
      <c r="BG10" s="155"/>
      <c r="BH10" s="155"/>
      <c r="BI10" s="155"/>
    </row>
    <row r="11" spans="2:61" ht="16" thickBot="1" x14ac:dyDescent="0.25">
      <c r="B11" s="72">
        <v>2007</v>
      </c>
      <c r="C11" s="71">
        <v>563127</v>
      </c>
      <c r="M11" s="155"/>
      <c r="N11" s="155"/>
      <c r="O11" s="155"/>
      <c r="P11" s="155"/>
      <c r="Q11" s="155"/>
      <c r="R11" s="155"/>
      <c r="S11" s="155"/>
      <c r="T11" s="155"/>
      <c r="U11" s="155"/>
      <c r="V11" s="155"/>
      <c r="W11" s="155"/>
      <c r="X11" s="155"/>
      <c r="Y11" s="155"/>
      <c r="Z11" s="155"/>
      <c r="AA11" s="155"/>
      <c r="AB11" s="155"/>
      <c r="AC11" s="155"/>
      <c r="AD11" s="155"/>
      <c r="AE11" s="155"/>
      <c r="AF11" s="155"/>
      <c r="AG11" s="155"/>
      <c r="AH11" s="155"/>
      <c r="AI11" s="155"/>
      <c r="AJ11" s="155"/>
      <c r="AK11" s="155"/>
      <c r="AL11" s="155"/>
      <c r="AM11" s="155"/>
      <c r="AN11" s="155"/>
      <c r="AO11" s="155"/>
      <c r="AP11" s="155"/>
      <c r="AQ11" s="155"/>
      <c r="AR11" s="155"/>
      <c r="AS11" s="155"/>
      <c r="AT11" s="155"/>
      <c r="AU11" s="155"/>
      <c r="AV11" s="155"/>
      <c r="AW11" s="155"/>
      <c r="AX11" s="155"/>
      <c r="AY11" s="155"/>
      <c r="AZ11" s="155"/>
      <c r="BA11" s="155"/>
      <c r="BB11" s="155"/>
      <c r="BC11" s="155"/>
      <c r="BD11" s="155"/>
      <c r="BE11" s="155"/>
      <c r="BF11" s="155"/>
      <c r="BG11" s="155"/>
      <c r="BH11" s="155"/>
      <c r="BI11" s="155"/>
    </row>
    <row r="12" spans="2:61" ht="16" thickBot="1" x14ac:dyDescent="0.25">
      <c r="B12" s="72">
        <v>2006</v>
      </c>
      <c r="C12" s="71">
        <v>296127</v>
      </c>
      <c r="M12" s="155"/>
      <c r="N12" s="155"/>
      <c r="O12" s="155"/>
      <c r="P12" s="155"/>
      <c r="Q12" s="155"/>
      <c r="R12" s="155"/>
      <c r="S12" s="155"/>
      <c r="T12" s="155"/>
      <c r="U12" s="155"/>
      <c r="V12" s="155"/>
      <c r="W12" s="155"/>
      <c r="X12" s="155"/>
      <c r="Y12" s="155"/>
      <c r="Z12" s="155"/>
      <c r="AA12" s="155"/>
      <c r="AB12" s="155"/>
      <c r="AC12" s="155"/>
      <c r="AD12" s="155"/>
      <c r="AE12" s="155"/>
      <c r="AF12" s="155"/>
      <c r="AG12" s="155"/>
      <c r="AH12" s="155"/>
      <c r="AI12" s="155"/>
      <c r="AJ12" s="155"/>
      <c r="AK12" s="155"/>
      <c r="AL12" s="155"/>
      <c r="AM12" s="155"/>
      <c r="AN12" s="155"/>
      <c r="AO12" s="155"/>
      <c r="AP12" s="155"/>
      <c r="AQ12" s="155"/>
      <c r="AR12" s="155"/>
      <c r="AS12" s="155"/>
      <c r="AT12" s="155"/>
      <c r="AU12" s="155"/>
      <c r="AV12" s="155"/>
      <c r="AW12" s="155"/>
      <c r="AX12" s="155"/>
      <c r="AY12" s="155"/>
      <c r="AZ12" s="155"/>
      <c r="BA12" s="155"/>
      <c r="BB12" s="155"/>
      <c r="BC12" s="155"/>
      <c r="BD12" s="155"/>
      <c r="BE12" s="155"/>
      <c r="BF12" s="155"/>
      <c r="BG12" s="155"/>
      <c r="BH12" s="155"/>
      <c r="BI12" s="155"/>
    </row>
    <row r="13" spans="2:61" ht="16" thickBot="1" x14ac:dyDescent="0.25">
      <c r="B13" s="70">
        <v>2005</v>
      </c>
      <c r="C13" s="69">
        <v>147484</v>
      </c>
      <c r="M13" s="155"/>
      <c r="N13" s="155"/>
      <c r="O13" s="155"/>
      <c r="P13" s="155"/>
      <c r="Q13" s="155"/>
      <c r="R13" s="155"/>
      <c r="S13" s="155"/>
      <c r="T13" s="155"/>
      <c r="U13" s="155"/>
      <c r="V13" s="155"/>
      <c r="W13" s="155"/>
      <c r="X13" s="155"/>
      <c r="Y13" s="155"/>
      <c r="Z13" s="155"/>
      <c r="AA13" s="155"/>
      <c r="AB13" s="155"/>
      <c r="AC13" s="155"/>
      <c r="AD13" s="155"/>
      <c r="AE13" s="155"/>
      <c r="AF13" s="155"/>
      <c r="AG13" s="155"/>
      <c r="AH13" s="155"/>
      <c r="AI13" s="155"/>
      <c r="AJ13" s="155"/>
      <c r="AK13" s="155"/>
      <c r="AL13" s="155"/>
      <c r="AM13" s="155"/>
      <c r="AN13" s="155"/>
      <c r="AO13" s="155"/>
      <c r="AP13" s="155"/>
      <c r="AQ13" s="155"/>
      <c r="AR13" s="155"/>
      <c r="AS13" s="155"/>
      <c r="AT13" s="155"/>
      <c r="AU13" s="155"/>
      <c r="AV13" s="155"/>
      <c r="AW13" s="155"/>
      <c r="AX13" s="155"/>
      <c r="AY13" s="155"/>
      <c r="AZ13" s="155"/>
      <c r="BA13" s="155"/>
      <c r="BB13" s="155"/>
      <c r="BC13" s="155"/>
      <c r="BD13" s="155"/>
      <c r="BE13" s="155"/>
      <c r="BF13" s="155"/>
      <c r="BG13" s="155"/>
      <c r="BH13" s="155"/>
      <c r="BI13" s="155"/>
    </row>
    <row r="14" spans="2:61" x14ac:dyDescent="0.2">
      <c r="M14" s="155"/>
      <c r="N14" s="155"/>
      <c r="O14" s="155"/>
      <c r="P14" s="155"/>
      <c r="Q14" s="155"/>
      <c r="R14" s="155"/>
      <c r="S14" s="155"/>
      <c r="T14" s="155"/>
      <c r="U14" s="155"/>
      <c r="V14" s="155"/>
      <c r="W14" s="155"/>
      <c r="X14" s="155"/>
      <c r="Y14" s="155"/>
      <c r="Z14" s="155"/>
      <c r="AA14" s="155"/>
      <c r="AB14" s="155"/>
      <c r="AC14" s="155"/>
      <c r="AD14" s="155"/>
      <c r="AE14" s="155"/>
      <c r="AF14" s="155"/>
      <c r="AG14" s="155"/>
      <c r="AH14" s="155"/>
      <c r="AI14" s="155"/>
      <c r="AJ14" s="155"/>
      <c r="AK14" s="155"/>
      <c r="AL14" s="155"/>
      <c r="AM14" s="155"/>
      <c r="AN14" s="155"/>
      <c r="AO14" s="155"/>
      <c r="AP14" s="155"/>
      <c r="AQ14" s="155"/>
      <c r="AR14" s="155"/>
      <c r="AS14" s="155"/>
      <c r="AT14" s="155"/>
      <c r="AU14" s="155"/>
      <c r="AV14" s="155"/>
      <c r="AW14" s="155"/>
      <c r="AX14" s="155"/>
      <c r="AY14" s="155"/>
      <c r="AZ14" s="155"/>
      <c r="BA14" s="155"/>
      <c r="BB14" s="155"/>
      <c r="BC14" s="155"/>
      <c r="BD14" s="155"/>
      <c r="BE14" s="155"/>
      <c r="BF14" s="155"/>
      <c r="BG14" s="155"/>
      <c r="BH14" s="155"/>
      <c r="BI14" s="155"/>
    </row>
    <row r="15" spans="2:61" x14ac:dyDescent="0.2">
      <c r="B15" s="44"/>
      <c r="M15" s="155"/>
      <c r="N15" s="155"/>
      <c r="O15" s="155"/>
      <c r="P15" s="155"/>
      <c r="Q15" s="155"/>
      <c r="R15" s="155"/>
      <c r="S15" s="155"/>
      <c r="T15" s="155"/>
      <c r="U15" s="155"/>
      <c r="V15" s="155"/>
      <c r="W15" s="155"/>
      <c r="X15" s="155"/>
      <c r="Y15" s="155"/>
      <c r="Z15" s="155"/>
      <c r="AA15" s="155"/>
      <c r="AB15" s="155"/>
      <c r="AC15" s="155"/>
      <c r="AD15" s="155"/>
      <c r="AE15" s="155"/>
      <c r="AF15" s="155"/>
      <c r="AG15" s="155"/>
      <c r="AH15" s="155"/>
      <c r="AI15" s="155"/>
      <c r="AJ15" s="155"/>
      <c r="AK15" s="155"/>
      <c r="AL15" s="155"/>
      <c r="AM15" s="155"/>
      <c r="AN15" s="155"/>
      <c r="AO15" s="155"/>
      <c r="AP15" s="155"/>
      <c r="AQ15" s="155"/>
      <c r="AR15" s="155"/>
      <c r="AS15" s="155"/>
      <c r="AT15" s="155"/>
      <c r="AU15" s="155"/>
      <c r="AV15" s="155"/>
      <c r="AW15" s="155"/>
      <c r="AX15" s="155"/>
      <c r="AY15" s="155"/>
      <c r="AZ15" s="155"/>
      <c r="BA15" s="155"/>
      <c r="BB15" s="155"/>
      <c r="BC15" s="155"/>
      <c r="BD15" s="155"/>
      <c r="BE15" s="155"/>
      <c r="BF15" s="155"/>
      <c r="BG15" s="155"/>
      <c r="BH15" s="155"/>
      <c r="BI15" s="155"/>
    </row>
    <row r="16" spans="2:61" x14ac:dyDescent="0.2">
      <c r="M16" s="155"/>
      <c r="N16" s="155"/>
      <c r="O16" s="155"/>
      <c r="P16" s="155"/>
      <c r="Q16" s="155"/>
      <c r="R16" s="155"/>
      <c r="S16" s="155"/>
      <c r="T16" s="155"/>
      <c r="U16" s="155"/>
      <c r="V16" s="155"/>
      <c r="W16" s="155"/>
      <c r="X16" s="155"/>
      <c r="Y16" s="155"/>
      <c r="Z16" s="155"/>
      <c r="AA16" s="155"/>
      <c r="AB16" s="155"/>
      <c r="AC16" s="155"/>
      <c r="AD16" s="155"/>
      <c r="AE16" s="155"/>
      <c r="AF16" s="155"/>
      <c r="AG16" s="155"/>
      <c r="AH16" s="155"/>
      <c r="AI16" s="155"/>
      <c r="AJ16" s="155"/>
      <c r="AK16" s="155"/>
      <c r="AL16" s="155"/>
      <c r="AM16" s="155"/>
      <c r="AN16" s="155"/>
      <c r="AO16" s="155"/>
      <c r="AP16" s="155"/>
      <c r="AQ16" s="155"/>
      <c r="AR16" s="155"/>
      <c r="AS16" s="155"/>
      <c r="AT16" s="155"/>
      <c r="AU16" s="155"/>
      <c r="AV16" s="155"/>
      <c r="AW16" s="155"/>
      <c r="AX16" s="155"/>
      <c r="AY16" s="155"/>
      <c r="AZ16" s="155"/>
      <c r="BA16" s="155"/>
      <c r="BB16" s="155"/>
      <c r="BC16" s="155"/>
      <c r="BD16" s="155"/>
      <c r="BE16" s="155"/>
      <c r="BF16" s="155"/>
      <c r="BG16" s="155"/>
      <c r="BH16" s="155"/>
      <c r="BI16" s="155"/>
    </row>
    <row r="18" spans="2:8" ht="16" x14ac:dyDescent="0.2">
      <c r="B18" s="68" t="s">
        <v>114</v>
      </c>
      <c r="C18" s="67"/>
      <c r="D18" s="67"/>
      <c r="E18" s="67"/>
      <c r="F18" s="67"/>
      <c r="G18" s="67"/>
      <c r="H18" s="67"/>
    </row>
    <row r="19" spans="2:8" x14ac:dyDescent="0.2">
      <c r="C19" s="66"/>
      <c r="D19" s="66"/>
      <c r="E19" s="66"/>
      <c r="F19" s="66"/>
    </row>
    <row r="20" spans="2:8" ht="23" thickBot="1" x14ac:dyDescent="0.25">
      <c r="B20" s="65" t="s">
        <v>43</v>
      </c>
      <c r="C20" s="65" t="s">
        <v>113</v>
      </c>
      <c r="D20" s="65" t="s">
        <v>112</v>
      </c>
      <c r="E20" s="65" t="s">
        <v>111</v>
      </c>
      <c r="F20" s="65" t="s">
        <v>110</v>
      </c>
      <c r="G20" s="65" t="s">
        <v>109</v>
      </c>
      <c r="H20" s="65" t="s">
        <v>108</v>
      </c>
    </row>
    <row r="21" spans="2:8" x14ac:dyDescent="0.2">
      <c r="B21" s="64">
        <v>1986</v>
      </c>
      <c r="C21" s="63">
        <v>662973</v>
      </c>
      <c r="D21" s="63">
        <v>761414</v>
      </c>
      <c r="E21" s="63">
        <v>970507</v>
      </c>
      <c r="F21" s="63">
        <v>641482</v>
      </c>
      <c r="G21" s="63">
        <v>4558</v>
      </c>
      <c r="H21" s="63">
        <v>3040934</v>
      </c>
    </row>
    <row r="22" spans="2:8" x14ac:dyDescent="0.2">
      <c r="B22" s="64">
        <v>1987</v>
      </c>
      <c r="C22" s="63">
        <v>964561</v>
      </c>
      <c r="D22" s="63">
        <v>722512</v>
      </c>
      <c r="E22" s="63">
        <v>1007661</v>
      </c>
      <c r="F22" s="63">
        <v>857949</v>
      </c>
      <c r="G22" s="63">
        <v>6980</v>
      </c>
      <c r="H22" s="63">
        <v>3559663</v>
      </c>
    </row>
    <row r="23" spans="2:8" x14ac:dyDescent="0.2">
      <c r="B23" s="64">
        <v>1988</v>
      </c>
      <c r="C23" s="63">
        <v>1101011</v>
      </c>
      <c r="D23" s="63">
        <v>754744</v>
      </c>
      <c r="E23" s="63">
        <v>1144707</v>
      </c>
      <c r="F23" s="63">
        <v>928070</v>
      </c>
      <c r="G23" s="63">
        <v>35345</v>
      </c>
      <c r="H23" s="63">
        <v>3963877</v>
      </c>
    </row>
    <row r="24" spans="2:8" x14ac:dyDescent="0.2">
      <c r="B24" s="64">
        <v>1989</v>
      </c>
      <c r="C24" s="63">
        <v>1404753</v>
      </c>
      <c r="D24" s="63">
        <v>628573</v>
      </c>
      <c r="E24" s="63">
        <v>1407400</v>
      </c>
      <c r="F24" s="63">
        <v>935541</v>
      </c>
      <c r="G24" s="63">
        <v>42126</v>
      </c>
      <c r="H24" s="63">
        <v>4418393</v>
      </c>
    </row>
    <row r="25" spans="2:8" x14ac:dyDescent="0.2">
      <c r="B25" s="64">
        <v>1990</v>
      </c>
      <c r="C25" s="63">
        <v>1371427</v>
      </c>
      <c r="D25" s="63">
        <v>470495</v>
      </c>
      <c r="E25" s="63">
        <v>1211664</v>
      </c>
      <c r="F25" s="63">
        <v>848948</v>
      </c>
      <c r="G25" s="63">
        <v>57434</v>
      </c>
      <c r="H25" s="63">
        <v>3959968</v>
      </c>
    </row>
    <row r="26" spans="2:8" x14ac:dyDescent="0.2">
      <c r="B26" s="64">
        <v>1991</v>
      </c>
      <c r="C26" s="63">
        <v>1378252</v>
      </c>
      <c r="D26" s="63">
        <v>456966</v>
      </c>
      <c r="E26" s="63">
        <v>883482</v>
      </c>
      <c r="F26" s="63">
        <v>828426</v>
      </c>
      <c r="G26" s="63">
        <v>15980</v>
      </c>
      <c r="H26" s="63">
        <v>3563106</v>
      </c>
    </row>
    <row r="27" spans="2:8" x14ac:dyDescent="0.2">
      <c r="B27" s="64">
        <v>1992</v>
      </c>
      <c r="C27" s="63">
        <v>1669537</v>
      </c>
      <c r="D27" s="63">
        <v>469413</v>
      </c>
      <c r="E27" s="63">
        <v>1001833</v>
      </c>
      <c r="F27" s="63">
        <v>1018204</v>
      </c>
      <c r="G27" s="63">
        <v>16849</v>
      </c>
      <c r="H27" s="63">
        <v>4175836</v>
      </c>
    </row>
    <row r="28" spans="2:8" x14ac:dyDescent="0.2">
      <c r="B28" s="64">
        <v>1993</v>
      </c>
      <c r="C28" s="63">
        <v>2093362</v>
      </c>
      <c r="D28" s="63">
        <v>562292</v>
      </c>
      <c r="E28" s="63">
        <v>1173694</v>
      </c>
      <c r="F28" s="63">
        <v>1144940</v>
      </c>
      <c r="G28" s="63">
        <v>81349</v>
      </c>
      <c r="H28" s="63">
        <v>5055637</v>
      </c>
    </row>
    <row r="29" spans="2:8" x14ac:dyDescent="0.2">
      <c r="B29" s="64">
        <v>1994</v>
      </c>
      <c r="C29" s="63">
        <v>2004298</v>
      </c>
      <c r="D29" s="63">
        <v>586450</v>
      </c>
      <c r="E29" s="63">
        <v>1316607</v>
      </c>
      <c r="F29" s="63">
        <v>1254926</v>
      </c>
      <c r="G29" s="63">
        <v>10936</v>
      </c>
      <c r="H29" s="63">
        <v>5173217</v>
      </c>
    </row>
    <row r="30" spans="2:8" x14ac:dyDescent="0.2">
      <c r="B30" s="64">
        <v>1995</v>
      </c>
      <c r="C30" s="63">
        <v>1195284</v>
      </c>
      <c r="D30" s="63">
        <v>527664</v>
      </c>
      <c r="E30" s="63">
        <v>1411120</v>
      </c>
      <c r="F30" s="63">
        <v>1173645</v>
      </c>
      <c r="G30" s="63">
        <v>8629</v>
      </c>
      <c r="H30" s="63">
        <v>4316342</v>
      </c>
    </row>
    <row r="31" spans="2:8" x14ac:dyDescent="0.2">
      <c r="B31" s="64">
        <v>1996</v>
      </c>
      <c r="C31" s="63">
        <v>987528</v>
      </c>
      <c r="D31" s="63">
        <v>498944</v>
      </c>
      <c r="E31" s="63">
        <v>1424315</v>
      </c>
      <c r="F31" s="63">
        <v>925732</v>
      </c>
      <c r="G31" s="63">
        <v>17920</v>
      </c>
      <c r="H31" s="63">
        <v>3854439</v>
      </c>
    </row>
    <row r="32" spans="2:8" x14ac:dyDescent="0.2">
      <c r="B32" s="64">
        <v>1997</v>
      </c>
      <c r="C32" s="63">
        <v>1036077</v>
      </c>
      <c r="D32" s="63">
        <v>370428</v>
      </c>
      <c r="E32" s="63">
        <v>1251341</v>
      </c>
      <c r="F32" s="63">
        <v>915978</v>
      </c>
      <c r="G32" s="63">
        <v>19680</v>
      </c>
      <c r="H32" s="63">
        <v>3593504</v>
      </c>
    </row>
    <row r="33" spans="2:8" x14ac:dyDescent="0.2">
      <c r="B33" s="64">
        <v>1998</v>
      </c>
      <c r="C33" s="63">
        <v>960365</v>
      </c>
      <c r="D33" s="63">
        <v>324390</v>
      </c>
      <c r="E33" s="63">
        <v>1535690</v>
      </c>
      <c r="F33" s="63">
        <v>868639</v>
      </c>
      <c r="G33" s="63">
        <v>24506</v>
      </c>
      <c r="H33" s="63">
        <v>3713590</v>
      </c>
    </row>
    <row r="34" spans="2:8" x14ac:dyDescent="0.2">
      <c r="B34" s="64">
        <v>1999</v>
      </c>
      <c r="C34" s="63">
        <v>995446</v>
      </c>
      <c r="D34" s="63">
        <v>335784</v>
      </c>
      <c r="E34" s="63">
        <v>1569685</v>
      </c>
      <c r="F34" s="63">
        <v>1106995</v>
      </c>
      <c r="G34" s="63">
        <v>39837</v>
      </c>
      <c r="H34" s="63">
        <v>4047747</v>
      </c>
    </row>
    <row r="35" spans="2:8" x14ac:dyDescent="0.2">
      <c r="B35" s="64">
        <v>2000</v>
      </c>
      <c r="C35" s="63">
        <v>962901</v>
      </c>
      <c r="D35" s="63">
        <v>318960</v>
      </c>
      <c r="E35" s="63">
        <v>1583042</v>
      </c>
      <c r="F35" s="63">
        <v>898442</v>
      </c>
      <c r="G35" s="63">
        <v>30196</v>
      </c>
      <c r="H35" s="63">
        <v>3793541</v>
      </c>
    </row>
    <row r="36" spans="2:8" x14ac:dyDescent="0.2">
      <c r="B36" s="64">
        <v>2001</v>
      </c>
      <c r="C36" s="63">
        <v>626836</v>
      </c>
      <c r="D36" s="63">
        <v>320143</v>
      </c>
      <c r="E36" s="63">
        <v>1284554</v>
      </c>
      <c r="F36" s="63">
        <v>679813</v>
      </c>
      <c r="G36" s="63">
        <v>21309</v>
      </c>
      <c r="H36" s="63">
        <v>2932655</v>
      </c>
    </row>
    <row r="37" spans="2:8" x14ac:dyDescent="0.2">
      <c r="B37" s="64">
        <v>2002</v>
      </c>
      <c r="C37" s="63">
        <v>741514</v>
      </c>
      <c r="D37" s="63">
        <v>347070</v>
      </c>
      <c r="E37" s="63">
        <v>1515286</v>
      </c>
      <c r="F37" s="63">
        <v>741325</v>
      </c>
      <c r="G37" s="63">
        <v>21700</v>
      </c>
      <c r="H37" s="63">
        <v>3366895</v>
      </c>
    </row>
    <row r="38" spans="2:8" x14ac:dyDescent="0.2">
      <c r="B38" s="64">
        <v>2003</v>
      </c>
      <c r="C38" s="63">
        <v>811660</v>
      </c>
      <c r="D38" s="63">
        <v>309364</v>
      </c>
      <c r="E38" s="63">
        <v>1430324</v>
      </c>
      <c r="F38" s="63">
        <v>726078</v>
      </c>
      <c r="G38" s="63">
        <v>30978</v>
      </c>
      <c r="H38" s="63">
        <v>3308404</v>
      </c>
    </row>
    <row r="39" spans="2:8" x14ac:dyDescent="0.2">
      <c r="B39" s="64">
        <v>2004</v>
      </c>
      <c r="C39" s="63">
        <v>728511</v>
      </c>
      <c r="D39" s="63">
        <v>294099</v>
      </c>
      <c r="E39" s="63">
        <v>1325138</v>
      </c>
      <c r="F39" s="63">
        <v>731769</v>
      </c>
      <c r="G39" s="63">
        <v>19508</v>
      </c>
      <c r="H39" s="63">
        <v>3099025</v>
      </c>
    </row>
    <row r="40" spans="2:8" x14ac:dyDescent="0.2">
      <c r="B40" s="64">
        <v>2005</v>
      </c>
      <c r="C40" s="63">
        <v>803425</v>
      </c>
      <c r="D40" s="63">
        <v>274205</v>
      </c>
      <c r="E40" s="63">
        <v>1431372</v>
      </c>
      <c r="F40" s="63">
        <v>709313</v>
      </c>
      <c r="G40" s="63">
        <v>23179</v>
      </c>
      <c r="H40" s="63">
        <v>3241494</v>
      </c>
    </row>
    <row r="41" spans="2:8" x14ac:dyDescent="0.2">
      <c r="B41" s="64">
        <v>2006</v>
      </c>
      <c r="C41" s="63">
        <v>1021260</v>
      </c>
      <c r="D41" s="63">
        <v>385069</v>
      </c>
      <c r="E41" s="63">
        <v>1496505</v>
      </c>
      <c r="F41" s="63">
        <v>714618</v>
      </c>
      <c r="G41" s="63">
        <v>35872</v>
      </c>
      <c r="H41" s="63">
        <v>3653324</v>
      </c>
    </row>
    <row r="42" spans="2:8" x14ac:dyDescent="0.2">
      <c r="B42" s="64">
        <v>2007</v>
      </c>
      <c r="C42" s="63">
        <v>1219664</v>
      </c>
      <c r="D42" s="63">
        <v>391334</v>
      </c>
      <c r="E42" s="63">
        <v>1610923</v>
      </c>
      <c r="F42" s="63">
        <v>645231</v>
      </c>
      <c r="G42" s="63">
        <v>55461</v>
      </c>
      <c r="H42" s="63">
        <v>3922613</v>
      </c>
    </row>
    <row r="43" spans="2:8" x14ac:dyDescent="0.2">
      <c r="B43" s="64">
        <v>2008</v>
      </c>
      <c r="C43" s="63">
        <v>1609381</v>
      </c>
      <c r="D43" s="63">
        <v>431753</v>
      </c>
      <c r="E43" s="63">
        <v>1734536</v>
      </c>
      <c r="F43" s="63">
        <v>630710</v>
      </c>
      <c r="G43" s="63">
        <v>92564</v>
      </c>
      <c r="H43" s="63">
        <v>4498944</v>
      </c>
    </row>
    <row r="44" spans="2:8" x14ac:dyDescent="0.2">
      <c r="B44" s="64">
        <v>2009</v>
      </c>
      <c r="C44" s="63">
        <v>1868258</v>
      </c>
      <c r="D44" s="63">
        <v>547195</v>
      </c>
      <c r="E44" s="63">
        <v>2248851</v>
      </c>
      <c r="F44" s="63">
        <v>752699</v>
      </c>
      <c r="G44" s="63">
        <v>138815</v>
      </c>
      <c r="H44" s="63">
        <v>5555818</v>
      </c>
    </row>
    <row r="45" spans="2:8" x14ac:dyDescent="0.2">
      <c r="B45" s="64">
        <v>2010</v>
      </c>
      <c r="C45" s="63">
        <v>2258450</v>
      </c>
      <c r="D45" s="63">
        <v>558927</v>
      </c>
      <c r="E45" s="63">
        <v>1830556</v>
      </c>
      <c r="F45" s="63">
        <v>743378</v>
      </c>
      <c r="G45" s="63">
        <v>67929</v>
      </c>
      <c r="H45" s="63">
        <v>5459240</v>
      </c>
    </row>
    <row r="46" spans="2:8" x14ac:dyDescent="0.2">
      <c r="B46" s="64">
        <v>2011</v>
      </c>
      <c r="C46" s="63">
        <v>2598133</v>
      </c>
      <c r="D46" s="63">
        <v>572857</v>
      </c>
      <c r="E46" s="63">
        <v>2318088</v>
      </c>
      <c r="F46" s="63">
        <v>862401</v>
      </c>
      <c r="G46" s="63">
        <v>190407</v>
      </c>
      <c r="H46" s="63">
        <v>6541886</v>
      </c>
    </row>
    <row r="47" spans="2:8" x14ac:dyDescent="0.2">
      <c r="B47" s="64">
        <v>2012</v>
      </c>
      <c r="C47" s="63">
        <v>3487883</v>
      </c>
      <c r="D47" s="63">
        <v>667357</v>
      </c>
      <c r="E47" s="63">
        <v>3168206</v>
      </c>
      <c r="F47" s="63">
        <v>949010</v>
      </c>
      <c r="G47" s="63">
        <v>306154</v>
      </c>
      <c r="H47" s="63">
        <v>8578610</v>
      </c>
    </row>
    <row r="48" spans="2:8" x14ac:dyDescent="0.2">
      <c r="B48" s="64">
        <v>2013</v>
      </c>
      <c r="C48" s="63">
        <v>4441726</v>
      </c>
      <c r="D48" s="63">
        <v>725282</v>
      </c>
      <c r="E48" s="63">
        <v>3979570</v>
      </c>
      <c r="F48" s="63">
        <v>1203072</v>
      </c>
      <c r="G48" s="63">
        <v>495142</v>
      </c>
      <c r="H48" s="63">
        <v>10884792</v>
      </c>
    </row>
  </sheetData>
  <sortState columnSort="1" ref="AG6:AP7">
    <sortCondition ref="N6:W6"/>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560"/>
  <sheetViews>
    <sheetView topLeftCell="R359" workbookViewId="0">
      <selection activeCell="P370" sqref="P370:AO380"/>
    </sheetView>
  </sheetViews>
  <sheetFormatPr baseColWidth="10" defaultColWidth="8.83203125" defaultRowHeight="13" x14ac:dyDescent="0.2"/>
  <cols>
    <col min="1" max="15" width="9.1640625" style="1011" customWidth="1"/>
    <col min="16" max="16" width="19.6640625" style="1011" customWidth="1"/>
    <col min="17" max="56" width="9.1640625" style="1011" customWidth="1"/>
    <col min="57" max="57" width="92" style="1011" customWidth="1"/>
    <col min="58" max="58" width="85.83203125" style="1011" customWidth="1"/>
    <col min="59" max="16384" width="8.83203125" style="1011"/>
  </cols>
  <sheetData>
    <row r="1" spans="1:49" ht="43" x14ac:dyDescent="0.2">
      <c r="A1" s="1065" t="s">
        <v>951</v>
      </c>
    </row>
    <row r="2" spans="1:49" ht="43" x14ac:dyDescent="0.2">
      <c r="A2" s="1064" t="s">
        <v>950</v>
      </c>
    </row>
    <row r="3" spans="1:49" ht="34" x14ac:dyDescent="0.2">
      <c r="A3" s="1063" t="s">
        <v>949</v>
      </c>
    </row>
    <row r="4" spans="1:49" ht="35" x14ac:dyDescent="0.2">
      <c r="A4" s="1062" t="s">
        <v>948</v>
      </c>
    </row>
    <row r="5" spans="1:49" ht="26" x14ac:dyDescent="0.2">
      <c r="A5" s="1061" t="s">
        <v>947</v>
      </c>
    </row>
    <row r="6" spans="1:49" ht="26" x14ac:dyDescent="0.2">
      <c r="A6" s="1061" t="s">
        <v>946</v>
      </c>
    </row>
    <row r="7" spans="1:49" ht="16" x14ac:dyDescent="0.2">
      <c r="A7" s="1049" t="s">
        <v>945</v>
      </c>
      <c r="B7" s="1048"/>
      <c r="C7" s="1048"/>
      <c r="D7" s="1048"/>
      <c r="E7" s="1048"/>
      <c r="F7" s="1048"/>
      <c r="G7" s="1048"/>
      <c r="H7" s="1048"/>
      <c r="I7" s="1048"/>
      <c r="J7" s="1048"/>
      <c r="K7" s="1048"/>
      <c r="L7" s="1048"/>
      <c r="M7" s="1048"/>
      <c r="N7" s="1048"/>
      <c r="O7" s="1048"/>
      <c r="P7" s="1048"/>
      <c r="Q7" s="1048"/>
      <c r="R7" s="1048"/>
      <c r="S7" s="1048"/>
      <c r="T7" s="1048"/>
      <c r="U7" s="1048"/>
      <c r="V7" s="1048"/>
      <c r="W7" s="1048"/>
      <c r="X7" s="1048"/>
      <c r="Y7" s="1048"/>
      <c r="Z7" s="1048"/>
      <c r="AA7" s="1048"/>
      <c r="AB7" s="1048"/>
      <c r="AC7" s="1048"/>
      <c r="AD7" s="1048"/>
      <c r="AE7" s="1048"/>
      <c r="AF7" s="1048"/>
      <c r="AG7" s="1048"/>
      <c r="AH7" s="1048"/>
      <c r="AI7" s="1048"/>
      <c r="AJ7" s="1048"/>
      <c r="AK7" s="1048"/>
      <c r="AL7" s="1048"/>
      <c r="AM7" s="1048"/>
      <c r="AN7" s="1048"/>
      <c r="AO7" s="1048"/>
      <c r="AP7" s="1048"/>
      <c r="AQ7" s="1048"/>
      <c r="AR7" s="1048"/>
      <c r="AS7" s="1048"/>
      <c r="AT7" s="1048"/>
      <c r="AU7" s="1048"/>
      <c r="AV7" s="1048"/>
      <c r="AW7" s="1048"/>
    </row>
    <row r="8" spans="1:49" ht="22" x14ac:dyDescent="0.2">
      <c r="A8" s="1037" t="s">
        <v>931</v>
      </c>
      <c r="B8" s="1022"/>
      <c r="C8" s="1022"/>
      <c r="D8" s="1022"/>
      <c r="E8" s="1022"/>
      <c r="F8" s="1021" t="s">
        <v>938</v>
      </c>
      <c r="G8" s="1021"/>
      <c r="H8" s="1021"/>
      <c r="I8" s="1021"/>
      <c r="J8" s="1021"/>
      <c r="K8" s="1021"/>
      <c r="L8" s="1021"/>
      <c r="M8" s="1021" t="s">
        <v>937</v>
      </c>
      <c r="N8" s="1021"/>
      <c r="O8" s="1021"/>
      <c r="P8" s="1021"/>
      <c r="Q8" s="1021"/>
      <c r="R8" s="1021"/>
      <c r="S8" s="1021"/>
      <c r="T8" s="1021" t="s">
        <v>920</v>
      </c>
      <c r="U8" s="1021"/>
      <c r="V8" s="1021"/>
      <c r="W8" s="1021"/>
      <c r="X8" s="1021"/>
      <c r="Y8" s="1021"/>
      <c r="Z8" s="1021"/>
      <c r="AA8" s="1021"/>
      <c r="AB8" s="1021"/>
      <c r="AC8" s="1021"/>
      <c r="AD8" s="1021" t="s">
        <v>919</v>
      </c>
      <c r="AE8" s="1021"/>
      <c r="AF8" s="1021"/>
      <c r="AG8" s="1021"/>
      <c r="AH8" s="1021"/>
      <c r="AI8" s="1021"/>
      <c r="AJ8" s="1021"/>
      <c r="AK8" s="1021"/>
      <c r="AL8" s="1021"/>
      <c r="AM8" s="1021"/>
      <c r="AN8" s="1033" t="s">
        <v>936</v>
      </c>
      <c r="AO8" s="1033"/>
      <c r="AP8" s="1033"/>
      <c r="AQ8" s="1033"/>
      <c r="AR8" s="1033"/>
      <c r="AS8" s="1022" t="s">
        <v>918</v>
      </c>
      <c r="AT8" s="1022"/>
      <c r="AU8" s="1022"/>
      <c r="AV8" s="1022"/>
      <c r="AW8" s="1022"/>
    </row>
    <row r="9" spans="1:49" x14ac:dyDescent="0.2">
      <c r="A9" s="1020">
        <v>1986</v>
      </c>
      <c r="B9" s="1019"/>
      <c r="C9" s="1019"/>
      <c r="D9" s="1019"/>
      <c r="E9" s="1019"/>
      <c r="F9" s="1018">
        <v>662973</v>
      </c>
      <c r="G9" s="1018"/>
      <c r="H9" s="1018"/>
      <c r="I9" s="1018"/>
      <c r="J9" s="1018"/>
      <c r="K9" s="1018"/>
      <c r="L9" s="1018"/>
      <c r="M9" s="1018">
        <v>761414</v>
      </c>
      <c r="N9" s="1018"/>
      <c r="O9" s="1018"/>
      <c r="P9" s="1018"/>
      <c r="Q9" s="1018"/>
      <c r="R9" s="1018"/>
      <c r="S9" s="1018"/>
      <c r="T9" s="1018">
        <v>970507</v>
      </c>
      <c r="U9" s="1018"/>
      <c r="V9" s="1018"/>
      <c r="W9" s="1018"/>
      <c r="X9" s="1018"/>
      <c r="Y9" s="1018"/>
      <c r="Z9" s="1018"/>
      <c r="AA9" s="1018"/>
      <c r="AB9" s="1018"/>
      <c r="AC9" s="1018"/>
      <c r="AD9" s="1018">
        <v>641482</v>
      </c>
      <c r="AE9" s="1018"/>
      <c r="AF9" s="1018"/>
      <c r="AG9" s="1018"/>
      <c r="AH9" s="1018"/>
      <c r="AI9" s="1018"/>
      <c r="AJ9" s="1018"/>
      <c r="AK9" s="1018"/>
      <c r="AL9" s="1018"/>
      <c r="AM9" s="1018"/>
      <c r="AN9" s="1018">
        <v>4558</v>
      </c>
      <c r="AO9" s="1018"/>
      <c r="AP9" s="1018"/>
      <c r="AQ9" s="1018"/>
      <c r="AR9" s="1018"/>
      <c r="AS9" s="1018">
        <v>3040934</v>
      </c>
      <c r="AT9" s="1018"/>
      <c r="AU9" s="1018"/>
      <c r="AV9" s="1018"/>
      <c r="AW9" s="1018"/>
    </row>
    <row r="10" spans="1:49" x14ac:dyDescent="0.2">
      <c r="A10" s="1016">
        <v>1987</v>
      </c>
      <c r="B10" s="1015"/>
      <c r="C10" s="1015"/>
      <c r="D10" s="1015"/>
      <c r="E10" s="1015"/>
      <c r="F10" s="1014">
        <v>964561</v>
      </c>
      <c r="G10" s="1014"/>
      <c r="H10" s="1014"/>
      <c r="I10" s="1014"/>
      <c r="J10" s="1014"/>
      <c r="K10" s="1014"/>
      <c r="L10" s="1014"/>
      <c r="M10" s="1014">
        <v>722512</v>
      </c>
      <c r="N10" s="1014"/>
      <c r="O10" s="1014"/>
      <c r="P10" s="1014"/>
      <c r="Q10" s="1014"/>
      <c r="R10" s="1014"/>
      <c r="S10" s="1014"/>
      <c r="T10" s="1014">
        <v>1007661</v>
      </c>
      <c r="U10" s="1014"/>
      <c r="V10" s="1014"/>
      <c r="W10" s="1014"/>
      <c r="X10" s="1014"/>
      <c r="Y10" s="1014"/>
      <c r="Z10" s="1014"/>
      <c r="AA10" s="1014"/>
      <c r="AB10" s="1014"/>
      <c r="AC10" s="1014"/>
      <c r="AD10" s="1014">
        <v>857949</v>
      </c>
      <c r="AE10" s="1014"/>
      <c r="AF10" s="1014"/>
      <c r="AG10" s="1014"/>
      <c r="AH10" s="1014"/>
      <c r="AI10" s="1014"/>
      <c r="AJ10" s="1014"/>
      <c r="AK10" s="1014"/>
      <c r="AL10" s="1014"/>
      <c r="AM10" s="1014"/>
      <c r="AN10" s="1014">
        <v>6980</v>
      </c>
      <c r="AO10" s="1014"/>
      <c r="AP10" s="1014"/>
      <c r="AQ10" s="1014"/>
      <c r="AR10" s="1014"/>
      <c r="AS10" s="1014">
        <v>3559663</v>
      </c>
      <c r="AT10" s="1014"/>
      <c r="AU10" s="1014"/>
      <c r="AV10" s="1014"/>
      <c r="AW10" s="1014"/>
    </row>
    <row r="11" spans="1:49" x14ac:dyDescent="0.2">
      <c r="A11" s="1016">
        <v>1988</v>
      </c>
      <c r="B11" s="1015"/>
      <c r="C11" s="1015"/>
      <c r="D11" s="1015"/>
      <c r="E11" s="1015"/>
      <c r="F11" s="1014">
        <v>1101011</v>
      </c>
      <c r="G11" s="1014"/>
      <c r="H11" s="1014"/>
      <c r="I11" s="1014"/>
      <c r="J11" s="1014"/>
      <c r="K11" s="1014"/>
      <c r="L11" s="1014"/>
      <c r="M11" s="1014">
        <v>754744</v>
      </c>
      <c r="N11" s="1014"/>
      <c r="O11" s="1014"/>
      <c r="P11" s="1014"/>
      <c r="Q11" s="1014"/>
      <c r="R11" s="1014"/>
      <c r="S11" s="1014"/>
      <c r="T11" s="1014">
        <v>1144707</v>
      </c>
      <c r="U11" s="1014"/>
      <c r="V11" s="1014"/>
      <c r="W11" s="1014"/>
      <c r="X11" s="1014"/>
      <c r="Y11" s="1014"/>
      <c r="Z11" s="1014"/>
      <c r="AA11" s="1014"/>
      <c r="AB11" s="1014"/>
      <c r="AC11" s="1014"/>
      <c r="AD11" s="1014">
        <v>928070</v>
      </c>
      <c r="AE11" s="1014"/>
      <c r="AF11" s="1014"/>
      <c r="AG11" s="1014"/>
      <c r="AH11" s="1014"/>
      <c r="AI11" s="1014"/>
      <c r="AJ11" s="1014"/>
      <c r="AK11" s="1014"/>
      <c r="AL11" s="1014"/>
      <c r="AM11" s="1014"/>
      <c r="AN11" s="1014">
        <v>35345</v>
      </c>
      <c r="AO11" s="1014"/>
      <c r="AP11" s="1014"/>
      <c r="AQ11" s="1014"/>
      <c r="AR11" s="1014"/>
      <c r="AS11" s="1014">
        <v>3963877</v>
      </c>
      <c r="AT11" s="1014"/>
      <c r="AU11" s="1014"/>
      <c r="AV11" s="1014"/>
      <c r="AW11" s="1014"/>
    </row>
    <row r="12" spans="1:49" x14ac:dyDescent="0.2">
      <c r="A12" s="1016">
        <v>1989</v>
      </c>
      <c r="B12" s="1015"/>
      <c r="C12" s="1015"/>
      <c r="D12" s="1015"/>
      <c r="E12" s="1015"/>
      <c r="F12" s="1014">
        <v>1404753</v>
      </c>
      <c r="G12" s="1014"/>
      <c r="H12" s="1014"/>
      <c r="I12" s="1014"/>
      <c r="J12" s="1014"/>
      <c r="K12" s="1014"/>
      <c r="L12" s="1014"/>
      <c r="M12" s="1014">
        <v>628573</v>
      </c>
      <c r="N12" s="1014"/>
      <c r="O12" s="1014"/>
      <c r="P12" s="1014"/>
      <c r="Q12" s="1014"/>
      <c r="R12" s="1014"/>
      <c r="S12" s="1014"/>
      <c r="T12" s="1014">
        <v>1407400</v>
      </c>
      <c r="U12" s="1014"/>
      <c r="V12" s="1014"/>
      <c r="W12" s="1014"/>
      <c r="X12" s="1014"/>
      <c r="Y12" s="1014"/>
      <c r="Z12" s="1014"/>
      <c r="AA12" s="1014"/>
      <c r="AB12" s="1014"/>
      <c r="AC12" s="1014"/>
      <c r="AD12" s="1014">
        <v>935541</v>
      </c>
      <c r="AE12" s="1014"/>
      <c r="AF12" s="1014"/>
      <c r="AG12" s="1014"/>
      <c r="AH12" s="1014"/>
      <c r="AI12" s="1014"/>
      <c r="AJ12" s="1014"/>
      <c r="AK12" s="1014"/>
      <c r="AL12" s="1014"/>
      <c r="AM12" s="1014"/>
      <c r="AN12" s="1014">
        <v>42126</v>
      </c>
      <c r="AO12" s="1014"/>
      <c r="AP12" s="1014"/>
      <c r="AQ12" s="1014"/>
      <c r="AR12" s="1014"/>
      <c r="AS12" s="1014">
        <v>4418393</v>
      </c>
      <c r="AT12" s="1014"/>
      <c r="AU12" s="1014"/>
      <c r="AV12" s="1014"/>
      <c r="AW12" s="1014"/>
    </row>
    <row r="13" spans="1:49" x14ac:dyDescent="0.2">
      <c r="A13" s="1016">
        <v>1990</v>
      </c>
      <c r="B13" s="1015"/>
      <c r="C13" s="1015"/>
      <c r="D13" s="1015"/>
      <c r="E13" s="1015"/>
      <c r="F13" s="1014">
        <v>1371427</v>
      </c>
      <c r="G13" s="1014"/>
      <c r="H13" s="1014"/>
      <c r="I13" s="1014"/>
      <c r="J13" s="1014"/>
      <c r="K13" s="1014"/>
      <c r="L13" s="1014"/>
      <c r="M13" s="1014">
        <v>470495</v>
      </c>
      <c r="N13" s="1014"/>
      <c r="O13" s="1014"/>
      <c r="P13" s="1014"/>
      <c r="Q13" s="1014"/>
      <c r="R13" s="1014"/>
      <c r="S13" s="1014"/>
      <c r="T13" s="1014">
        <v>1211664</v>
      </c>
      <c r="U13" s="1014"/>
      <c r="V13" s="1014"/>
      <c r="W13" s="1014"/>
      <c r="X13" s="1014"/>
      <c r="Y13" s="1014"/>
      <c r="Z13" s="1014"/>
      <c r="AA13" s="1014"/>
      <c r="AB13" s="1014"/>
      <c r="AC13" s="1014"/>
      <c r="AD13" s="1014">
        <v>848948</v>
      </c>
      <c r="AE13" s="1014"/>
      <c r="AF13" s="1014"/>
      <c r="AG13" s="1014"/>
      <c r="AH13" s="1014"/>
      <c r="AI13" s="1014"/>
      <c r="AJ13" s="1014"/>
      <c r="AK13" s="1014"/>
      <c r="AL13" s="1014"/>
      <c r="AM13" s="1014"/>
      <c r="AN13" s="1014">
        <v>57434</v>
      </c>
      <c r="AO13" s="1014"/>
      <c r="AP13" s="1014"/>
      <c r="AQ13" s="1014"/>
      <c r="AR13" s="1014"/>
      <c r="AS13" s="1014">
        <v>3959968</v>
      </c>
      <c r="AT13" s="1014"/>
      <c r="AU13" s="1014"/>
      <c r="AV13" s="1014"/>
      <c r="AW13" s="1014"/>
    </row>
    <row r="14" spans="1:49" x14ac:dyDescent="0.2">
      <c r="A14" s="1016">
        <v>1991</v>
      </c>
      <c r="B14" s="1015"/>
      <c r="C14" s="1015"/>
      <c r="D14" s="1015"/>
      <c r="E14" s="1015"/>
      <c r="F14" s="1014">
        <v>1378252</v>
      </c>
      <c r="G14" s="1014"/>
      <c r="H14" s="1014"/>
      <c r="I14" s="1014"/>
      <c r="J14" s="1014"/>
      <c r="K14" s="1014"/>
      <c r="L14" s="1014"/>
      <c r="M14" s="1014">
        <v>456966</v>
      </c>
      <c r="N14" s="1014"/>
      <c r="O14" s="1014"/>
      <c r="P14" s="1014"/>
      <c r="Q14" s="1014"/>
      <c r="R14" s="1014"/>
      <c r="S14" s="1014"/>
      <c r="T14" s="1014">
        <v>883482</v>
      </c>
      <c r="U14" s="1014"/>
      <c r="V14" s="1014"/>
      <c r="W14" s="1014"/>
      <c r="X14" s="1014"/>
      <c r="Y14" s="1014"/>
      <c r="Z14" s="1014"/>
      <c r="AA14" s="1014"/>
      <c r="AB14" s="1014"/>
      <c r="AC14" s="1014"/>
      <c r="AD14" s="1014">
        <v>828426</v>
      </c>
      <c r="AE14" s="1014"/>
      <c r="AF14" s="1014"/>
      <c r="AG14" s="1014"/>
      <c r="AH14" s="1014"/>
      <c r="AI14" s="1014"/>
      <c r="AJ14" s="1014"/>
      <c r="AK14" s="1014"/>
      <c r="AL14" s="1014"/>
      <c r="AM14" s="1014"/>
      <c r="AN14" s="1014">
        <v>15980</v>
      </c>
      <c r="AO14" s="1014"/>
      <c r="AP14" s="1014"/>
      <c r="AQ14" s="1014"/>
      <c r="AR14" s="1014"/>
      <c r="AS14" s="1014">
        <v>3563106</v>
      </c>
      <c r="AT14" s="1014"/>
      <c r="AU14" s="1014"/>
      <c r="AV14" s="1014"/>
      <c r="AW14" s="1014"/>
    </row>
    <row r="15" spans="1:49" x14ac:dyDescent="0.2">
      <c r="A15" s="1016">
        <v>1992</v>
      </c>
      <c r="B15" s="1015"/>
      <c r="C15" s="1015"/>
      <c r="D15" s="1015"/>
      <c r="E15" s="1015"/>
      <c r="F15" s="1014">
        <v>1669537</v>
      </c>
      <c r="G15" s="1014"/>
      <c r="H15" s="1014"/>
      <c r="I15" s="1014"/>
      <c r="J15" s="1014"/>
      <c r="K15" s="1014"/>
      <c r="L15" s="1014"/>
      <c r="M15" s="1014">
        <v>469413</v>
      </c>
      <c r="N15" s="1014"/>
      <c r="O15" s="1014"/>
      <c r="P15" s="1014"/>
      <c r="Q15" s="1014"/>
      <c r="R15" s="1014"/>
      <c r="S15" s="1014"/>
      <c r="T15" s="1014">
        <v>1001833</v>
      </c>
      <c r="U15" s="1014"/>
      <c r="V15" s="1014"/>
      <c r="W15" s="1014"/>
      <c r="X15" s="1014"/>
      <c r="Y15" s="1014"/>
      <c r="Z15" s="1014"/>
      <c r="AA15" s="1014"/>
      <c r="AB15" s="1014"/>
      <c r="AC15" s="1014"/>
      <c r="AD15" s="1014">
        <v>1018204</v>
      </c>
      <c r="AE15" s="1014"/>
      <c r="AF15" s="1014"/>
      <c r="AG15" s="1014"/>
      <c r="AH15" s="1014"/>
      <c r="AI15" s="1014"/>
      <c r="AJ15" s="1014"/>
      <c r="AK15" s="1014"/>
      <c r="AL15" s="1014"/>
      <c r="AM15" s="1014"/>
      <c r="AN15" s="1014">
        <v>16849</v>
      </c>
      <c r="AO15" s="1014"/>
      <c r="AP15" s="1014"/>
      <c r="AQ15" s="1014"/>
      <c r="AR15" s="1014"/>
      <c r="AS15" s="1014">
        <v>4175836</v>
      </c>
      <c r="AT15" s="1014"/>
      <c r="AU15" s="1014"/>
      <c r="AV15" s="1014"/>
      <c r="AW15" s="1014"/>
    </row>
    <row r="16" spans="1:49" x14ac:dyDescent="0.2">
      <c r="A16" s="1016">
        <v>1993</v>
      </c>
      <c r="B16" s="1015"/>
      <c r="C16" s="1015"/>
      <c r="D16" s="1015"/>
      <c r="E16" s="1015"/>
      <c r="F16" s="1014">
        <v>2093362</v>
      </c>
      <c r="G16" s="1014"/>
      <c r="H16" s="1014"/>
      <c r="I16" s="1014"/>
      <c r="J16" s="1014"/>
      <c r="K16" s="1014"/>
      <c r="L16" s="1014"/>
      <c r="M16" s="1014">
        <v>562292</v>
      </c>
      <c r="N16" s="1014"/>
      <c r="O16" s="1014"/>
      <c r="P16" s="1014"/>
      <c r="Q16" s="1014"/>
      <c r="R16" s="1014"/>
      <c r="S16" s="1014"/>
      <c r="T16" s="1014">
        <v>1173694</v>
      </c>
      <c r="U16" s="1014"/>
      <c r="V16" s="1014"/>
      <c r="W16" s="1014"/>
      <c r="X16" s="1014"/>
      <c r="Y16" s="1014"/>
      <c r="Z16" s="1014"/>
      <c r="AA16" s="1014"/>
      <c r="AB16" s="1014"/>
      <c r="AC16" s="1014"/>
      <c r="AD16" s="1014">
        <v>1144940</v>
      </c>
      <c r="AE16" s="1014"/>
      <c r="AF16" s="1014"/>
      <c r="AG16" s="1014"/>
      <c r="AH16" s="1014"/>
      <c r="AI16" s="1014"/>
      <c r="AJ16" s="1014"/>
      <c r="AK16" s="1014"/>
      <c r="AL16" s="1014"/>
      <c r="AM16" s="1014"/>
      <c r="AN16" s="1014">
        <v>81349</v>
      </c>
      <c r="AO16" s="1014"/>
      <c r="AP16" s="1014"/>
      <c r="AQ16" s="1014"/>
      <c r="AR16" s="1014"/>
      <c r="AS16" s="1014">
        <v>5055637</v>
      </c>
      <c r="AT16" s="1014"/>
      <c r="AU16" s="1014"/>
      <c r="AV16" s="1014"/>
      <c r="AW16" s="1014"/>
    </row>
    <row r="17" spans="1:49" x14ac:dyDescent="0.2">
      <c r="A17" s="1016">
        <v>1994</v>
      </c>
      <c r="B17" s="1015"/>
      <c r="C17" s="1015"/>
      <c r="D17" s="1015"/>
      <c r="E17" s="1015"/>
      <c r="F17" s="1014">
        <v>2004298</v>
      </c>
      <c r="G17" s="1014"/>
      <c r="H17" s="1014"/>
      <c r="I17" s="1014"/>
      <c r="J17" s="1014"/>
      <c r="K17" s="1014"/>
      <c r="L17" s="1014"/>
      <c r="M17" s="1014">
        <v>586450</v>
      </c>
      <c r="N17" s="1014"/>
      <c r="O17" s="1014"/>
      <c r="P17" s="1014"/>
      <c r="Q17" s="1014"/>
      <c r="R17" s="1014"/>
      <c r="S17" s="1014"/>
      <c r="T17" s="1014">
        <v>1316607</v>
      </c>
      <c r="U17" s="1014"/>
      <c r="V17" s="1014"/>
      <c r="W17" s="1014"/>
      <c r="X17" s="1014"/>
      <c r="Y17" s="1014"/>
      <c r="Z17" s="1014"/>
      <c r="AA17" s="1014"/>
      <c r="AB17" s="1014"/>
      <c r="AC17" s="1014"/>
      <c r="AD17" s="1014">
        <v>1254926</v>
      </c>
      <c r="AE17" s="1014"/>
      <c r="AF17" s="1014"/>
      <c r="AG17" s="1014"/>
      <c r="AH17" s="1014"/>
      <c r="AI17" s="1014"/>
      <c r="AJ17" s="1014"/>
      <c r="AK17" s="1014"/>
      <c r="AL17" s="1014"/>
      <c r="AM17" s="1014"/>
      <c r="AN17" s="1014">
        <v>10936</v>
      </c>
      <c r="AO17" s="1014"/>
      <c r="AP17" s="1014"/>
      <c r="AQ17" s="1014"/>
      <c r="AR17" s="1014"/>
      <c r="AS17" s="1014">
        <v>5173217</v>
      </c>
      <c r="AT17" s="1014"/>
      <c r="AU17" s="1014"/>
      <c r="AV17" s="1014"/>
      <c r="AW17" s="1014"/>
    </row>
    <row r="18" spans="1:49" x14ac:dyDescent="0.2">
      <c r="A18" s="1016">
        <v>1995</v>
      </c>
      <c r="B18" s="1015"/>
      <c r="C18" s="1015"/>
      <c r="D18" s="1015"/>
      <c r="E18" s="1015"/>
      <c r="F18" s="1014">
        <v>1195284</v>
      </c>
      <c r="G18" s="1014"/>
      <c r="H18" s="1014"/>
      <c r="I18" s="1014"/>
      <c r="J18" s="1014"/>
      <c r="K18" s="1014"/>
      <c r="L18" s="1014"/>
      <c r="M18" s="1014">
        <v>527664</v>
      </c>
      <c r="N18" s="1014"/>
      <c r="O18" s="1014"/>
      <c r="P18" s="1014"/>
      <c r="Q18" s="1014"/>
      <c r="R18" s="1014"/>
      <c r="S18" s="1014"/>
      <c r="T18" s="1014">
        <v>1411120</v>
      </c>
      <c r="U18" s="1014"/>
      <c r="V18" s="1014"/>
      <c r="W18" s="1014"/>
      <c r="X18" s="1014"/>
      <c r="Y18" s="1014"/>
      <c r="Z18" s="1014"/>
      <c r="AA18" s="1014"/>
      <c r="AB18" s="1014"/>
      <c r="AC18" s="1014"/>
      <c r="AD18" s="1014">
        <v>1173645</v>
      </c>
      <c r="AE18" s="1014"/>
      <c r="AF18" s="1014"/>
      <c r="AG18" s="1014"/>
      <c r="AH18" s="1014"/>
      <c r="AI18" s="1014"/>
      <c r="AJ18" s="1014"/>
      <c r="AK18" s="1014"/>
      <c r="AL18" s="1014"/>
      <c r="AM18" s="1014"/>
      <c r="AN18" s="1014">
        <v>8629</v>
      </c>
      <c r="AO18" s="1014"/>
      <c r="AP18" s="1014"/>
      <c r="AQ18" s="1014"/>
      <c r="AR18" s="1014"/>
      <c r="AS18" s="1014">
        <v>4316342</v>
      </c>
      <c r="AT18" s="1014"/>
      <c r="AU18" s="1014"/>
      <c r="AV18" s="1014"/>
      <c r="AW18" s="1014"/>
    </row>
    <row r="19" spans="1:49" x14ac:dyDescent="0.2">
      <c r="A19" s="1016">
        <v>1996</v>
      </c>
      <c r="B19" s="1015"/>
      <c r="C19" s="1015"/>
      <c r="D19" s="1015"/>
      <c r="E19" s="1015"/>
      <c r="F19" s="1014">
        <v>987528</v>
      </c>
      <c r="G19" s="1014"/>
      <c r="H19" s="1014"/>
      <c r="I19" s="1014"/>
      <c r="J19" s="1014"/>
      <c r="K19" s="1014"/>
      <c r="L19" s="1014"/>
      <c r="M19" s="1014">
        <v>498944</v>
      </c>
      <c r="N19" s="1014"/>
      <c r="O19" s="1014"/>
      <c r="P19" s="1014"/>
      <c r="Q19" s="1014"/>
      <c r="R19" s="1014"/>
      <c r="S19" s="1014"/>
      <c r="T19" s="1014">
        <v>1424315</v>
      </c>
      <c r="U19" s="1014"/>
      <c r="V19" s="1014"/>
      <c r="W19" s="1014"/>
      <c r="X19" s="1014"/>
      <c r="Y19" s="1014"/>
      <c r="Z19" s="1014"/>
      <c r="AA19" s="1014"/>
      <c r="AB19" s="1014"/>
      <c r="AC19" s="1014"/>
      <c r="AD19" s="1014">
        <v>925732</v>
      </c>
      <c r="AE19" s="1014"/>
      <c r="AF19" s="1014"/>
      <c r="AG19" s="1014"/>
      <c r="AH19" s="1014"/>
      <c r="AI19" s="1014"/>
      <c r="AJ19" s="1014"/>
      <c r="AK19" s="1014"/>
      <c r="AL19" s="1014"/>
      <c r="AM19" s="1014"/>
      <c r="AN19" s="1014">
        <v>17920</v>
      </c>
      <c r="AO19" s="1014"/>
      <c r="AP19" s="1014"/>
      <c r="AQ19" s="1014"/>
      <c r="AR19" s="1014"/>
      <c r="AS19" s="1014">
        <v>3854439</v>
      </c>
      <c r="AT19" s="1014"/>
      <c r="AU19" s="1014"/>
      <c r="AV19" s="1014"/>
      <c r="AW19" s="1014"/>
    </row>
    <row r="20" spans="1:49" x14ac:dyDescent="0.2">
      <c r="A20" s="1016">
        <v>1997</v>
      </c>
      <c r="B20" s="1015"/>
      <c r="C20" s="1015"/>
      <c r="D20" s="1015"/>
      <c r="E20" s="1015"/>
      <c r="F20" s="1014">
        <v>1036077</v>
      </c>
      <c r="G20" s="1014"/>
      <c r="H20" s="1014"/>
      <c r="I20" s="1014"/>
      <c r="J20" s="1014"/>
      <c r="K20" s="1014"/>
      <c r="L20" s="1014"/>
      <c r="M20" s="1014">
        <v>370428</v>
      </c>
      <c r="N20" s="1014"/>
      <c r="O20" s="1014"/>
      <c r="P20" s="1014"/>
      <c r="Q20" s="1014"/>
      <c r="R20" s="1014"/>
      <c r="S20" s="1014"/>
      <c r="T20" s="1014">
        <v>1251341</v>
      </c>
      <c r="U20" s="1014"/>
      <c r="V20" s="1014"/>
      <c r="W20" s="1014"/>
      <c r="X20" s="1014"/>
      <c r="Y20" s="1014"/>
      <c r="Z20" s="1014"/>
      <c r="AA20" s="1014"/>
      <c r="AB20" s="1014"/>
      <c r="AC20" s="1014"/>
      <c r="AD20" s="1014">
        <v>915978</v>
      </c>
      <c r="AE20" s="1014"/>
      <c r="AF20" s="1014"/>
      <c r="AG20" s="1014"/>
      <c r="AH20" s="1014"/>
      <c r="AI20" s="1014"/>
      <c r="AJ20" s="1014"/>
      <c r="AK20" s="1014"/>
      <c r="AL20" s="1014"/>
      <c r="AM20" s="1014"/>
      <c r="AN20" s="1014">
        <v>19680</v>
      </c>
      <c r="AO20" s="1014"/>
      <c r="AP20" s="1014"/>
      <c r="AQ20" s="1014"/>
      <c r="AR20" s="1014"/>
      <c r="AS20" s="1014">
        <v>3593504</v>
      </c>
      <c r="AT20" s="1014"/>
      <c r="AU20" s="1014"/>
      <c r="AV20" s="1014"/>
      <c r="AW20" s="1014"/>
    </row>
    <row r="21" spans="1:49" x14ac:dyDescent="0.2">
      <c r="A21" s="1016">
        <v>1998</v>
      </c>
      <c r="B21" s="1015"/>
      <c r="C21" s="1015"/>
      <c r="D21" s="1015"/>
      <c r="E21" s="1015"/>
      <c r="F21" s="1014">
        <v>960365</v>
      </c>
      <c r="G21" s="1014"/>
      <c r="H21" s="1014"/>
      <c r="I21" s="1014"/>
      <c r="J21" s="1014"/>
      <c r="K21" s="1014"/>
      <c r="L21" s="1014"/>
      <c r="M21" s="1014">
        <v>324390</v>
      </c>
      <c r="N21" s="1014"/>
      <c r="O21" s="1014"/>
      <c r="P21" s="1014"/>
      <c r="Q21" s="1014"/>
      <c r="R21" s="1014"/>
      <c r="S21" s="1014"/>
      <c r="T21" s="1014">
        <v>1535690</v>
      </c>
      <c r="U21" s="1014"/>
      <c r="V21" s="1014"/>
      <c r="W21" s="1014"/>
      <c r="X21" s="1014"/>
      <c r="Y21" s="1014"/>
      <c r="Z21" s="1014"/>
      <c r="AA21" s="1014"/>
      <c r="AB21" s="1014"/>
      <c r="AC21" s="1014"/>
      <c r="AD21" s="1014">
        <v>868639</v>
      </c>
      <c r="AE21" s="1014"/>
      <c r="AF21" s="1014"/>
      <c r="AG21" s="1014"/>
      <c r="AH21" s="1014"/>
      <c r="AI21" s="1014"/>
      <c r="AJ21" s="1014"/>
      <c r="AK21" s="1014"/>
      <c r="AL21" s="1014"/>
      <c r="AM21" s="1014"/>
      <c r="AN21" s="1014">
        <v>24506</v>
      </c>
      <c r="AO21" s="1014"/>
      <c r="AP21" s="1014"/>
      <c r="AQ21" s="1014"/>
      <c r="AR21" s="1014"/>
      <c r="AS21" s="1014">
        <v>3713590</v>
      </c>
      <c r="AT21" s="1014"/>
      <c r="AU21" s="1014"/>
      <c r="AV21" s="1014"/>
      <c r="AW21" s="1014"/>
    </row>
    <row r="22" spans="1:49" x14ac:dyDescent="0.2">
      <c r="A22" s="1016">
        <v>1999</v>
      </c>
      <c r="B22" s="1015"/>
      <c r="C22" s="1015"/>
      <c r="D22" s="1015"/>
      <c r="E22" s="1015"/>
      <c r="F22" s="1014">
        <v>995446</v>
      </c>
      <c r="G22" s="1014"/>
      <c r="H22" s="1014"/>
      <c r="I22" s="1014"/>
      <c r="J22" s="1014"/>
      <c r="K22" s="1014"/>
      <c r="L22" s="1014"/>
      <c r="M22" s="1014">
        <v>335784</v>
      </c>
      <c r="N22" s="1014"/>
      <c r="O22" s="1014"/>
      <c r="P22" s="1014"/>
      <c r="Q22" s="1014"/>
      <c r="R22" s="1014"/>
      <c r="S22" s="1014"/>
      <c r="T22" s="1014">
        <v>1569685</v>
      </c>
      <c r="U22" s="1014"/>
      <c r="V22" s="1014"/>
      <c r="W22" s="1014"/>
      <c r="X22" s="1014"/>
      <c r="Y22" s="1014"/>
      <c r="Z22" s="1014"/>
      <c r="AA22" s="1014"/>
      <c r="AB22" s="1014"/>
      <c r="AC22" s="1014"/>
      <c r="AD22" s="1014">
        <v>1106995</v>
      </c>
      <c r="AE22" s="1014"/>
      <c r="AF22" s="1014"/>
      <c r="AG22" s="1014"/>
      <c r="AH22" s="1014"/>
      <c r="AI22" s="1014"/>
      <c r="AJ22" s="1014"/>
      <c r="AK22" s="1014"/>
      <c r="AL22" s="1014"/>
      <c r="AM22" s="1014"/>
      <c r="AN22" s="1014">
        <v>39837</v>
      </c>
      <c r="AO22" s="1014"/>
      <c r="AP22" s="1014"/>
      <c r="AQ22" s="1014"/>
      <c r="AR22" s="1014"/>
      <c r="AS22" s="1014">
        <v>4047747</v>
      </c>
      <c r="AT22" s="1014"/>
      <c r="AU22" s="1014"/>
      <c r="AV22" s="1014"/>
      <c r="AW22" s="1014"/>
    </row>
    <row r="23" spans="1:49" x14ac:dyDescent="0.2">
      <c r="A23" s="1016">
        <v>2000</v>
      </c>
      <c r="B23" s="1015"/>
      <c r="C23" s="1015"/>
      <c r="D23" s="1015"/>
      <c r="E23" s="1015"/>
      <c r="F23" s="1014">
        <v>962901</v>
      </c>
      <c r="G23" s="1014"/>
      <c r="H23" s="1014"/>
      <c r="I23" s="1014"/>
      <c r="J23" s="1014"/>
      <c r="K23" s="1014"/>
      <c r="L23" s="1014"/>
      <c r="M23" s="1014">
        <v>318960</v>
      </c>
      <c r="N23" s="1014"/>
      <c r="O23" s="1014"/>
      <c r="P23" s="1014"/>
      <c r="Q23" s="1014"/>
      <c r="R23" s="1014"/>
      <c r="S23" s="1014"/>
      <c r="T23" s="1014">
        <v>1583042</v>
      </c>
      <c r="U23" s="1014"/>
      <c r="V23" s="1014"/>
      <c r="W23" s="1014"/>
      <c r="X23" s="1014"/>
      <c r="Y23" s="1014"/>
      <c r="Z23" s="1014"/>
      <c r="AA23" s="1014"/>
      <c r="AB23" s="1014"/>
      <c r="AC23" s="1014"/>
      <c r="AD23" s="1014">
        <v>898442</v>
      </c>
      <c r="AE23" s="1014"/>
      <c r="AF23" s="1014"/>
      <c r="AG23" s="1014"/>
      <c r="AH23" s="1014"/>
      <c r="AI23" s="1014"/>
      <c r="AJ23" s="1014"/>
      <c r="AK23" s="1014"/>
      <c r="AL23" s="1014"/>
      <c r="AM23" s="1014"/>
      <c r="AN23" s="1014">
        <v>30196</v>
      </c>
      <c r="AO23" s="1014"/>
      <c r="AP23" s="1014"/>
      <c r="AQ23" s="1014"/>
      <c r="AR23" s="1014"/>
      <c r="AS23" s="1014">
        <v>3793541</v>
      </c>
      <c r="AT23" s="1014"/>
      <c r="AU23" s="1014"/>
      <c r="AV23" s="1014"/>
      <c r="AW23" s="1014"/>
    </row>
    <row r="24" spans="1:49" x14ac:dyDescent="0.2">
      <c r="A24" s="1016">
        <v>2001</v>
      </c>
      <c r="B24" s="1015"/>
      <c r="C24" s="1015"/>
      <c r="D24" s="1015"/>
      <c r="E24" s="1015"/>
      <c r="F24" s="1014">
        <v>626836</v>
      </c>
      <c r="G24" s="1014"/>
      <c r="H24" s="1014"/>
      <c r="I24" s="1014"/>
      <c r="J24" s="1014"/>
      <c r="K24" s="1014"/>
      <c r="L24" s="1014"/>
      <c r="M24" s="1014">
        <v>320143</v>
      </c>
      <c r="N24" s="1014"/>
      <c r="O24" s="1014"/>
      <c r="P24" s="1014"/>
      <c r="Q24" s="1014"/>
      <c r="R24" s="1014"/>
      <c r="S24" s="1014"/>
      <c r="T24" s="1014">
        <v>1284554</v>
      </c>
      <c r="U24" s="1014"/>
      <c r="V24" s="1014"/>
      <c r="W24" s="1014"/>
      <c r="X24" s="1014"/>
      <c r="Y24" s="1014"/>
      <c r="Z24" s="1014"/>
      <c r="AA24" s="1014"/>
      <c r="AB24" s="1014"/>
      <c r="AC24" s="1014"/>
      <c r="AD24" s="1014">
        <v>679813</v>
      </c>
      <c r="AE24" s="1014"/>
      <c r="AF24" s="1014"/>
      <c r="AG24" s="1014"/>
      <c r="AH24" s="1014"/>
      <c r="AI24" s="1014"/>
      <c r="AJ24" s="1014"/>
      <c r="AK24" s="1014"/>
      <c r="AL24" s="1014"/>
      <c r="AM24" s="1014"/>
      <c r="AN24" s="1014">
        <v>21309</v>
      </c>
      <c r="AO24" s="1014"/>
      <c r="AP24" s="1014"/>
      <c r="AQ24" s="1014"/>
      <c r="AR24" s="1014"/>
      <c r="AS24" s="1014">
        <v>2932655</v>
      </c>
      <c r="AT24" s="1014"/>
      <c r="AU24" s="1014"/>
      <c r="AV24" s="1014"/>
      <c r="AW24" s="1014"/>
    </row>
    <row r="25" spans="1:49" x14ac:dyDescent="0.2">
      <c r="A25" s="1016">
        <v>2002</v>
      </c>
      <c r="B25" s="1015"/>
      <c r="C25" s="1015"/>
      <c r="D25" s="1015"/>
      <c r="E25" s="1015"/>
      <c r="F25" s="1014">
        <v>741514</v>
      </c>
      <c r="G25" s="1014"/>
      <c r="H25" s="1014"/>
      <c r="I25" s="1014"/>
      <c r="J25" s="1014"/>
      <c r="K25" s="1014"/>
      <c r="L25" s="1014"/>
      <c r="M25" s="1014">
        <v>347070</v>
      </c>
      <c r="N25" s="1014"/>
      <c r="O25" s="1014"/>
      <c r="P25" s="1014"/>
      <c r="Q25" s="1014"/>
      <c r="R25" s="1014"/>
      <c r="S25" s="1014"/>
      <c r="T25" s="1014">
        <v>1515286</v>
      </c>
      <c r="U25" s="1014"/>
      <c r="V25" s="1014"/>
      <c r="W25" s="1014"/>
      <c r="X25" s="1014"/>
      <c r="Y25" s="1014"/>
      <c r="Z25" s="1014"/>
      <c r="AA25" s="1014"/>
      <c r="AB25" s="1014"/>
      <c r="AC25" s="1014"/>
      <c r="AD25" s="1014">
        <v>741325</v>
      </c>
      <c r="AE25" s="1014"/>
      <c r="AF25" s="1014"/>
      <c r="AG25" s="1014"/>
      <c r="AH25" s="1014"/>
      <c r="AI25" s="1014"/>
      <c r="AJ25" s="1014"/>
      <c r="AK25" s="1014"/>
      <c r="AL25" s="1014"/>
      <c r="AM25" s="1014"/>
      <c r="AN25" s="1014">
        <v>21700</v>
      </c>
      <c r="AO25" s="1014"/>
      <c r="AP25" s="1014"/>
      <c r="AQ25" s="1014"/>
      <c r="AR25" s="1014"/>
      <c r="AS25" s="1014">
        <v>3366895</v>
      </c>
      <c r="AT25" s="1014"/>
      <c r="AU25" s="1014"/>
      <c r="AV25" s="1014"/>
      <c r="AW25" s="1014"/>
    </row>
    <row r="26" spans="1:49" x14ac:dyDescent="0.2">
      <c r="A26" s="1016">
        <v>2003</v>
      </c>
      <c r="B26" s="1015"/>
      <c r="C26" s="1015"/>
      <c r="D26" s="1015"/>
      <c r="E26" s="1015"/>
      <c r="F26" s="1014">
        <v>811660</v>
      </c>
      <c r="G26" s="1014"/>
      <c r="H26" s="1014"/>
      <c r="I26" s="1014"/>
      <c r="J26" s="1014"/>
      <c r="K26" s="1014"/>
      <c r="L26" s="1014"/>
      <c r="M26" s="1014">
        <v>309364</v>
      </c>
      <c r="N26" s="1014"/>
      <c r="O26" s="1014"/>
      <c r="P26" s="1014"/>
      <c r="Q26" s="1014"/>
      <c r="R26" s="1014"/>
      <c r="S26" s="1014"/>
      <c r="T26" s="1014">
        <v>1430324</v>
      </c>
      <c r="U26" s="1014"/>
      <c r="V26" s="1014"/>
      <c r="W26" s="1014"/>
      <c r="X26" s="1014"/>
      <c r="Y26" s="1014"/>
      <c r="Z26" s="1014"/>
      <c r="AA26" s="1014"/>
      <c r="AB26" s="1014"/>
      <c r="AC26" s="1014"/>
      <c r="AD26" s="1014">
        <v>726078</v>
      </c>
      <c r="AE26" s="1014"/>
      <c r="AF26" s="1014"/>
      <c r="AG26" s="1014"/>
      <c r="AH26" s="1014"/>
      <c r="AI26" s="1014"/>
      <c r="AJ26" s="1014"/>
      <c r="AK26" s="1014"/>
      <c r="AL26" s="1014"/>
      <c r="AM26" s="1014"/>
      <c r="AN26" s="1014">
        <v>30978</v>
      </c>
      <c r="AO26" s="1014"/>
      <c r="AP26" s="1014"/>
      <c r="AQ26" s="1014"/>
      <c r="AR26" s="1014"/>
      <c r="AS26" s="1014">
        <v>3308404</v>
      </c>
      <c r="AT26" s="1014"/>
      <c r="AU26" s="1014"/>
      <c r="AV26" s="1014"/>
      <c r="AW26" s="1014"/>
    </row>
    <row r="27" spans="1:49" x14ac:dyDescent="0.2">
      <c r="A27" s="1016">
        <v>2004</v>
      </c>
      <c r="B27" s="1015"/>
      <c r="C27" s="1015"/>
      <c r="D27" s="1015"/>
      <c r="E27" s="1015"/>
      <c r="F27" s="1014">
        <v>728511</v>
      </c>
      <c r="G27" s="1014"/>
      <c r="H27" s="1014"/>
      <c r="I27" s="1014"/>
      <c r="J27" s="1014"/>
      <c r="K27" s="1014"/>
      <c r="L27" s="1014"/>
      <c r="M27" s="1014">
        <v>294099</v>
      </c>
      <c r="N27" s="1014"/>
      <c r="O27" s="1014"/>
      <c r="P27" s="1014"/>
      <c r="Q27" s="1014"/>
      <c r="R27" s="1014"/>
      <c r="S27" s="1014"/>
      <c r="T27" s="1014">
        <v>1325138</v>
      </c>
      <c r="U27" s="1014"/>
      <c r="V27" s="1014"/>
      <c r="W27" s="1014"/>
      <c r="X27" s="1014"/>
      <c r="Y27" s="1014"/>
      <c r="Z27" s="1014"/>
      <c r="AA27" s="1014"/>
      <c r="AB27" s="1014"/>
      <c r="AC27" s="1014"/>
      <c r="AD27" s="1014">
        <v>731769</v>
      </c>
      <c r="AE27" s="1014"/>
      <c r="AF27" s="1014"/>
      <c r="AG27" s="1014"/>
      <c r="AH27" s="1014"/>
      <c r="AI27" s="1014"/>
      <c r="AJ27" s="1014"/>
      <c r="AK27" s="1014"/>
      <c r="AL27" s="1014"/>
      <c r="AM27" s="1014"/>
      <c r="AN27" s="1014">
        <v>19508</v>
      </c>
      <c r="AO27" s="1014"/>
      <c r="AP27" s="1014"/>
      <c r="AQ27" s="1014"/>
      <c r="AR27" s="1014"/>
      <c r="AS27" s="1014">
        <v>3099025</v>
      </c>
      <c r="AT27" s="1014"/>
      <c r="AU27" s="1014"/>
      <c r="AV27" s="1014"/>
      <c r="AW27" s="1014"/>
    </row>
    <row r="28" spans="1:49" x14ac:dyDescent="0.2">
      <c r="A28" s="1016">
        <v>2005</v>
      </c>
      <c r="B28" s="1015"/>
      <c r="C28" s="1015"/>
      <c r="D28" s="1015"/>
      <c r="E28" s="1015"/>
      <c r="F28" s="1014">
        <v>803425</v>
      </c>
      <c r="G28" s="1014"/>
      <c r="H28" s="1014"/>
      <c r="I28" s="1014"/>
      <c r="J28" s="1014"/>
      <c r="K28" s="1014"/>
      <c r="L28" s="1014"/>
      <c r="M28" s="1014">
        <v>274205</v>
      </c>
      <c r="N28" s="1014"/>
      <c r="O28" s="1014"/>
      <c r="P28" s="1014"/>
      <c r="Q28" s="1014"/>
      <c r="R28" s="1014"/>
      <c r="S28" s="1014"/>
      <c r="T28" s="1014">
        <v>1431372</v>
      </c>
      <c r="U28" s="1014"/>
      <c r="V28" s="1014"/>
      <c r="W28" s="1014"/>
      <c r="X28" s="1014"/>
      <c r="Y28" s="1014"/>
      <c r="Z28" s="1014"/>
      <c r="AA28" s="1014"/>
      <c r="AB28" s="1014"/>
      <c r="AC28" s="1014"/>
      <c r="AD28" s="1014">
        <v>709313</v>
      </c>
      <c r="AE28" s="1014"/>
      <c r="AF28" s="1014"/>
      <c r="AG28" s="1014"/>
      <c r="AH28" s="1014"/>
      <c r="AI28" s="1014"/>
      <c r="AJ28" s="1014"/>
      <c r="AK28" s="1014"/>
      <c r="AL28" s="1014"/>
      <c r="AM28" s="1014"/>
      <c r="AN28" s="1014">
        <v>23179</v>
      </c>
      <c r="AO28" s="1014"/>
      <c r="AP28" s="1014"/>
      <c r="AQ28" s="1014"/>
      <c r="AR28" s="1014"/>
      <c r="AS28" s="1014">
        <v>3241494</v>
      </c>
      <c r="AT28" s="1014"/>
      <c r="AU28" s="1014"/>
      <c r="AV28" s="1014"/>
      <c r="AW28" s="1014"/>
    </row>
    <row r="29" spans="1:49" x14ac:dyDescent="0.2">
      <c r="A29" s="1016">
        <v>2006</v>
      </c>
      <c r="B29" s="1015"/>
      <c r="C29" s="1015"/>
      <c r="D29" s="1015"/>
      <c r="E29" s="1015"/>
      <c r="F29" s="1014">
        <v>1021260</v>
      </c>
      <c r="G29" s="1014"/>
      <c r="H29" s="1014"/>
      <c r="I29" s="1014"/>
      <c r="J29" s="1014"/>
      <c r="K29" s="1014"/>
      <c r="L29" s="1014"/>
      <c r="M29" s="1014">
        <v>385069</v>
      </c>
      <c r="N29" s="1014"/>
      <c r="O29" s="1014"/>
      <c r="P29" s="1014"/>
      <c r="Q29" s="1014"/>
      <c r="R29" s="1014"/>
      <c r="S29" s="1014"/>
      <c r="T29" s="1014">
        <v>1496505</v>
      </c>
      <c r="U29" s="1014"/>
      <c r="V29" s="1014"/>
      <c r="W29" s="1014"/>
      <c r="X29" s="1014"/>
      <c r="Y29" s="1014"/>
      <c r="Z29" s="1014"/>
      <c r="AA29" s="1014"/>
      <c r="AB29" s="1014"/>
      <c r="AC29" s="1014"/>
      <c r="AD29" s="1014">
        <v>714618</v>
      </c>
      <c r="AE29" s="1014"/>
      <c r="AF29" s="1014"/>
      <c r="AG29" s="1014"/>
      <c r="AH29" s="1014"/>
      <c r="AI29" s="1014"/>
      <c r="AJ29" s="1014"/>
      <c r="AK29" s="1014"/>
      <c r="AL29" s="1014"/>
      <c r="AM29" s="1014"/>
      <c r="AN29" s="1014">
        <v>35872</v>
      </c>
      <c r="AO29" s="1014"/>
      <c r="AP29" s="1014"/>
      <c r="AQ29" s="1014"/>
      <c r="AR29" s="1014"/>
      <c r="AS29" s="1014">
        <v>3653324</v>
      </c>
      <c r="AT29" s="1014"/>
      <c r="AU29" s="1014"/>
      <c r="AV29" s="1014"/>
      <c r="AW29" s="1014"/>
    </row>
    <row r="30" spans="1:49" x14ac:dyDescent="0.2">
      <c r="A30" s="1016">
        <v>2007</v>
      </c>
      <c r="B30" s="1015"/>
      <c r="C30" s="1015"/>
      <c r="D30" s="1015"/>
      <c r="E30" s="1015"/>
      <c r="F30" s="1014">
        <v>1219664</v>
      </c>
      <c r="G30" s="1014"/>
      <c r="H30" s="1014"/>
      <c r="I30" s="1014"/>
      <c r="J30" s="1014"/>
      <c r="K30" s="1014"/>
      <c r="L30" s="1014"/>
      <c r="M30" s="1014">
        <v>391334</v>
      </c>
      <c r="N30" s="1014"/>
      <c r="O30" s="1014"/>
      <c r="P30" s="1014"/>
      <c r="Q30" s="1014"/>
      <c r="R30" s="1014"/>
      <c r="S30" s="1014"/>
      <c r="T30" s="1014">
        <v>1610923</v>
      </c>
      <c r="U30" s="1014"/>
      <c r="V30" s="1014"/>
      <c r="W30" s="1014"/>
      <c r="X30" s="1014"/>
      <c r="Y30" s="1014"/>
      <c r="Z30" s="1014"/>
      <c r="AA30" s="1014"/>
      <c r="AB30" s="1014"/>
      <c r="AC30" s="1014"/>
      <c r="AD30" s="1014">
        <v>645231</v>
      </c>
      <c r="AE30" s="1014"/>
      <c r="AF30" s="1014"/>
      <c r="AG30" s="1014"/>
      <c r="AH30" s="1014"/>
      <c r="AI30" s="1014"/>
      <c r="AJ30" s="1014"/>
      <c r="AK30" s="1014"/>
      <c r="AL30" s="1014"/>
      <c r="AM30" s="1014"/>
      <c r="AN30" s="1014">
        <v>55461</v>
      </c>
      <c r="AO30" s="1014"/>
      <c r="AP30" s="1014"/>
      <c r="AQ30" s="1014"/>
      <c r="AR30" s="1014"/>
      <c r="AS30" s="1014">
        <v>3922613</v>
      </c>
      <c r="AT30" s="1014"/>
      <c r="AU30" s="1014"/>
      <c r="AV30" s="1014"/>
      <c r="AW30" s="1014"/>
    </row>
    <row r="31" spans="1:49" x14ac:dyDescent="0.2">
      <c r="A31" s="1016">
        <v>2008</v>
      </c>
      <c r="B31" s="1015"/>
      <c r="C31" s="1015"/>
      <c r="D31" s="1015"/>
      <c r="E31" s="1015"/>
      <c r="F31" s="1014">
        <v>1609381</v>
      </c>
      <c r="G31" s="1014"/>
      <c r="H31" s="1014"/>
      <c r="I31" s="1014"/>
      <c r="J31" s="1014"/>
      <c r="K31" s="1014"/>
      <c r="L31" s="1014"/>
      <c r="M31" s="1014">
        <v>431753</v>
      </c>
      <c r="N31" s="1014"/>
      <c r="O31" s="1014"/>
      <c r="P31" s="1014"/>
      <c r="Q31" s="1014"/>
      <c r="R31" s="1014"/>
      <c r="S31" s="1014"/>
      <c r="T31" s="1014">
        <v>1734536</v>
      </c>
      <c r="U31" s="1014"/>
      <c r="V31" s="1014"/>
      <c r="W31" s="1014"/>
      <c r="X31" s="1014"/>
      <c r="Y31" s="1014"/>
      <c r="Z31" s="1014"/>
      <c r="AA31" s="1014"/>
      <c r="AB31" s="1014"/>
      <c r="AC31" s="1014"/>
      <c r="AD31" s="1014">
        <v>630710</v>
      </c>
      <c r="AE31" s="1014"/>
      <c r="AF31" s="1014"/>
      <c r="AG31" s="1014"/>
      <c r="AH31" s="1014"/>
      <c r="AI31" s="1014"/>
      <c r="AJ31" s="1014"/>
      <c r="AK31" s="1014"/>
      <c r="AL31" s="1014"/>
      <c r="AM31" s="1014"/>
      <c r="AN31" s="1014">
        <v>92564</v>
      </c>
      <c r="AO31" s="1014"/>
      <c r="AP31" s="1014"/>
      <c r="AQ31" s="1014"/>
      <c r="AR31" s="1014"/>
      <c r="AS31" s="1014">
        <v>4498944</v>
      </c>
      <c r="AT31" s="1014"/>
      <c r="AU31" s="1014"/>
      <c r="AV31" s="1014"/>
      <c r="AW31" s="1014"/>
    </row>
    <row r="32" spans="1:49" x14ac:dyDescent="0.2">
      <c r="A32" s="1016">
        <v>2009</v>
      </c>
      <c r="B32" s="1015"/>
      <c r="C32" s="1015"/>
      <c r="D32" s="1015"/>
      <c r="E32" s="1015"/>
      <c r="F32" s="1014">
        <v>1868258</v>
      </c>
      <c r="G32" s="1014"/>
      <c r="H32" s="1014"/>
      <c r="I32" s="1014"/>
      <c r="J32" s="1014"/>
      <c r="K32" s="1014"/>
      <c r="L32" s="1014"/>
      <c r="M32" s="1014">
        <v>547195</v>
      </c>
      <c r="N32" s="1014"/>
      <c r="O32" s="1014"/>
      <c r="P32" s="1014"/>
      <c r="Q32" s="1014"/>
      <c r="R32" s="1014"/>
      <c r="S32" s="1014"/>
      <c r="T32" s="1014">
        <v>2248851</v>
      </c>
      <c r="U32" s="1014"/>
      <c r="V32" s="1014"/>
      <c r="W32" s="1014"/>
      <c r="X32" s="1014"/>
      <c r="Y32" s="1014"/>
      <c r="Z32" s="1014"/>
      <c r="AA32" s="1014"/>
      <c r="AB32" s="1014"/>
      <c r="AC32" s="1014"/>
      <c r="AD32" s="1014">
        <v>752699</v>
      </c>
      <c r="AE32" s="1014"/>
      <c r="AF32" s="1014"/>
      <c r="AG32" s="1014"/>
      <c r="AH32" s="1014"/>
      <c r="AI32" s="1014"/>
      <c r="AJ32" s="1014"/>
      <c r="AK32" s="1014"/>
      <c r="AL32" s="1014"/>
      <c r="AM32" s="1014"/>
      <c r="AN32" s="1014">
        <v>138815</v>
      </c>
      <c r="AO32" s="1014"/>
      <c r="AP32" s="1014"/>
      <c r="AQ32" s="1014"/>
      <c r="AR32" s="1014"/>
      <c r="AS32" s="1014">
        <v>5555818</v>
      </c>
      <c r="AT32" s="1014"/>
      <c r="AU32" s="1014"/>
      <c r="AV32" s="1014"/>
      <c r="AW32" s="1014"/>
    </row>
    <row r="33" spans="1:49" x14ac:dyDescent="0.2">
      <c r="A33" s="1016">
        <v>2010</v>
      </c>
      <c r="B33" s="1015"/>
      <c r="C33" s="1015"/>
      <c r="D33" s="1015"/>
      <c r="E33" s="1015"/>
      <c r="F33" s="1014">
        <v>2258450</v>
      </c>
      <c r="G33" s="1014"/>
      <c r="H33" s="1014"/>
      <c r="I33" s="1014"/>
      <c r="J33" s="1014"/>
      <c r="K33" s="1014"/>
      <c r="L33" s="1014"/>
      <c r="M33" s="1014">
        <v>558927</v>
      </c>
      <c r="N33" s="1014"/>
      <c r="O33" s="1014"/>
      <c r="P33" s="1014"/>
      <c r="Q33" s="1014"/>
      <c r="R33" s="1014"/>
      <c r="S33" s="1014"/>
      <c r="T33" s="1014">
        <v>1830556</v>
      </c>
      <c r="U33" s="1014"/>
      <c r="V33" s="1014"/>
      <c r="W33" s="1014"/>
      <c r="X33" s="1014"/>
      <c r="Y33" s="1014"/>
      <c r="Z33" s="1014"/>
      <c r="AA33" s="1014"/>
      <c r="AB33" s="1014"/>
      <c r="AC33" s="1014"/>
      <c r="AD33" s="1014">
        <v>743378</v>
      </c>
      <c r="AE33" s="1014"/>
      <c r="AF33" s="1014"/>
      <c r="AG33" s="1014"/>
      <c r="AH33" s="1014"/>
      <c r="AI33" s="1014"/>
      <c r="AJ33" s="1014"/>
      <c r="AK33" s="1014"/>
      <c r="AL33" s="1014"/>
      <c r="AM33" s="1014"/>
      <c r="AN33" s="1014">
        <v>67929</v>
      </c>
      <c r="AO33" s="1014"/>
      <c r="AP33" s="1014"/>
      <c r="AQ33" s="1014"/>
      <c r="AR33" s="1014"/>
      <c r="AS33" s="1014">
        <v>5459240</v>
      </c>
      <c r="AT33" s="1014"/>
      <c r="AU33" s="1014"/>
      <c r="AV33" s="1014"/>
      <c r="AW33" s="1014"/>
    </row>
    <row r="34" spans="1:49" x14ac:dyDescent="0.2">
      <c r="A34" s="1016">
        <v>2011</v>
      </c>
      <c r="B34" s="1015"/>
      <c r="C34" s="1015"/>
      <c r="D34" s="1015"/>
      <c r="E34" s="1015"/>
      <c r="F34" s="1014">
        <v>2598133</v>
      </c>
      <c r="G34" s="1014"/>
      <c r="H34" s="1014"/>
      <c r="I34" s="1014"/>
      <c r="J34" s="1014"/>
      <c r="K34" s="1014"/>
      <c r="L34" s="1014"/>
      <c r="M34" s="1014">
        <v>572857</v>
      </c>
      <c r="N34" s="1014"/>
      <c r="O34" s="1014"/>
      <c r="P34" s="1014"/>
      <c r="Q34" s="1014"/>
      <c r="R34" s="1014"/>
      <c r="S34" s="1014"/>
      <c r="T34" s="1014">
        <v>2318088</v>
      </c>
      <c r="U34" s="1014"/>
      <c r="V34" s="1014"/>
      <c r="W34" s="1014"/>
      <c r="X34" s="1014"/>
      <c r="Y34" s="1014"/>
      <c r="Z34" s="1014"/>
      <c r="AA34" s="1014"/>
      <c r="AB34" s="1014"/>
      <c r="AC34" s="1014"/>
      <c r="AD34" s="1014">
        <v>862401</v>
      </c>
      <c r="AE34" s="1014"/>
      <c r="AF34" s="1014"/>
      <c r="AG34" s="1014"/>
      <c r="AH34" s="1014"/>
      <c r="AI34" s="1014"/>
      <c r="AJ34" s="1014"/>
      <c r="AK34" s="1014"/>
      <c r="AL34" s="1014"/>
      <c r="AM34" s="1014"/>
      <c r="AN34" s="1014">
        <v>190407</v>
      </c>
      <c r="AO34" s="1014"/>
      <c r="AP34" s="1014"/>
      <c r="AQ34" s="1014"/>
      <c r="AR34" s="1014"/>
      <c r="AS34" s="1014">
        <v>6541886</v>
      </c>
      <c r="AT34" s="1014"/>
      <c r="AU34" s="1014"/>
      <c r="AV34" s="1014"/>
      <c r="AW34" s="1014"/>
    </row>
    <row r="35" spans="1:49" x14ac:dyDescent="0.2">
      <c r="A35" s="1016">
        <v>2012</v>
      </c>
      <c r="B35" s="1015"/>
      <c r="C35" s="1015"/>
      <c r="D35" s="1015"/>
      <c r="E35" s="1015"/>
      <c r="F35" s="1014">
        <v>3487883</v>
      </c>
      <c r="G35" s="1014"/>
      <c r="H35" s="1014"/>
      <c r="I35" s="1014"/>
      <c r="J35" s="1014"/>
      <c r="K35" s="1014"/>
      <c r="L35" s="1014"/>
      <c r="M35" s="1014">
        <v>667357</v>
      </c>
      <c r="N35" s="1014"/>
      <c r="O35" s="1014"/>
      <c r="P35" s="1014"/>
      <c r="Q35" s="1014"/>
      <c r="R35" s="1014"/>
      <c r="S35" s="1014"/>
      <c r="T35" s="1014">
        <v>3168206</v>
      </c>
      <c r="U35" s="1014"/>
      <c r="V35" s="1014"/>
      <c r="W35" s="1014"/>
      <c r="X35" s="1014"/>
      <c r="Y35" s="1014"/>
      <c r="Z35" s="1014"/>
      <c r="AA35" s="1014"/>
      <c r="AB35" s="1014"/>
      <c r="AC35" s="1014"/>
      <c r="AD35" s="1014">
        <v>949010</v>
      </c>
      <c r="AE35" s="1014"/>
      <c r="AF35" s="1014"/>
      <c r="AG35" s="1014"/>
      <c r="AH35" s="1014"/>
      <c r="AI35" s="1014"/>
      <c r="AJ35" s="1014"/>
      <c r="AK35" s="1014"/>
      <c r="AL35" s="1014"/>
      <c r="AM35" s="1014"/>
      <c r="AN35" s="1014">
        <v>306154</v>
      </c>
      <c r="AO35" s="1014"/>
      <c r="AP35" s="1014"/>
      <c r="AQ35" s="1014"/>
      <c r="AR35" s="1014"/>
      <c r="AS35" s="1014">
        <v>8578610</v>
      </c>
      <c r="AT35" s="1014"/>
      <c r="AU35" s="1014"/>
      <c r="AV35" s="1014"/>
      <c r="AW35" s="1014"/>
    </row>
    <row r="36" spans="1:49" x14ac:dyDescent="0.2">
      <c r="A36" s="1016">
        <v>2013</v>
      </c>
      <c r="B36" s="1015"/>
      <c r="C36" s="1015"/>
      <c r="D36" s="1015"/>
      <c r="E36" s="1015"/>
      <c r="F36" s="1014">
        <v>4441726</v>
      </c>
      <c r="G36" s="1014"/>
      <c r="H36" s="1014"/>
      <c r="I36" s="1014"/>
      <c r="J36" s="1014"/>
      <c r="K36" s="1014"/>
      <c r="L36" s="1014"/>
      <c r="M36" s="1014">
        <v>725282</v>
      </c>
      <c r="N36" s="1014"/>
      <c r="O36" s="1014"/>
      <c r="P36" s="1014"/>
      <c r="Q36" s="1014"/>
      <c r="R36" s="1014"/>
      <c r="S36" s="1014"/>
      <c r="T36" s="1014">
        <v>3979570</v>
      </c>
      <c r="U36" s="1014"/>
      <c r="V36" s="1014"/>
      <c r="W36" s="1014"/>
      <c r="X36" s="1014"/>
      <c r="Y36" s="1014"/>
      <c r="Z36" s="1014"/>
      <c r="AA36" s="1014"/>
      <c r="AB36" s="1014"/>
      <c r="AC36" s="1014"/>
      <c r="AD36" s="1014">
        <v>1203072</v>
      </c>
      <c r="AE36" s="1014"/>
      <c r="AF36" s="1014"/>
      <c r="AG36" s="1014"/>
      <c r="AH36" s="1014"/>
      <c r="AI36" s="1014"/>
      <c r="AJ36" s="1014"/>
      <c r="AK36" s="1014"/>
      <c r="AL36" s="1014"/>
      <c r="AM36" s="1014"/>
      <c r="AN36" s="1014">
        <v>495142</v>
      </c>
      <c r="AO36" s="1014"/>
      <c r="AP36" s="1014"/>
      <c r="AQ36" s="1014"/>
      <c r="AR36" s="1014"/>
      <c r="AS36" s="1014">
        <v>10844792</v>
      </c>
      <c r="AT36" s="1014"/>
      <c r="AU36" s="1014"/>
      <c r="AV36" s="1014"/>
      <c r="AW36" s="1014"/>
    </row>
    <row r="37" spans="1:49" x14ac:dyDescent="0.2">
      <c r="A37" s="1060" t="s">
        <v>944</v>
      </c>
      <c r="B37" s="1055"/>
      <c r="C37" s="1055"/>
      <c r="D37" s="1055"/>
      <c r="E37" s="1055"/>
      <c r="F37" s="1055"/>
      <c r="G37" s="1055"/>
      <c r="H37" s="1055"/>
      <c r="I37" s="1055"/>
      <c r="J37" s="1055"/>
      <c r="K37" s="1055"/>
      <c r="L37" s="1055"/>
      <c r="M37" s="1055"/>
      <c r="N37" s="1055"/>
      <c r="O37" s="1055"/>
      <c r="P37" s="1055"/>
      <c r="Q37" s="1055"/>
      <c r="R37" s="1055"/>
      <c r="S37" s="1055"/>
      <c r="T37" s="1055"/>
      <c r="U37" s="1055"/>
      <c r="V37" s="1055"/>
      <c r="W37" s="1055"/>
      <c r="X37" s="1055"/>
      <c r="Y37" s="1055"/>
      <c r="Z37" s="1055"/>
      <c r="AA37" s="1055"/>
      <c r="AB37" s="1055"/>
      <c r="AC37" s="1055"/>
      <c r="AD37" s="1055"/>
      <c r="AE37" s="1055"/>
      <c r="AF37" s="1055"/>
      <c r="AG37" s="1055"/>
      <c r="AH37" s="1055"/>
      <c r="AI37" s="1055"/>
      <c r="AJ37" s="1055"/>
      <c r="AK37" s="1055"/>
      <c r="AL37" s="1055"/>
      <c r="AM37" s="1055"/>
      <c r="AN37" s="1055"/>
      <c r="AO37" s="1055"/>
      <c r="AP37" s="1055"/>
      <c r="AQ37" s="1055"/>
      <c r="AR37" s="1055"/>
      <c r="AS37" s="1055"/>
      <c r="AT37" s="1055"/>
      <c r="AU37" s="1055"/>
      <c r="AV37" s="1055"/>
      <c r="AW37" s="1055"/>
    </row>
    <row r="38" spans="1:49" x14ac:dyDescent="0.2">
      <c r="A38" s="1047" t="s">
        <v>943</v>
      </c>
      <c r="B38" s="1025"/>
      <c r="C38" s="1025"/>
      <c r="D38" s="1025"/>
      <c r="E38" s="1025"/>
      <c r="F38" s="1025"/>
      <c r="G38" s="1025"/>
      <c r="H38" s="1025"/>
      <c r="I38" s="1025"/>
      <c r="J38" s="1025"/>
      <c r="K38" s="1025"/>
      <c r="L38" s="1025"/>
      <c r="M38" s="1025"/>
      <c r="N38" s="1025"/>
      <c r="O38" s="1025"/>
      <c r="P38" s="1025"/>
      <c r="Q38" s="1025"/>
      <c r="R38" s="1025"/>
      <c r="S38" s="1025"/>
      <c r="T38" s="1025"/>
      <c r="U38" s="1025"/>
      <c r="V38" s="1025"/>
      <c r="W38" s="1025"/>
      <c r="X38" s="1025"/>
      <c r="Y38" s="1025"/>
      <c r="Z38" s="1025"/>
      <c r="AA38" s="1025"/>
      <c r="AB38" s="1025"/>
      <c r="AC38" s="1025"/>
      <c r="AD38" s="1025"/>
      <c r="AE38" s="1025"/>
      <c r="AF38" s="1025"/>
      <c r="AG38" s="1025"/>
      <c r="AH38" s="1025"/>
      <c r="AI38" s="1025"/>
      <c r="AJ38" s="1025"/>
      <c r="AK38" s="1025"/>
      <c r="AL38" s="1025"/>
      <c r="AM38" s="1025"/>
      <c r="AN38" s="1025"/>
      <c r="AO38" s="1025"/>
      <c r="AP38" s="1025"/>
      <c r="AQ38" s="1025"/>
      <c r="AR38" s="1025"/>
      <c r="AS38" s="1025"/>
      <c r="AT38" s="1025"/>
      <c r="AU38" s="1025"/>
      <c r="AV38" s="1025"/>
      <c r="AW38" s="1025"/>
    </row>
    <row r="39" spans="1:49" x14ac:dyDescent="0.2">
      <c r="A39" s="1038" t="s">
        <v>942</v>
      </c>
      <c r="B39" s="1026"/>
      <c r="C39" s="1026"/>
      <c r="D39" s="1026"/>
      <c r="E39" s="1026"/>
      <c r="F39" s="1026"/>
      <c r="G39" s="1026"/>
      <c r="H39" s="1026"/>
      <c r="I39" s="1026"/>
      <c r="J39" s="1026"/>
      <c r="K39" s="1026"/>
      <c r="L39" s="1026"/>
      <c r="M39" s="1026"/>
      <c r="N39" s="1026"/>
      <c r="O39" s="1026"/>
      <c r="P39" s="1026"/>
      <c r="Q39" s="1026"/>
      <c r="R39" s="1026"/>
      <c r="S39" s="1026"/>
      <c r="T39" s="1026"/>
      <c r="U39" s="1026"/>
      <c r="V39" s="1026"/>
      <c r="W39" s="1026"/>
      <c r="X39" s="1026"/>
      <c r="Y39" s="1026"/>
      <c r="Z39" s="1026"/>
      <c r="AA39" s="1026"/>
      <c r="AB39" s="1026"/>
      <c r="AC39" s="1026"/>
      <c r="AD39" s="1026"/>
      <c r="AE39" s="1026"/>
      <c r="AF39" s="1026"/>
      <c r="AG39" s="1026"/>
      <c r="AH39" s="1026"/>
      <c r="AI39" s="1026"/>
      <c r="AJ39" s="1026"/>
      <c r="AK39" s="1026"/>
      <c r="AL39" s="1026"/>
      <c r="AM39" s="1026"/>
      <c r="AN39" s="1026"/>
      <c r="AO39" s="1026"/>
      <c r="AP39" s="1026"/>
      <c r="AQ39" s="1026"/>
      <c r="AR39" s="1026"/>
      <c r="AS39" s="1026"/>
      <c r="AT39" s="1026"/>
      <c r="AU39" s="1026"/>
      <c r="AV39" s="1026"/>
      <c r="AW39" s="1026"/>
    </row>
    <row r="40" spans="1:49" ht="19" x14ac:dyDescent="0.2">
      <c r="A40" s="1059" t="s">
        <v>941</v>
      </c>
    </row>
    <row r="41" spans="1:49" x14ac:dyDescent="0.2">
      <c r="A41" s="1058" t="s">
        <v>940</v>
      </c>
    </row>
    <row r="42" spans="1:49" ht="16" x14ac:dyDescent="0.2">
      <c r="A42" s="1049" t="s">
        <v>939</v>
      </c>
      <c r="B42" s="1048"/>
      <c r="C42" s="1048"/>
      <c r="D42" s="1048"/>
      <c r="E42" s="1048"/>
      <c r="F42" s="1048"/>
      <c r="G42" s="1048"/>
      <c r="H42" s="1048"/>
      <c r="I42" s="1048"/>
      <c r="J42" s="1048"/>
      <c r="K42" s="1048"/>
      <c r="L42" s="1048"/>
      <c r="M42" s="1048"/>
      <c r="N42" s="1048"/>
      <c r="O42" s="1048"/>
      <c r="P42" s="1048"/>
      <c r="Q42" s="1048"/>
      <c r="R42" s="1048"/>
      <c r="S42" s="1048"/>
      <c r="T42" s="1048"/>
      <c r="U42" s="1048"/>
      <c r="V42" s="1048"/>
      <c r="W42" s="1048"/>
      <c r="X42" s="1048"/>
      <c r="Y42" s="1048"/>
      <c r="Z42" s="1048"/>
      <c r="AA42" s="1048"/>
      <c r="AB42" s="1048"/>
      <c r="AC42" s="1048"/>
      <c r="AD42" s="1048"/>
      <c r="AE42" s="1048"/>
      <c r="AF42" s="1048"/>
      <c r="AG42" s="1048"/>
      <c r="AH42" s="1048"/>
      <c r="AI42" s="1048"/>
      <c r="AJ42" s="1048"/>
      <c r="AK42" s="1048"/>
      <c r="AL42" s="1048"/>
      <c r="AM42" s="1048"/>
      <c r="AN42" s="1048"/>
      <c r="AO42" s="1048"/>
      <c r="AP42" s="1048"/>
      <c r="AQ42" s="1048"/>
      <c r="AR42" s="1048"/>
      <c r="AS42" s="1048"/>
      <c r="AT42" s="1048"/>
      <c r="AU42" s="1048"/>
    </row>
    <row r="43" spans="1:49" ht="22" x14ac:dyDescent="0.2">
      <c r="A43" s="1037" t="s">
        <v>931</v>
      </c>
      <c r="B43" s="1022"/>
      <c r="C43" s="1022"/>
      <c r="D43" s="1022"/>
      <c r="E43" s="1022"/>
      <c r="F43" s="1022"/>
      <c r="G43" s="1021" t="s">
        <v>938</v>
      </c>
      <c r="H43" s="1021"/>
      <c r="I43" s="1021"/>
      <c r="J43" s="1021"/>
      <c r="K43" s="1021"/>
      <c r="L43" s="1021"/>
      <c r="M43" s="1021"/>
      <c r="N43" s="1021" t="s">
        <v>937</v>
      </c>
      <c r="O43" s="1021"/>
      <c r="P43" s="1021"/>
      <c r="Q43" s="1021"/>
      <c r="R43" s="1021"/>
      <c r="S43" s="1021"/>
      <c r="T43" s="1021" t="s">
        <v>920</v>
      </c>
      <c r="U43" s="1021"/>
      <c r="V43" s="1021"/>
      <c r="W43" s="1021"/>
      <c r="X43" s="1021"/>
      <c r="Y43" s="1021"/>
      <c r="Z43" s="1021"/>
      <c r="AA43" s="1021"/>
      <c r="AB43" s="1021" t="s">
        <v>919</v>
      </c>
      <c r="AC43" s="1021"/>
      <c r="AD43" s="1021"/>
      <c r="AE43" s="1021"/>
      <c r="AF43" s="1021"/>
      <c r="AG43" s="1021"/>
      <c r="AH43" s="1021"/>
      <c r="AI43" s="1021"/>
      <c r="AJ43" s="1021"/>
      <c r="AK43" s="1033" t="s">
        <v>936</v>
      </c>
      <c r="AL43" s="1033"/>
      <c r="AM43" s="1033"/>
      <c r="AN43" s="1033"/>
      <c r="AO43" s="1033"/>
      <c r="AP43" s="1033"/>
      <c r="AQ43" s="1033"/>
      <c r="AR43" s="1022" t="s">
        <v>918</v>
      </c>
      <c r="AS43" s="1022"/>
      <c r="AT43" s="1022"/>
      <c r="AU43" s="1022"/>
    </row>
    <row r="44" spans="1:49" x14ac:dyDescent="0.2">
      <c r="A44" s="1020">
        <v>1986</v>
      </c>
      <c r="B44" s="1019"/>
      <c r="C44" s="1019"/>
      <c r="D44" s="1019"/>
      <c r="E44" s="1019"/>
      <c r="F44" s="1019"/>
      <c r="G44" s="1018">
        <v>16511</v>
      </c>
      <c r="H44" s="1018"/>
      <c r="I44" s="1018"/>
      <c r="J44" s="1018"/>
      <c r="K44" s="1018"/>
      <c r="L44" s="1018"/>
      <c r="M44" s="1018"/>
      <c r="N44" s="1018">
        <v>104571</v>
      </c>
      <c r="O44" s="1018"/>
      <c r="P44" s="1018"/>
      <c r="Q44" s="1018"/>
      <c r="R44" s="1018"/>
      <c r="S44" s="1018"/>
      <c r="T44" s="1018">
        <v>37224</v>
      </c>
      <c r="U44" s="1018"/>
      <c r="V44" s="1018"/>
      <c r="W44" s="1018"/>
      <c r="X44" s="1018"/>
      <c r="Y44" s="1018"/>
      <c r="Z44" s="1018"/>
      <c r="AA44" s="1018"/>
      <c r="AB44" s="1018">
        <v>58943</v>
      </c>
      <c r="AC44" s="1018"/>
      <c r="AD44" s="1018"/>
      <c r="AE44" s="1018"/>
      <c r="AF44" s="1018"/>
      <c r="AG44" s="1018"/>
      <c r="AH44" s="1018"/>
      <c r="AI44" s="1018"/>
      <c r="AJ44" s="1018"/>
      <c r="AK44" s="1019">
        <v>199</v>
      </c>
      <c r="AL44" s="1019"/>
      <c r="AM44" s="1019"/>
      <c r="AN44" s="1019"/>
      <c r="AO44" s="1019"/>
      <c r="AP44" s="1019"/>
      <c r="AQ44" s="1019"/>
      <c r="AR44" s="1018">
        <v>217448</v>
      </c>
      <c r="AS44" s="1018"/>
      <c r="AT44" s="1018"/>
      <c r="AU44" s="1018"/>
    </row>
    <row r="45" spans="1:49" x14ac:dyDescent="0.2">
      <c r="A45" s="1016">
        <v>1987</v>
      </c>
      <c r="B45" s="1015"/>
      <c r="C45" s="1015"/>
      <c r="D45" s="1015"/>
      <c r="E45" s="1015"/>
      <c r="F45" s="1015"/>
      <c r="G45" s="1014">
        <v>24941</v>
      </c>
      <c r="H45" s="1014"/>
      <c r="I45" s="1014"/>
      <c r="J45" s="1014"/>
      <c r="K45" s="1014"/>
      <c r="L45" s="1014"/>
      <c r="M45" s="1014"/>
      <c r="N45" s="1014">
        <v>134611</v>
      </c>
      <c r="O45" s="1014"/>
      <c r="P45" s="1014"/>
      <c r="Q45" s="1014"/>
      <c r="R45" s="1014"/>
      <c r="S45" s="1014"/>
      <c r="T45" s="1014">
        <v>42161</v>
      </c>
      <c r="U45" s="1014"/>
      <c r="V45" s="1014"/>
      <c r="W45" s="1014"/>
      <c r="X45" s="1014"/>
      <c r="Y45" s="1014"/>
      <c r="Z45" s="1014"/>
      <c r="AA45" s="1014"/>
      <c r="AB45" s="1014">
        <v>76337</v>
      </c>
      <c r="AC45" s="1014"/>
      <c r="AD45" s="1014"/>
      <c r="AE45" s="1014"/>
      <c r="AF45" s="1014"/>
      <c r="AG45" s="1014"/>
      <c r="AH45" s="1014"/>
      <c r="AI45" s="1014"/>
      <c r="AJ45" s="1014"/>
      <c r="AK45" s="1014">
        <v>9995</v>
      </c>
      <c r="AL45" s="1014"/>
      <c r="AM45" s="1014"/>
      <c r="AN45" s="1014"/>
      <c r="AO45" s="1014"/>
      <c r="AP45" s="1014"/>
      <c r="AQ45" s="1014"/>
      <c r="AR45" s="1014">
        <v>288045</v>
      </c>
      <c r="AS45" s="1014"/>
      <c r="AT45" s="1014"/>
      <c r="AU45" s="1014"/>
    </row>
    <row r="46" spans="1:49" x14ac:dyDescent="0.2">
      <c r="A46" s="1016">
        <v>1988</v>
      </c>
      <c r="B46" s="1015"/>
      <c r="C46" s="1015"/>
      <c r="D46" s="1015"/>
      <c r="E46" s="1015"/>
      <c r="F46" s="1015"/>
      <c r="G46" s="1014">
        <v>32570</v>
      </c>
      <c r="H46" s="1014"/>
      <c r="I46" s="1014"/>
      <c r="J46" s="1014"/>
      <c r="K46" s="1014"/>
      <c r="L46" s="1014"/>
      <c r="M46" s="1014"/>
      <c r="N46" s="1014">
        <v>99289</v>
      </c>
      <c r="O46" s="1014"/>
      <c r="P46" s="1014"/>
      <c r="Q46" s="1014"/>
      <c r="R46" s="1014"/>
      <c r="S46" s="1014"/>
      <c r="T46" s="1014">
        <v>53896</v>
      </c>
      <c r="U46" s="1014"/>
      <c r="V46" s="1014"/>
      <c r="W46" s="1014"/>
      <c r="X46" s="1014"/>
      <c r="Y46" s="1014"/>
      <c r="Z46" s="1014"/>
      <c r="AA46" s="1014"/>
      <c r="AB46" s="1014">
        <v>68699</v>
      </c>
      <c r="AC46" s="1014"/>
      <c r="AD46" s="1014"/>
      <c r="AE46" s="1014"/>
      <c r="AF46" s="1014"/>
      <c r="AG46" s="1014"/>
      <c r="AH46" s="1014"/>
      <c r="AI46" s="1014"/>
      <c r="AJ46" s="1014"/>
      <c r="AK46" s="1014">
        <v>2728</v>
      </c>
      <c r="AL46" s="1014"/>
      <c r="AM46" s="1014"/>
      <c r="AN46" s="1014"/>
      <c r="AO46" s="1014"/>
      <c r="AP46" s="1014"/>
      <c r="AQ46" s="1014"/>
      <c r="AR46" s="1014">
        <v>257182</v>
      </c>
      <c r="AS46" s="1014"/>
      <c r="AT46" s="1014"/>
      <c r="AU46" s="1014"/>
    </row>
    <row r="47" spans="1:49" x14ac:dyDescent="0.2">
      <c r="A47" s="1016">
        <v>1989</v>
      </c>
      <c r="B47" s="1015"/>
      <c r="C47" s="1015"/>
      <c r="D47" s="1015"/>
      <c r="E47" s="1015"/>
      <c r="F47" s="1015"/>
      <c r="G47" s="1014">
        <v>41970</v>
      </c>
      <c r="H47" s="1014"/>
      <c r="I47" s="1014"/>
      <c r="J47" s="1014"/>
      <c r="K47" s="1014"/>
      <c r="L47" s="1014"/>
      <c r="M47" s="1014"/>
      <c r="N47" s="1014">
        <v>76494</v>
      </c>
      <c r="O47" s="1014"/>
      <c r="P47" s="1014"/>
      <c r="Q47" s="1014"/>
      <c r="R47" s="1014"/>
      <c r="S47" s="1014"/>
      <c r="T47" s="1014">
        <v>73247</v>
      </c>
      <c r="U47" s="1014"/>
      <c r="V47" s="1014"/>
      <c r="W47" s="1014"/>
      <c r="X47" s="1014"/>
      <c r="Y47" s="1014"/>
      <c r="Z47" s="1014"/>
      <c r="AA47" s="1014"/>
      <c r="AB47" s="1014">
        <v>67559</v>
      </c>
      <c r="AC47" s="1014"/>
      <c r="AD47" s="1014"/>
      <c r="AE47" s="1014"/>
      <c r="AF47" s="1014"/>
      <c r="AG47" s="1014"/>
      <c r="AH47" s="1014"/>
      <c r="AI47" s="1014"/>
      <c r="AJ47" s="1014"/>
      <c r="AK47" s="1014">
        <v>2012</v>
      </c>
      <c r="AL47" s="1014"/>
      <c r="AM47" s="1014"/>
      <c r="AN47" s="1014"/>
      <c r="AO47" s="1014"/>
      <c r="AP47" s="1014"/>
      <c r="AQ47" s="1014"/>
      <c r="AR47" s="1014">
        <v>261282</v>
      </c>
      <c r="AS47" s="1014"/>
      <c r="AT47" s="1014"/>
      <c r="AU47" s="1014"/>
    </row>
    <row r="48" spans="1:49" x14ac:dyDescent="0.2">
      <c r="A48" s="1016">
        <v>1990</v>
      </c>
      <c r="B48" s="1015"/>
      <c r="C48" s="1015"/>
      <c r="D48" s="1015"/>
      <c r="E48" s="1015"/>
      <c r="F48" s="1015"/>
      <c r="G48" s="1014">
        <v>73398</v>
      </c>
      <c r="H48" s="1014"/>
      <c r="I48" s="1014"/>
      <c r="J48" s="1014"/>
      <c r="K48" s="1014"/>
      <c r="L48" s="1014"/>
      <c r="M48" s="1014"/>
      <c r="N48" s="1014">
        <v>106820</v>
      </c>
      <c r="O48" s="1014"/>
      <c r="P48" s="1014"/>
      <c r="Q48" s="1014"/>
      <c r="R48" s="1014"/>
      <c r="S48" s="1014"/>
      <c r="T48" s="1014">
        <v>71834</v>
      </c>
      <c r="U48" s="1014"/>
      <c r="V48" s="1014"/>
      <c r="W48" s="1014"/>
      <c r="X48" s="1014"/>
      <c r="Y48" s="1014"/>
      <c r="Z48" s="1014"/>
      <c r="AA48" s="1014"/>
      <c r="AB48" s="1014">
        <v>104250</v>
      </c>
      <c r="AC48" s="1014"/>
      <c r="AD48" s="1014"/>
      <c r="AE48" s="1014"/>
      <c r="AF48" s="1014"/>
      <c r="AG48" s="1014"/>
      <c r="AH48" s="1014"/>
      <c r="AI48" s="1014"/>
      <c r="AJ48" s="1014"/>
      <c r="AK48" s="1014">
        <v>5323</v>
      </c>
      <c r="AL48" s="1014"/>
      <c r="AM48" s="1014"/>
      <c r="AN48" s="1014"/>
      <c r="AO48" s="1014"/>
      <c r="AP48" s="1014"/>
      <c r="AQ48" s="1014"/>
      <c r="AR48" s="1014">
        <v>361625</v>
      </c>
      <c r="AS48" s="1014"/>
      <c r="AT48" s="1014"/>
      <c r="AU48" s="1014"/>
    </row>
    <row r="49" spans="1:47" x14ac:dyDescent="0.2">
      <c r="A49" s="1016">
        <v>1991</v>
      </c>
      <c r="B49" s="1015"/>
      <c r="C49" s="1015"/>
      <c r="D49" s="1015"/>
      <c r="E49" s="1015"/>
      <c r="F49" s="1015"/>
      <c r="G49" s="1014">
        <v>79275</v>
      </c>
      <c r="H49" s="1014"/>
      <c r="I49" s="1014"/>
      <c r="J49" s="1014"/>
      <c r="K49" s="1014"/>
      <c r="L49" s="1014"/>
      <c r="M49" s="1014"/>
      <c r="N49" s="1014">
        <v>110058</v>
      </c>
      <c r="O49" s="1014"/>
      <c r="P49" s="1014"/>
      <c r="Q49" s="1014"/>
      <c r="R49" s="1014"/>
      <c r="S49" s="1014"/>
      <c r="T49" s="1014">
        <v>91067</v>
      </c>
      <c r="U49" s="1014"/>
      <c r="V49" s="1014"/>
      <c r="W49" s="1014"/>
      <c r="X49" s="1014"/>
      <c r="Y49" s="1014"/>
      <c r="Z49" s="1014"/>
      <c r="AA49" s="1014"/>
      <c r="AB49" s="1014">
        <v>117801</v>
      </c>
      <c r="AC49" s="1014"/>
      <c r="AD49" s="1014"/>
      <c r="AE49" s="1014"/>
      <c r="AF49" s="1014"/>
      <c r="AG49" s="1014"/>
      <c r="AH49" s="1014"/>
      <c r="AI49" s="1014"/>
      <c r="AJ49" s="1014"/>
      <c r="AK49" s="1014">
        <v>2964</v>
      </c>
      <c r="AL49" s="1014"/>
      <c r="AM49" s="1014"/>
      <c r="AN49" s="1014"/>
      <c r="AO49" s="1014"/>
      <c r="AP49" s="1014"/>
      <c r="AQ49" s="1014"/>
      <c r="AR49" s="1014">
        <v>401165</v>
      </c>
      <c r="AS49" s="1014"/>
      <c r="AT49" s="1014"/>
      <c r="AU49" s="1014"/>
    </row>
    <row r="50" spans="1:47" x14ac:dyDescent="0.2">
      <c r="A50" s="1016">
        <v>1992</v>
      </c>
      <c r="B50" s="1015"/>
      <c r="C50" s="1015"/>
      <c r="D50" s="1015"/>
      <c r="E50" s="1015"/>
      <c r="F50" s="1015"/>
      <c r="G50" s="1014">
        <v>76824</v>
      </c>
      <c r="H50" s="1014"/>
      <c r="I50" s="1014"/>
      <c r="J50" s="1014"/>
      <c r="K50" s="1014"/>
      <c r="L50" s="1014"/>
      <c r="M50" s="1014"/>
      <c r="N50" s="1014">
        <v>113178</v>
      </c>
      <c r="O50" s="1014"/>
      <c r="P50" s="1014"/>
      <c r="Q50" s="1014"/>
      <c r="R50" s="1014"/>
      <c r="S50" s="1014"/>
      <c r="T50" s="1014">
        <v>90015</v>
      </c>
      <c r="U50" s="1014"/>
      <c r="V50" s="1014"/>
      <c r="W50" s="1014"/>
      <c r="X50" s="1014"/>
      <c r="Y50" s="1014"/>
      <c r="Z50" s="1014"/>
      <c r="AA50" s="1014"/>
      <c r="AB50" s="1014">
        <v>119127</v>
      </c>
      <c r="AC50" s="1014"/>
      <c r="AD50" s="1014"/>
      <c r="AE50" s="1014"/>
      <c r="AF50" s="1014"/>
      <c r="AG50" s="1014"/>
      <c r="AH50" s="1014"/>
      <c r="AI50" s="1014"/>
      <c r="AJ50" s="1014"/>
      <c r="AK50" s="1014">
        <v>4647</v>
      </c>
      <c r="AL50" s="1014"/>
      <c r="AM50" s="1014"/>
      <c r="AN50" s="1014"/>
      <c r="AO50" s="1014"/>
      <c r="AP50" s="1014"/>
      <c r="AQ50" s="1014"/>
      <c r="AR50" s="1014">
        <v>403791</v>
      </c>
      <c r="AS50" s="1014"/>
      <c r="AT50" s="1014"/>
      <c r="AU50" s="1014"/>
    </row>
    <row r="51" spans="1:47" x14ac:dyDescent="0.2">
      <c r="A51" s="1016">
        <v>1993</v>
      </c>
      <c r="B51" s="1015"/>
      <c r="C51" s="1015"/>
      <c r="D51" s="1015"/>
      <c r="E51" s="1015"/>
      <c r="F51" s="1015"/>
      <c r="G51" s="1014">
        <v>59234</v>
      </c>
      <c r="H51" s="1014"/>
      <c r="I51" s="1014"/>
      <c r="J51" s="1014"/>
      <c r="K51" s="1014"/>
      <c r="L51" s="1014"/>
      <c r="M51" s="1014"/>
      <c r="N51" s="1014">
        <v>91460</v>
      </c>
      <c r="O51" s="1014"/>
      <c r="P51" s="1014"/>
      <c r="Q51" s="1014"/>
      <c r="R51" s="1014"/>
      <c r="S51" s="1014"/>
      <c r="T51" s="1014">
        <v>94272</v>
      </c>
      <c r="U51" s="1014"/>
      <c r="V51" s="1014"/>
      <c r="W51" s="1014"/>
      <c r="X51" s="1014"/>
      <c r="Y51" s="1014"/>
      <c r="Z51" s="1014"/>
      <c r="AA51" s="1014"/>
      <c r="AB51" s="1014">
        <v>171475</v>
      </c>
      <c r="AC51" s="1014"/>
      <c r="AD51" s="1014"/>
      <c r="AE51" s="1014"/>
      <c r="AF51" s="1014"/>
      <c r="AG51" s="1014"/>
      <c r="AH51" s="1014"/>
      <c r="AI51" s="1014"/>
      <c r="AJ51" s="1014"/>
      <c r="AK51" s="1014">
        <v>14763</v>
      </c>
      <c r="AL51" s="1014"/>
      <c r="AM51" s="1014"/>
      <c r="AN51" s="1014"/>
      <c r="AO51" s="1014"/>
      <c r="AP51" s="1014"/>
      <c r="AQ51" s="1014"/>
      <c r="AR51" s="1014">
        <v>431204</v>
      </c>
      <c r="AS51" s="1014"/>
      <c r="AT51" s="1014"/>
      <c r="AU51" s="1014"/>
    </row>
    <row r="52" spans="1:47" x14ac:dyDescent="0.2">
      <c r="A52" s="1016">
        <v>1994</v>
      </c>
      <c r="B52" s="1015"/>
      <c r="C52" s="1015"/>
      <c r="D52" s="1015"/>
      <c r="E52" s="1015"/>
      <c r="F52" s="1015"/>
      <c r="G52" s="1014">
        <v>93959</v>
      </c>
      <c r="H52" s="1014"/>
      <c r="I52" s="1014"/>
      <c r="J52" s="1014"/>
      <c r="K52" s="1014"/>
      <c r="L52" s="1014"/>
      <c r="M52" s="1014"/>
      <c r="N52" s="1014">
        <v>78935</v>
      </c>
      <c r="O52" s="1014"/>
      <c r="P52" s="1014"/>
      <c r="Q52" s="1014"/>
      <c r="R52" s="1014"/>
      <c r="S52" s="1014"/>
      <c r="T52" s="1014">
        <v>81835</v>
      </c>
      <c r="U52" s="1014"/>
      <c r="V52" s="1014"/>
      <c r="W52" s="1014"/>
      <c r="X52" s="1014"/>
      <c r="Y52" s="1014"/>
      <c r="Z52" s="1014"/>
      <c r="AA52" s="1014"/>
      <c r="AB52" s="1014">
        <v>146524</v>
      </c>
      <c r="AC52" s="1014"/>
      <c r="AD52" s="1014"/>
      <c r="AE52" s="1014"/>
      <c r="AF52" s="1014"/>
      <c r="AG52" s="1014"/>
      <c r="AH52" s="1014"/>
      <c r="AI52" s="1014"/>
      <c r="AJ52" s="1014"/>
      <c r="AK52" s="1014">
        <v>3220</v>
      </c>
      <c r="AL52" s="1014"/>
      <c r="AM52" s="1014"/>
      <c r="AN52" s="1014"/>
      <c r="AO52" s="1014"/>
      <c r="AP52" s="1014"/>
      <c r="AQ52" s="1014"/>
      <c r="AR52" s="1014">
        <v>404473</v>
      </c>
      <c r="AS52" s="1014"/>
      <c r="AT52" s="1014"/>
      <c r="AU52" s="1014"/>
    </row>
    <row r="53" spans="1:47" x14ac:dyDescent="0.2">
      <c r="A53" s="1016">
        <v>1995</v>
      </c>
      <c r="B53" s="1015"/>
      <c r="C53" s="1015"/>
      <c r="D53" s="1015"/>
      <c r="E53" s="1015"/>
      <c r="F53" s="1015"/>
      <c r="G53" s="1014">
        <v>97969</v>
      </c>
      <c r="H53" s="1014"/>
      <c r="I53" s="1014"/>
      <c r="J53" s="1014"/>
      <c r="K53" s="1014"/>
      <c r="L53" s="1014"/>
      <c r="M53" s="1014"/>
      <c r="N53" s="1014">
        <v>131634</v>
      </c>
      <c r="O53" s="1014"/>
      <c r="P53" s="1014"/>
      <c r="Q53" s="1014"/>
      <c r="R53" s="1014"/>
      <c r="S53" s="1014"/>
      <c r="T53" s="1014">
        <v>90834</v>
      </c>
      <c r="U53" s="1014"/>
      <c r="V53" s="1014"/>
      <c r="W53" s="1014"/>
      <c r="X53" s="1014"/>
      <c r="Y53" s="1014"/>
      <c r="Z53" s="1014"/>
      <c r="AA53" s="1014"/>
      <c r="AB53" s="1014">
        <v>101301</v>
      </c>
      <c r="AC53" s="1014"/>
      <c r="AD53" s="1014"/>
      <c r="AE53" s="1014"/>
      <c r="AF53" s="1014"/>
      <c r="AG53" s="1014"/>
      <c r="AH53" s="1014"/>
      <c r="AI53" s="1014"/>
      <c r="AJ53" s="1014"/>
      <c r="AK53" s="1014">
        <v>2483</v>
      </c>
      <c r="AL53" s="1014"/>
      <c r="AM53" s="1014"/>
      <c r="AN53" s="1014"/>
      <c r="AO53" s="1014"/>
      <c r="AP53" s="1014"/>
      <c r="AQ53" s="1014"/>
      <c r="AR53" s="1014">
        <v>424221</v>
      </c>
      <c r="AS53" s="1014"/>
      <c r="AT53" s="1014"/>
      <c r="AU53" s="1014"/>
    </row>
    <row r="54" spans="1:47" x14ac:dyDescent="0.2">
      <c r="A54" s="1016">
        <v>1996</v>
      </c>
      <c r="B54" s="1015"/>
      <c r="C54" s="1015"/>
      <c r="D54" s="1015"/>
      <c r="E54" s="1015"/>
      <c r="F54" s="1015"/>
      <c r="G54" s="1014">
        <v>64126</v>
      </c>
      <c r="H54" s="1014"/>
      <c r="I54" s="1014"/>
      <c r="J54" s="1014"/>
      <c r="K54" s="1014"/>
      <c r="L54" s="1014"/>
      <c r="M54" s="1014"/>
      <c r="N54" s="1014">
        <v>90068</v>
      </c>
      <c r="O54" s="1014"/>
      <c r="P54" s="1014"/>
      <c r="Q54" s="1014"/>
      <c r="R54" s="1014"/>
      <c r="S54" s="1014"/>
      <c r="T54" s="1014">
        <v>74557</v>
      </c>
      <c r="U54" s="1014"/>
      <c r="V54" s="1014"/>
      <c r="W54" s="1014"/>
      <c r="X54" s="1014"/>
      <c r="Y54" s="1014"/>
      <c r="Z54" s="1014"/>
      <c r="AA54" s="1014"/>
      <c r="AB54" s="1014">
        <v>97191</v>
      </c>
      <c r="AC54" s="1014"/>
      <c r="AD54" s="1014"/>
      <c r="AE54" s="1014"/>
      <c r="AF54" s="1014"/>
      <c r="AG54" s="1014"/>
      <c r="AH54" s="1014"/>
      <c r="AI54" s="1014"/>
      <c r="AJ54" s="1014"/>
      <c r="AK54" s="1014">
        <v>6055</v>
      </c>
      <c r="AL54" s="1014"/>
      <c r="AM54" s="1014"/>
      <c r="AN54" s="1014"/>
      <c r="AO54" s="1014"/>
      <c r="AP54" s="1014"/>
      <c r="AQ54" s="1014"/>
      <c r="AR54" s="1014">
        <v>331997</v>
      </c>
      <c r="AS54" s="1014"/>
      <c r="AT54" s="1014"/>
      <c r="AU54" s="1014"/>
    </row>
    <row r="55" spans="1:47" x14ac:dyDescent="0.2">
      <c r="A55" s="1016">
        <v>1997</v>
      </c>
      <c r="B55" s="1015"/>
      <c r="C55" s="1015"/>
      <c r="D55" s="1015"/>
      <c r="E55" s="1015"/>
      <c r="F55" s="1015"/>
      <c r="G55" s="1014">
        <v>44182</v>
      </c>
      <c r="H55" s="1014"/>
      <c r="I55" s="1014"/>
      <c r="J55" s="1014"/>
      <c r="K55" s="1014"/>
      <c r="L55" s="1014"/>
      <c r="M55" s="1014"/>
      <c r="N55" s="1014">
        <v>63656</v>
      </c>
      <c r="O55" s="1014"/>
      <c r="P55" s="1014"/>
      <c r="Q55" s="1014"/>
      <c r="R55" s="1014"/>
      <c r="S55" s="1014"/>
      <c r="T55" s="1014">
        <v>76626</v>
      </c>
      <c r="U55" s="1014"/>
      <c r="V55" s="1014"/>
      <c r="W55" s="1014"/>
      <c r="X55" s="1014"/>
      <c r="Y55" s="1014"/>
      <c r="Z55" s="1014"/>
      <c r="AA55" s="1014"/>
      <c r="AB55" s="1014">
        <v>86263</v>
      </c>
      <c r="AC55" s="1014"/>
      <c r="AD55" s="1014"/>
      <c r="AE55" s="1014"/>
      <c r="AF55" s="1014"/>
      <c r="AG55" s="1014"/>
      <c r="AH55" s="1014"/>
      <c r="AI55" s="1014"/>
      <c r="AJ55" s="1014"/>
      <c r="AK55" s="1014">
        <v>4354</v>
      </c>
      <c r="AL55" s="1014"/>
      <c r="AM55" s="1014"/>
      <c r="AN55" s="1014"/>
      <c r="AO55" s="1014"/>
      <c r="AP55" s="1014"/>
      <c r="AQ55" s="1014"/>
      <c r="AR55" s="1014">
        <v>275081</v>
      </c>
      <c r="AS55" s="1014"/>
      <c r="AT55" s="1014"/>
      <c r="AU55" s="1014"/>
    </row>
    <row r="56" spans="1:47" x14ac:dyDescent="0.2">
      <c r="A56" s="1016">
        <v>1998</v>
      </c>
      <c r="B56" s="1015"/>
      <c r="C56" s="1015"/>
      <c r="D56" s="1015"/>
      <c r="E56" s="1015"/>
      <c r="F56" s="1015"/>
      <c r="G56" s="1014">
        <v>29537</v>
      </c>
      <c r="H56" s="1014"/>
      <c r="I56" s="1014"/>
      <c r="J56" s="1014"/>
      <c r="K56" s="1014"/>
      <c r="L56" s="1014"/>
      <c r="M56" s="1014"/>
      <c r="N56" s="1014">
        <v>15788</v>
      </c>
      <c r="O56" s="1014"/>
      <c r="P56" s="1014"/>
      <c r="Q56" s="1014"/>
      <c r="R56" s="1014"/>
      <c r="S56" s="1014"/>
      <c r="T56" s="1014">
        <v>65807</v>
      </c>
      <c r="U56" s="1014"/>
      <c r="V56" s="1014"/>
      <c r="W56" s="1014"/>
      <c r="X56" s="1014"/>
      <c r="Y56" s="1014"/>
      <c r="Z56" s="1014"/>
      <c r="AA56" s="1014"/>
      <c r="AB56" s="1014">
        <v>89699</v>
      </c>
      <c r="AC56" s="1014"/>
      <c r="AD56" s="1014"/>
      <c r="AE56" s="1014"/>
      <c r="AF56" s="1014"/>
      <c r="AG56" s="1014"/>
      <c r="AH56" s="1014"/>
      <c r="AI56" s="1014"/>
      <c r="AJ56" s="1014"/>
      <c r="AK56" s="1014">
        <v>2513</v>
      </c>
      <c r="AL56" s="1014"/>
      <c r="AM56" s="1014"/>
      <c r="AN56" s="1014"/>
      <c r="AO56" s="1014"/>
      <c r="AP56" s="1014"/>
      <c r="AQ56" s="1014"/>
      <c r="AR56" s="1014">
        <v>203344</v>
      </c>
      <c r="AS56" s="1014"/>
      <c r="AT56" s="1014"/>
      <c r="AU56" s="1014"/>
    </row>
    <row r="57" spans="1:47" x14ac:dyDescent="0.2">
      <c r="A57" s="1016">
        <v>1999</v>
      </c>
      <c r="B57" s="1015"/>
      <c r="C57" s="1015"/>
      <c r="D57" s="1015"/>
      <c r="E57" s="1015"/>
      <c r="F57" s="1015"/>
      <c r="G57" s="1014">
        <v>34663</v>
      </c>
      <c r="H57" s="1014"/>
      <c r="I57" s="1014"/>
      <c r="J57" s="1014"/>
      <c r="K57" s="1014"/>
      <c r="L57" s="1014"/>
      <c r="M57" s="1014"/>
      <c r="N57" s="1014">
        <v>48616</v>
      </c>
      <c r="O57" s="1014"/>
      <c r="P57" s="1014"/>
      <c r="Q57" s="1014"/>
      <c r="R57" s="1014"/>
      <c r="S57" s="1014"/>
      <c r="T57" s="1014">
        <v>65669</v>
      </c>
      <c r="U57" s="1014"/>
      <c r="V57" s="1014"/>
      <c r="W57" s="1014"/>
      <c r="X57" s="1014"/>
      <c r="Y57" s="1014"/>
      <c r="Z57" s="1014"/>
      <c r="AA57" s="1014"/>
      <c r="AB57" s="1014">
        <v>67342</v>
      </c>
      <c r="AC57" s="1014"/>
      <c r="AD57" s="1014"/>
      <c r="AE57" s="1014"/>
      <c r="AF57" s="1014"/>
      <c r="AG57" s="1014"/>
      <c r="AH57" s="1014"/>
      <c r="AI57" s="1014"/>
      <c r="AJ57" s="1014"/>
      <c r="AK57" s="1014">
        <v>4028</v>
      </c>
      <c r="AL57" s="1014"/>
      <c r="AM57" s="1014"/>
      <c r="AN57" s="1014"/>
      <c r="AO57" s="1014"/>
      <c r="AP57" s="1014"/>
      <c r="AQ57" s="1014"/>
      <c r="AR57" s="1014">
        <v>220318</v>
      </c>
      <c r="AS57" s="1014"/>
      <c r="AT57" s="1014"/>
      <c r="AU57" s="1014"/>
    </row>
    <row r="58" spans="1:47" x14ac:dyDescent="0.2">
      <c r="A58" s="1016">
        <v>2000</v>
      </c>
      <c r="B58" s="1015"/>
      <c r="C58" s="1015"/>
      <c r="D58" s="1015"/>
      <c r="E58" s="1015"/>
      <c r="F58" s="1015"/>
      <c r="G58" s="1014">
        <v>28636</v>
      </c>
      <c r="H58" s="1014"/>
      <c r="I58" s="1014"/>
      <c r="J58" s="1014"/>
      <c r="K58" s="1014"/>
      <c r="L58" s="1014"/>
      <c r="M58" s="1014"/>
      <c r="N58" s="1014">
        <v>48130</v>
      </c>
      <c r="O58" s="1014"/>
      <c r="P58" s="1014"/>
      <c r="Q58" s="1014"/>
      <c r="R58" s="1014"/>
      <c r="S58" s="1014"/>
      <c r="T58" s="1014">
        <v>49642</v>
      </c>
      <c r="U58" s="1014"/>
      <c r="V58" s="1014"/>
      <c r="W58" s="1014"/>
      <c r="X58" s="1014"/>
      <c r="Y58" s="1014"/>
      <c r="Z58" s="1014"/>
      <c r="AA58" s="1014"/>
      <c r="AB58" s="1014">
        <v>35087</v>
      </c>
      <c r="AC58" s="1014"/>
      <c r="AD58" s="1014"/>
      <c r="AE58" s="1014"/>
      <c r="AF58" s="1014"/>
      <c r="AG58" s="1014"/>
      <c r="AH58" s="1014"/>
      <c r="AI58" s="1014"/>
      <c r="AJ58" s="1014"/>
      <c r="AK58" s="1014">
        <v>11132</v>
      </c>
      <c r="AL58" s="1014"/>
      <c r="AM58" s="1014"/>
      <c r="AN58" s="1014"/>
      <c r="AO58" s="1014"/>
      <c r="AP58" s="1014"/>
      <c r="AQ58" s="1014"/>
      <c r="AR58" s="1014">
        <v>172627</v>
      </c>
      <c r="AS58" s="1014"/>
      <c r="AT58" s="1014"/>
      <c r="AU58" s="1014"/>
    </row>
    <row r="59" spans="1:47" x14ac:dyDescent="0.2">
      <c r="A59" s="1016">
        <v>2001</v>
      </c>
      <c r="B59" s="1015"/>
      <c r="C59" s="1015"/>
      <c r="D59" s="1015"/>
      <c r="E59" s="1015"/>
      <c r="F59" s="1015"/>
      <c r="G59" s="1014">
        <v>32151</v>
      </c>
      <c r="H59" s="1014"/>
      <c r="I59" s="1014"/>
      <c r="J59" s="1014"/>
      <c r="K59" s="1014"/>
      <c r="L59" s="1014"/>
      <c r="M59" s="1014"/>
      <c r="N59" s="1014">
        <v>32662</v>
      </c>
      <c r="O59" s="1014"/>
      <c r="P59" s="1014"/>
      <c r="Q59" s="1014"/>
      <c r="R59" s="1014"/>
      <c r="S59" s="1014"/>
      <c r="T59" s="1014">
        <v>50685</v>
      </c>
      <c r="U59" s="1014"/>
      <c r="V59" s="1014"/>
      <c r="W59" s="1014"/>
      <c r="X59" s="1014"/>
      <c r="Y59" s="1014"/>
      <c r="Z59" s="1014"/>
      <c r="AA59" s="1014"/>
      <c r="AB59" s="1014">
        <v>46174</v>
      </c>
      <c r="AC59" s="1014"/>
      <c r="AD59" s="1014"/>
      <c r="AE59" s="1014"/>
      <c r="AF59" s="1014"/>
      <c r="AG59" s="1014"/>
      <c r="AH59" s="1014"/>
      <c r="AI59" s="1014"/>
      <c r="AJ59" s="1014"/>
      <c r="AK59" s="1014">
        <v>10939</v>
      </c>
      <c r="AL59" s="1014"/>
      <c r="AM59" s="1014"/>
      <c r="AN59" s="1014"/>
      <c r="AO59" s="1014"/>
      <c r="AP59" s="1014"/>
      <c r="AQ59" s="1014"/>
      <c r="AR59" s="1014">
        <v>172611</v>
      </c>
      <c r="AS59" s="1014"/>
      <c r="AT59" s="1014"/>
      <c r="AU59" s="1014"/>
    </row>
    <row r="60" spans="1:47" x14ac:dyDescent="0.2">
      <c r="A60" s="1016">
        <v>2002</v>
      </c>
      <c r="B60" s="1015"/>
      <c r="C60" s="1015"/>
      <c r="D60" s="1015"/>
      <c r="E60" s="1015"/>
      <c r="F60" s="1015"/>
      <c r="G60" s="1014">
        <v>22555</v>
      </c>
      <c r="H60" s="1014"/>
      <c r="I60" s="1014"/>
      <c r="J60" s="1014"/>
      <c r="K60" s="1014"/>
      <c r="L60" s="1014"/>
      <c r="M60" s="1014"/>
      <c r="N60" s="1014">
        <v>34187</v>
      </c>
      <c r="O60" s="1014"/>
      <c r="P60" s="1014"/>
      <c r="Q60" s="1014"/>
      <c r="R60" s="1014"/>
      <c r="S60" s="1014"/>
      <c r="T60" s="1014">
        <v>60644</v>
      </c>
      <c r="U60" s="1014"/>
      <c r="V60" s="1014"/>
      <c r="W60" s="1014"/>
      <c r="X60" s="1014"/>
      <c r="Y60" s="1014"/>
      <c r="Z60" s="1014"/>
      <c r="AA60" s="1014"/>
      <c r="AB60" s="1014">
        <v>31897</v>
      </c>
      <c r="AC60" s="1014"/>
      <c r="AD60" s="1014"/>
      <c r="AE60" s="1014"/>
      <c r="AF60" s="1014"/>
      <c r="AG60" s="1014"/>
      <c r="AH60" s="1014"/>
      <c r="AI60" s="1014"/>
      <c r="AJ60" s="1014"/>
      <c r="AK60" s="1014">
        <v>1473</v>
      </c>
      <c r="AL60" s="1014"/>
      <c r="AM60" s="1014"/>
      <c r="AN60" s="1014"/>
      <c r="AO60" s="1014"/>
      <c r="AP60" s="1014"/>
      <c r="AQ60" s="1014"/>
      <c r="AR60" s="1014">
        <v>150756</v>
      </c>
      <c r="AS60" s="1014"/>
      <c r="AT60" s="1014"/>
      <c r="AU60" s="1014"/>
    </row>
    <row r="61" spans="1:47" x14ac:dyDescent="0.2">
      <c r="A61" s="1016">
        <v>2003</v>
      </c>
      <c r="B61" s="1015"/>
      <c r="C61" s="1015"/>
      <c r="D61" s="1015"/>
      <c r="E61" s="1015"/>
      <c r="F61" s="1015"/>
      <c r="G61" s="1014">
        <v>16340</v>
      </c>
      <c r="H61" s="1014"/>
      <c r="I61" s="1014"/>
      <c r="J61" s="1014"/>
      <c r="K61" s="1014"/>
      <c r="L61" s="1014"/>
      <c r="M61" s="1014"/>
      <c r="N61" s="1014">
        <v>26524</v>
      </c>
      <c r="O61" s="1014"/>
      <c r="P61" s="1014"/>
      <c r="Q61" s="1014"/>
      <c r="R61" s="1014"/>
      <c r="S61" s="1014"/>
      <c r="T61" s="1014">
        <v>62522</v>
      </c>
      <c r="U61" s="1014"/>
      <c r="V61" s="1014"/>
      <c r="W61" s="1014"/>
      <c r="X61" s="1014"/>
      <c r="Y61" s="1014"/>
      <c r="Z61" s="1014"/>
      <c r="AA61" s="1014"/>
      <c r="AB61" s="1014">
        <v>29537</v>
      </c>
      <c r="AC61" s="1014"/>
      <c r="AD61" s="1014"/>
      <c r="AE61" s="1014"/>
      <c r="AF61" s="1014"/>
      <c r="AG61" s="1014"/>
      <c r="AH61" s="1014"/>
      <c r="AI61" s="1014"/>
      <c r="AJ61" s="1014"/>
      <c r="AK61" s="1014">
        <v>6989</v>
      </c>
      <c r="AL61" s="1014"/>
      <c r="AM61" s="1014"/>
      <c r="AN61" s="1014"/>
      <c r="AO61" s="1014"/>
      <c r="AP61" s="1014"/>
      <c r="AQ61" s="1014"/>
      <c r="AR61" s="1014">
        <v>141912</v>
      </c>
      <c r="AS61" s="1014"/>
      <c r="AT61" s="1014"/>
      <c r="AU61" s="1014"/>
    </row>
    <row r="62" spans="1:47" x14ac:dyDescent="0.2">
      <c r="A62" s="1016">
        <v>2004</v>
      </c>
      <c r="B62" s="1015"/>
      <c r="C62" s="1015"/>
      <c r="D62" s="1015"/>
      <c r="E62" s="1015"/>
      <c r="F62" s="1015"/>
      <c r="G62" s="1014">
        <v>14959</v>
      </c>
      <c r="H62" s="1014"/>
      <c r="I62" s="1014"/>
      <c r="J62" s="1014"/>
      <c r="K62" s="1014"/>
      <c r="L62" s="1014"/>
      <c r="M62" s="1014"/>
      <c r="N62" s="1014">
        <v>24122</v>
      </c>
      <c r="O62" s="1014"/>
      <c r="P62" s="1014"/>
      <c r="Q62" s="1014"/>
      <c r="R62" s="1014"/>
      <c r="S62" s="1014"/>
      <c r="T62" s="1014">
        <v>62403</v>
      </c>
      <c r="U62" s="1014"/>
      <c r="V62" s="1014"/>
      <c r="W62" s="1014"/>
      <c r="X62" s="1014"/>
      <c r="Y62" s="1014"/>
      <c r="Z62" s="1014"/>
      <c r="AA62" s="1014"/>
      <c r="AB62" s="1014">
        <v>31025</v>
      </c>
      <c r="AC62" s="1014"/>
      <c r="AD62" s="1014"/>
      <c r="AE62" s="1014"/>
      <c r="AF62" s="1014"/>
      <c r="AG62" s="1014"/>
      <c r="AH62" s="1014"/>
      <c r="AI62" s="1014"/>
      <c r="AJ62" s="1014"/>
      <c r="AK62" s="1014">
        <v>7411</v>
      </c>
      <c r="AL62" s="1014"/>
      <c r="AM62" s="1014"/>
      <c r="AN62" s="1014"/>
      <c r="AO62" s="1014"/>
      <c r="AP62" s="1014"/>
      <c r="AQ62" s="1014"/>
      <c r="AR62" s="1014">
        <v>139920</v>
      </c>
      <c r="AS62" s="1014"/>
      <c r="AT62" s="1014"/>
      <c r="AU62" s="1014"/>
    </row>
    <row r="63" spans="1:47" x14ac:dyDescent="0.2">
      <c r="A63" s="1016">
        <v>2005</v>
      </c>
      <c r="B63" s="1015"/>
      <c r="C63" s="1015"/>
      <c r="D63" s="1015"/>
      <c r="E63" s="1015"/>
      <c r="F63" s="1015"/>
      <c r="G63" s="1014">
        <v>19196</v>
      </c>
      <c r="H63" s="1014"/>
      <c r="I63" s="1014"/>
      <c r="J63" s="1014"/>
      <c r="K63" s="1014"/>
      <c r="L63" s="1014"/>
      <c r="M63" s="1014"/>
      <c r="N63" s="1014">
        <v>29271</v>
      </c>
      <c r="O63" s="1014"/>
      <c r="P63" s="1014"/>
      <c r="Q63" s="1014"/>
      <c r="R63" s="1014"/>
      <c r="S63" s="1014"/>
      <c r="T63" s="1014">
        <v>92098</v>
      </c>
      <c r="U63" s="1014"/>
      <c r="V63" s="1014"/>
      <c r="W63" s="1014"/>
      <c r="X63" s="1014"/>
      <c r="Y63" s="1014"/>
      <c r="Z63" s="1014"/>
      <c r="AA63" s="1014"/>
      <c r="AB63" s="1014">
        <v>46129</v>
      </c>
      <c r="AC63" s="1014"/>
      <c r="AD63" s="1014"/>
      <c r="AE63" s="1014"/>
      <c r="AF63" s="1014"/>
      <c r="AG63" s="1014"/>
      <c r="AH63" s="1014"/>
      <c r="AI63" s="1014"/>
      <c r="AJ63" s="1014"/>
      <c r="AK63" s="1014">
        <v>7988</v>
      </c>
      <c r="AL63" s="1014"/>
      <c r="AM63" s="1014"/>
      <c r="AN63" s="1014"/>
      <c r="AO63" s="1014"/>
      <c r="AP63" s="1014"/>
      <c r="AQ63" s="1014"/>
      <c r="AR63" s="1014">
        <v>194682</v>
      </c>
      <c r="AS63" s="1014"/>
      <c r="AT63" s="1014"/>
      <c r="AU63" s="1014"/>
    </row>
    <row r="64" spans="1:47" x14ac:dyDescent="0.2">
      <c r="A64" s="1016">
        <v>2006</v>
      </c>
      <c r="B64" s="1015"/>
      <c r="C64" s="1015"/>
      <c r="D64" s="1015"/>
      <c r="E64" s="1015"/>
      <c r="F64" s="1015"/>
      <c r="G64" s="1014">
        <v>144779</v>
      </c>
      <c r="H64" s="1014"/>
      <c r="I64" s="1014"/>
      <c r="J64" s="1014"/>
      <c r="K64" s="1014"/>
      <c r="L64" s="1014"/>
      <c r="M64" s="1014"/>
      <c r="N64" s="1014">
        <v>28120</v>
      </c>
      <c r="O64" s="1014"/>
      <c r="P64" s="1014"/>
      <c r="Q64" s="1014"/>
      <c r="R64" s="1014"/>
      <c r="S64" s="1014"/>
      <c r="T64" s="1014">
        <v>102829</v>
      </c>
      <c r="U64" s="1014"/>
      <c r="V64" s="1014"/>
      <c r="W64" s="1014"/>
      <c r="X64" s="1014"/>
      <c r="Y64" s="1014"/>
      <c r="Z64" s="1014"/>
      <c r="AA64" s="1014"/>
      <c r="AB64" s="1014">
        <v>57771</v>
      </c>
      <c r="AC64" s="1014"/>
      <c r="AD64" s="1014"/>
      <c r="AE64" s="1014"/>
      <c r="AF64" s="1014"/>
      <c r="AG64" s="1014"/>
      <c r="AH64" s="1014"/>
      <c r="AI64" s="1014"/>
      <c r="AJ64" s="1014"/>
      <c r="AK64" s="1014">
        <v>34022</v>
      </c>
      <c r="AL64" s="1014"/>
      <c r="AM64" s="1014"/>
      <c r="AN64" s="1014"/>
      <c r="AO64" s="1014"/>
      <c r="AP64" s="1014"/>
      <c r="AQ64" s="1014"/>
      <c r="AR64" s="1014">
        <v>367521</v>
      </c>
      <c r="AS64" s="1014"/>
      <c r="AT64" s="1014"/>
      <c r="AU64" s="1014"/>
    </row>
    <row r="65" spans="1:48" x14ac:dyDescent="0.2">
      <c r="A65" s="1016">
        <v>2007</v>
      </c>
      <c r="B65" s="1015"/>
      <c r="C65" s="1015"/>
      <c r="D65" s="1015"/>
      <c r="E65" s="1015"/>
      <c r="F65" s="1015"/>
      <c r="G65" s="1014">
        <v>45053</v>
      </c>
      <c r="H65" s="1014"/>
      <c r="I65" s="1014"/>
      <c r="J65" s="1014"/>
      <c r="K65" s="1014"/>
      <c r="L65" s="1014"/>
      <c r="M65" s="1014"/>
      <c r="N65" s="1014">
        <v>34662</v>
      </c>
      <c r="O65" s="1014"/>
      <c r="P65" s="1014"/>
      <c r="Q65" s="1014"/>
      <c r="R65" s="1014"/>
      <c r="S65" s="1014"/>
      <c r="T65" s="1014">
        <v>80594</v>
      </c>
      <c r="U65" s="1014"/>
      <c r="V65" s="1014"/>
      <c r="W65" s="1014"/>
      <c r="X65" s="1014"/>
      <c r="Y65" s="1014"/>
      <c r="Z65" s="1014"/>
      <c r="AA65" s="1014"/>
      <c r="AB65" s="1014">
        <v>26949</v>
      </c>
      <c r="AC65" s="1014"/>
      <c r="AD65" s="1014"/>
      <c r="AE65" s="1014"/>
      <c r="AF65" s="1014"/>
      <c r="AG65" s="1014"/>
      <c r="AH65" s="1014"/>
      <c r="AI65" s="1014"/>
      <c r="AJ65" s="1014"/>
      <c r="AK65" s="1014">
        <v>17524</v>
      </c>
      <c r="AL65" s="1014"/>
      <c r="AM65" s="1014"/>
      <c r="AN65" s="1014"/>
      <c r="AO65" s="1014"/>
      <c r="AP65" s="1014"/>
      <c r="AQ65" s="1014"/>
      <c r="AR65" s="1014">
        <v>204782</v>
      </c>
      <c r="AS65" s="1014"/>
      <c r="AT65" s="1014"/>
      <c r="AU65" s="1014"/>
    </row>
    <row r="66" spans="1:48" x14ac:dyDescent="0.2">
      <c r="A66" s="1016">
        <v>2008</v>
      </c>
      <c r="B66" s="1015"/>
      <c r="C66" s="1015"/>
      <c r="D66" s="1015"/>
      <c r="E66" s="1015"/>
      <c r="F66" s="1015"/>
      <c r="G66" s="1014">
        <v>54030</v>
      </c>
      <c r="H66" s="1014"/>
      <c r="I66" s="1014"/>
      <c r="J66" s="1014"/>
      <c r="K66" s="1014"/>
      <c r="L66" s="1014"/>
      <c r="M66" s="1014"/>
      <c r="N66" s="1014">
        <v>28205</v>
      </c>
      <c r="O66" s="1014"/>
      <c r="P66" s="1014"/>
      <c r="Q66" s="1014"/>
      <c r="R66" s="1014"/>
      <c r="S66" s="1014"/>
      <c r="T66" s="1014">
        <v>104544</v>
      </c>
      <c r="U66" s="1014"/>
      <c r="V66" s="1014"/>
      <c r="W66" s="1014"/>
      <c r="X66" s="1014"/>
      <c r="Y66" s="1014"/>
      <c r="Z66" s="1014"/>
      <c r="AA66" s="1014"/>
      <c r="AB66" s="1014">
        <v>41186</v>
      </c>
      <c r="AC66" s="1014"/>
      <c r="AD66" s="1014"/>
      <c r="AE66" s="1014"/>
      <c r="AF66" s="1014"/>
      <c r="AG66" s="1014"/>
      <c r="AH66" s="1014"/>
      <c r="AI66" s="1014"/>
      <c r="AJ66" s="1014"/>
      <c r="AK66" s="1015">
        <v>523</v>
      </c>
      <c r="AL66" s="1015"/>
      <c r="AM66" s="1015"/>
      <c r="AN66" s="1015"/>
      <c r="AO66" s="1015"/>
      <c r="AP66" s="1015"/>
      <c r="AQ66" s="1015"/>
      <c r="AR66" s="1014">
        <v>228488</v>
      </c>
      <c r="AS66" s="1014"/>
      <c r="AT66" s="1014"/>
      <c r="AU66" s="1014"/>
    </row>
    <row r="67" spans="1:48" x14ac:dyDescent="0.2">
      <c r="A67" s="1016">
        <v>2009</v>
      </c>
      <c r="B67" s="1015"/>
      <c r="C67" s="1015"/>
      <c r="D67" s="1015"/>
      <c r="E67" s="1015"/>
      <c r="F67" s="1015"/>
      <c r="G67" s="1014">
        <v>56402</v>
      </c>
      <c r="H67" s="1014"/>
      <c r="I67" s="1014"/>
      <c r="J67" s="1014"/>
      <c r="K67" s="1014"/>
      <c r="L67" s="1014"/>
      <c r="M67" s="1014"/>
      <c r="N67" s="1014">
        <v>32377</v>
      </c>
      <c r="O67" s="1014"/>
      <c r="P67" s="1014"/>
      <c r="Q67" s="1014"/>
      <c r="R67" s="1014"/>
      <c r="S67" s="1014"/>
      <c r="T67" s="1014">
        <v>61072</v>
      </c>
      <c r="U67" s="1014"/>
      <c r="V67" s="1014"/>
      <c r="W67" s="1014"/>
      <c r="X67" s="1014"/>
      <c r="Y67" s="1014"/>
      <c r="Z67" s="1014"/>
      <c r="AA67" s="1014"/>
      <c r="AB67" s="1014">
        <v>36455</v>
      </c>
      <c r="AC67" s="1014"/>
      <c r="AD67" s="1014"/>
      <c r="AE67" s="1014"/>
      <c r="AF67" s="1014"/>
      <c r="AG67" s="1014"/>
      <c r="AH67" s="1014"/>
      <c r="AI67" s="1014"/>
      <c r="AJ67" s="1014"/>
      <c r="AK67" s="1014">
        <v>8438</v>
      </c>
      <c r="AL67" s="1014"/>
      <c r="AM67" s="1014"/>
      <c r="AN67" s="1014"/>
      <c r="AO67" s="1014"/>
      <c r="AP67" s="1014"/>
      <c r="AQ67" s="1014"/>
      <c r="AR67" s="1014">
        <v>194744</v>
      </c>
      <c r="AS67" s="1014"/>
      <c r="AT67" s="1014"/>
      <c r="AU67" s="1014"/>
    </row>
    <row r="68" spans="1:48" x14ac:dyDescent="0.2">
      <c r="A68" s="1016">
        <v>2010</v>
      </c>
      <c r="B68" s="1015"/>
      <c r="C68" s="1015"/>
      <c r="D68" s="1015"/>
      <c r="E68" s="1015"/>
      <c r="F68" s="1015"/>
      <c r="G68" s="1014">
        <v>80041</v>
      </c>
      <c r="H68" s="1014"/>
      <c r="I68" s="1014"/>
      <c r="J68" s="1014"/>
      <c r="K68" s="1014"/>
      <c r="L68" s="1014"/>
      <c r="M68" s="1014"/>
      <c r="N68" s="1014">
        <v>25286</v>
      </c>
      <c r="O68" s="1014"/>
      <c r="P68" s="1014"/>
      <c r="Q68" s="1014"/>
      <c r="R68" s="1014"/>
      <c r="S68" s="1014"/>
      <c r="T68" s="1014">
        <v>76518</v>
      </c>
      <c r="U68" s="1014"/>
      <c r="V68" s="1014"/>
      <c r="W68" s="1014"/>
      <c r="X68" s="1014"/>
      <c r="Y68" s="1014"/>
      <c r="Z68" s="1014"/>
      <c r="AA68" s="1014"/>
      <c r="AB68" s="1014">
        <v>43361</v>
      </c>
      <c r="AC68" s="1014"/>
      <c r="AD68" s="1014"/>
      <c r="AE68" s="1014"/>
      <c r="AF68" s="1014"/>
      <c r="AG68" s="1014"/>
      <c r="AH68" s="1014"/>
      <c r="AI68" s="1014"/>
      <c r="AJ68" s="1014"/>
      <c r="AK68" s="1014">
        <v>16771</v>
      </c>
      <c r="AL68" s="1014"/>
      <c r="AM68" s="1014"/>
      <c r="AN68" s="1014"/>
      <c r="AO68" s="1014"/>
      <c r="AP68" s="1014"/>
      <c r="AQ68" s="1014"/>
      <c r="AR68" s="1014">
        <v>241977</v>
      </c>
      <c r="AS68" s="1014"/>
      <c r="AT68" s="1014"/>
      <c r="AU68" s="1014"/>
    </row>
    <row r="69" spans="1:48" x14ac:dyDescent="0.2">
      <c r="A69" s="1016">
        <v>2011</v>
      </c>
      <c r="B69" s="1015"/>
      <c r="C69" s="1015"/>
      <c r="D69" s="1015"/>
      <c r="E69" s="1015"/>
      <c r="F69" s="1015"/>
      <c r="G69" s="1014">
        <v>121035</v>
      </c>
      <c r="H69" s="1014"/>
      <c r="I69" s="1014"/>
      <c r="J69" s="1014"/>
      <c r="K69" s="1014"/>
      <c r="L69" s="1014"/>
      <c r="M69" s="1014"/>
      <c r="N69" s="1014">
        <v>23221</v>
      </c>
      <c r="O69" s="1014"/>
      <c r="P69" s="1014"/>
      <c r="Q69" s="1014"/>
      <c r="R69" s="1014"/>
      <c r="S69" s="1014"/>
      <c r="T69" s="1014">
        <v>79256</v>
      </c>
      <c r="U69" s="1014"/>
      <c r="V69" s="1014"/>
      <c r="W69" s="1014"/>
      <c r="X69" s="1014"/>
      <c r="Y69" s="1014"/>
      <c r="Z69" s="1014"/>
      <c r="AA69" s="1014"/>
      <c r="AB69" s="1014">
        <v>54878</v>
      </c>
      <c r="AC69" s="1014"/>
      <c r="AD69" s="1014"/>
      <c r="AE69" s="1014"/>
      <c r="AF69" s="1014"/>
      <c r="AG69" s="1014"/>
      <c r="AH69" s="1014"/>
      <c r="AI69" s="1014"/>
      <c r="AJ69" s="1014"/>
      <c r="AK69" s="1014">
        <v>18498</v>
      </c>
      <c r="AL69" s="1014"/>
      <c r="AM69" s="1014"/>
      <c r="AN69" s="1014"/>
      <c r="AO69" s="1014"/>
      <c r="AP69" s="1014"/>
      <c r="AQ69" s="1014"/>
      <c r="AR69" s="1014">
        <v>296888</v>
      </c>
      <c r="AS69" s="1014"/>
      <c r="AT69" s="1014"/>
      <c r="AU69" s="1014"/>
    </row>
    <row r="70" spans="1:48" x14ac:dyDescent="0.2">
      <c r="A70" s="1016">
        <v>2012</v>
      </c>
      <c r="B70" s="1015"/>
      <c r="C70" s="1015"/>
      <c r="D70" s="1015"/>
      <c r="E70" s="1015"/>
      <c r="F70" s="1015"/>
      <c r="G70" s="1014">
        <v>128313</v>
      </c>
      <c r="H70" s="1014"/>
      <c r="I70" s="1014"/>
      <c r="J70" s="1014"/>
      <c r="K70" s="1014"/>
      <c r="L70" s="1014"/>
      <c r="M70" s="1014"/>
      <c r="N70" s="1014">
        <v>19643</v>
      </c>
      <c r="O70" s="1014"/>
      <c r="P70" s="1014"/>
      <c r="Q70" s="1014"/>
      <c r="R70" s="1014"/>
      <c r="S70" s="1014"/>
      <c r="T70" s="1014">
        <v>81355</v>
      </c>
      <c r="U70" s="1014"/>
      <c r="V70" s="1014"/>
      <c r="W70" s="1014"/>
      <c r="X70" s="1014"/>
      <c r="Y70" s="1014"/>
      <c r="Z70" s="1014"/>
      <c r="AA70" s="1014"/>
      <c r="AB70" s="1014">
        <v>42858</v>
      </c>
      <c r="AC70" s="1014"/>
      <c r="AD70" s="1014"/>
      <c r="AE70" s="1014"/>
      <c r="AF70" s="1014"/>
      <c r="AG70" s="1014"/>
      <c r="AH70" s="1014"/>
      <c r="AI70" s="1014"/>
      <c r="AJ70" s="1014"/>
      <c r="AK70" s="1014">
        <v>15385</v>
      </c>
      <c r="AL70" s="1014"/>
      <c r="AM70" s="1014"/>
      <c r="AN70" s="1014"/>
      <c r="AO70" s="1014"/>
      <c r="AP70" s="1014"/>
      <c r="AQ70" s="1014"/>
      <c r="AR70" s="1014">
        <v>287554</v>
      </c>
      <c r="AS70" s="1014"/>
      <c r="AT70" s="1014"/>
      <c r="AU70" s="1014"/>
    </row>
    <row r="71" spans="1:48" x14ac:dyDescent="0.2">
      <c r="A71" s="1016">
        <v>2013</v>
      </c>
      <c r="B71" s="1015"/>
      <c r="C71" s="1015"/>
      <c r="D71" s="1015"/>
      <c r="E71" s="1015"/>
      <c r="F71" s="1015"/>
      <c r="G71" s="1014">
        <v>167653</v>
      </c>
      <c r="H71" s="1014"/>
      <c r="I71" s="1014"/>
      <c r="J71" s="1014"/>
      <c r="K71" s="1014"/>
      <c r="L71" s="1014"/>
      <c r="M71" s="1014"/>
      <c r="N71" s="1014">
        <v>21236</v>
      </c>
      <c r="O71" s="1014"/>
      <c r="P71" s="1014"/>
      <c r="Q71" s="1014"/>
      <c r="R71" s="1014"/>
      <c r="S71" s="1014"/>
      <c r="T71" s="1014">
        <v>131718</v>
      </c>
      <c r="U71" s="1014"/>
      <c r="V71" s="1014"/>
      <c r="W71" s="1014"/>
      <c r="X71" s="1014"/>
      <c r="Y71" s="1014"/>
      <c r="Z71" s="1014"/>
      <c r="AA71" s="1014"/>
      <c r="AB71" s="1014">
        <v>49766</v>
      </c>
      <c r="AC71" s="1014"/>
      <c r="AD71" s="1014"/>
      <c r="AE71" s="1014"/>
      <c r="AF71" s="1014"/>
      <c r="AG71" s="1014"/>
      <c r="AH71" s="1014"/>
      <c r="AI71" s="1014"/>
      <c r="AJ71" s="1014"/>
      <c r="AK71" s="1014">
        <v>22748</v>
      </c>
      <c r="AL71" s="1014"/>
      <c r="AM71" s="1014"/>
      <c r="AN71" s="1014"/>
      <c r="AO71" s="1014"/>
      <c r="AP71" s="1014"/>
      <c r="AQ71" s="1014"/>
      <c r="AR71" s="1014">
        <v>393121</v>
      </c>
      <c r="AS71" s="1014"/>
      <c r="AT71" s="1014"/>
      <c r="AU71" s="1014"/>
    </row>
    <row r="72" spans="1:48" x14ac:dyDescent="0.2">
      <c r="A72" s="1038" t="s">
        <v>935</v>
      </c>
      <c r="B72" s="1026"/>
      <c r="C72" s="1026"/>
      <c r="D72" s="1026"/>
      <c r="E72" s="1026"/>
      <c r="F72" s="1026"/>
      <c r="G72" s="1026"/>
      <c r="H72" s="1026"/>
      <c r="I72" s="1026"/>
      <c r="J72" s="1026"/>
      <c r="K72" s="1026"/>
      <c r="L72" s="1026"/>
      <c r="M72" s="1026"/>
      <c r="N72" s="1026"/>
      <c r="O72" s="1026"/>
      <c r="P72" s="1026"/>
      <c r="Q72" s="1026"/>
      <c r="R72" s="1026"/>
      <c r="S72" s="1026"/>
      <c r="T72" s="1026"/>
      <c r="U72" s="1026"/>
      <c r="V72" s="1026"/>
      <c r="W72" s="1026"/>
      <c r="X72" s="1026"/>
      <c r="Y72" s="1026"/>
      <c r="Z72" s="1026"/>
      <c r="AA72" s="1026"/>
      <c r="AB72" s="1026"/>
      <c r="AC72" s="1026"/>
      <c r="AD72" s="1026"/>
      <c r="AE72" s="1026"/>
      <c r="AF72" s="1026"/>
      <c r="AG72" s="1026"/>
      <c r="AH72" s="1026"/>
      <c r="AI72" s="1026"/>
      <c r="AJ72" s="1026"/>
      <c r="AK72" s="1026"/>
      <c r="AL72" s="1026"/>
      <c r="AM72" s="1026"/>
      <c r="AN72" s="1026"/>
      <c r="AO72" s="1026"/>
      <c r="AP72" s="1026"/>
      <c r="AQ72" s="1026"/>
      <c r="AR72" s="1026"/>
      <c r="AS72" s="1026"/>
      <c r="AT72" s="1026"/>
      <c r="AU72" s="1026"/>
      <c r="AV72" s="1026"/>
    </row>
    <row r="73" spans="1:48" x14ac:dyDescent="0.2">
      <c r="A73" s="1047" t="s">
        <v>934</v>
      </c>
      <c r="B73" s="1025"/>
      <c r="C73" s="1025"/>
      <c r="D73" s="1025"/>
      <c r="E73" s="1025"/>
      <c r="F73" s="1025"/>
      <c r="G73" s="1025"/>
      <c r="H73" s="1025"/>
      <c r="I73" s="1025"/>
      <c r="J73" s="1025"/>
      <c r="K73" s="1025"/>
      <c r="L73" s="1025"/>
      <c r="M73" s="1025"/>
      <c r="N73" s="1025"/>
      <c r="O73" s="1025"/>
      <c r="P73" s="1025"/>
      <c r="Q73" s="1025"/>
      <c r="R73" s="1025"/>
      <c r="S73" s="1025"/>
      <c r="T73" s="1025"/>
      <c r="U73" s="1025"/>
      <c r="V73" s="1025"/>
      <c r="W73" s="1025"/>
      <c r="X73" s="1025"/>
      <c r="Y73" s="1025"/>
      <c r="Z73" s="1025"/>
      <c r="AA73" s="1025"/>
      <c r="AB73" s="1025"/>
      <c r="AC73" s="1025"/>
      <c r="AD73" s="1025"/>
      <c r="AE73" s="1025"/>
      <c r="AF73" s="1025"/>
      <c r="AG73" s="1025"/>
      <c r="AH73" s="1025"/>
      <c r="AI73" s="1025"/>
      <c r="AJ73" s="1025"/>
      <c r="AK73" s="1025"/>
      <c r="AL73" s="1025"/>
      <c r="AM73" s="1025"/>
      <c r="AN73" s="1025"/>
      <c r="AO73" s="1025"/>
      <c r="AP73" s="1025"/>
      <c r="AQ73" s="1025"/>
      <c r="AR73" s="1025"/>
      <c r="AS73" s="1025"/>
      <c r="AT73" s="1025"/>
      <c r="AU73" s="1025"/>
      <c r="AV73" s="1025"/>
    </row>
    <row r="74" spans="1:48" x14ac:dyDescent="0.2">
      <c r="A74" s="1038" t="s">
        <v>933</v>
      </c>
      <c r="B74" s="1026"/>
      <c r="C74" s="1026"/>
      <c r="D74" s="1026"/>
      <c r="E74" s="1026"/>
      <c r="F74" s="1026"/>
      <c r="G74" s="1026"/>
      <c r="H74" s="1026"/>
      <c r="I74" s="1026"/>
      <c r="J74" s="1026"/>
      <c r="K74" s="1026"/>
      <c r="L74" s="1026"/>
      <c r="M74" s="1026"/>
      <c r="N74" s="1026"/>
      <c r="O74" s="1026"/>
      <c r="P74" s="1026"/>
      <c r="Q74" s="1026"/>
      <c r="R74" s="1026"/>
      <c r="S74" s="1026"/>
      <c r="T74" s="1026"/>
      <c r="U74" s="1026"/>
      <c r="V74" s="1026"/>
      <c r="W74" s="1026"/>
      <c r="X74" s="1026"/>
      <c r="Y74" s="1026"/>
      <c r="Z74" s="1026"/>
      <c r="AA74" s="1026"/>
      <c r="AB74" s="1026"/>
      <c r="AC74" s="1026"/>
      <c r="AD74" s="1026"/>
      <c r="AE74" s="1026"/>
      <c r="AF74" s="1026"/>
      <c r="AG74" s="1026"/>
      <c r="AH74" s="1026"/>
      <c r="AI74" s="1026"/>
      <c r="AJ74" s="1026"/>
      <c r="AK74" s="1026"/>
      <c r="AL74" s="1026"/>
      <c r="AM74" s="1026"/>
      <c r="AN74" s="1026"/>
      <c r="AO74" s="1026"/>
      <c r="AP74" s="1026"/>
      <c r="AQ74" s="1026"/>
      <c r="AR74" s="1026"/>
      <c r="AS74" s="1026"/>
      <c r="AT74" s="1026"/>
      <c r="AU74" s="1026"/>
      <c r="AV74" s="1026"/>
    </row>
    <row r="75" spans="1:48" ht="16" x14ac:dyDescent="0.2">
      <c r="A75" s="1024" t="s">
        <v>932</v>
      </c>
    </row>
    <row r="76" spans="1:48" x14ac:dyDescent="0.2">
      <c r="A76" s="1037" t="s">
        <v>931</v>
      </c>
      <c r="B76" s="1022"/>
      <c r="C76" s="1022"/>
      <c r="D76" s="1022"/>
      <c r="E76" s="1022"/>
      <c r="F76" s="1022"/>
      <c r="G76" s="1022"/>
      <c r="H76" s="1022"/>
      <c r="I76" s="1021" t="s">
        <v>919</v>
      </c>
      <c r="J76" s="1021"/>
      <c r="K76" s="1021"/>
      <c r="L76" s="1021"/>
      <c r="M76" s="1021"/>
      <c r="N76" s="1021"/>
      <c r="O76" s="1021"/>
      <c r="P76" s="1021"/>
      <c r="Q76" s="1021" t="s">
        <v>920</v>
      </c>
      <c r="R76" s="1021"/>
      <c r="S76" s="1021"/>
      <c r="T76" s="1021"/>
      <c r="U76" s="1021"/>
      <c r="V76" s="1021"/>
      <c r="W76" s="1021"/>
      <c r="X76" s="1021"/>
      <c r="Y76" s="1021" t="s">
        <v>921</v>
      </c>
      <c r="Z76" s="1021"/>
      <c r="AA76" s="1021"/>
      <c r="AB76" s="1021"/>
      <c r="AC76" s="1021"/>
      <c r="AD76" s="1021"/>
      <c r="AE76" s="1021"/>
      <c r="AF76" s="1021"/>
      <c r="AG76" s="1021"/>
      <c r="AH76" s="1021"/>
      <c r="AI76" s="1021" t="s">
        <v>768</v>
      </c>
      <c r="AJ76" s="1021"/>
      <c r="AK76" s="1021"/>
      <c r="AL76" s="1021"/>
      <c r="AM76" s="1021"/>
      <c r="AN76" s="1021"/>
      <c r="AO76" s="1021"/>
    </row>
    <row r="77" spans="1:48" x14ac:dyDescent="0.2">
      <c r="A77" s="1020">
        <v>1986</v>
      </c>
      <c r="B77" s="1019"/>
      <c r="C77" s="1019"/>
      <c r="D77" s="1019"/>
      <c r="E77" s="1019"/>
      <c r="F77" s="1019"/>
      <c r="G77" s="1019"/>
      <c r="H77" s="1019"/>
      <c r="I77" s="1018">
        <v>201000</v>
      </c>
      <c r="J77" s="1018"/>
      <c r="K77" s="1018"/>
      <c r="L77" s="1018"/>
      <c r="M77" s="1018"/>
      <c r="N77" s="1018"/>
      <c r="O77" s="1018"/>
      <c r="P77" s="1018"/>
      <c r="Q77" s="1018">
        <v>269000</v>
      </c>
      <c r="R77" s="1018"/>
      <c r="S77" s="1018"/>
      <c r="T77" s="1018"/>
      <c r="U77" s="1018"/>
      <c r="V77" s="1018"/>
      <c r="W77" s="1018"/>
      <c r="X77" s="1018"/>
      <c r="Y77" s="1018">
        <v>231000</v>
      </c>
      <c r="Z77" s="1018"/>
      <c r="AA77" s="1018"/>
      <c r="AB77" s="1018"/>
      <c r="AC77" s="1018"/>
      <c r="AD77" s="1018"/>
      <c r="AE77" s="1018"/>
      <c r="AF77" s="1018"/>
      <c r="AG77" s="1018"/>
      <c r="AH77" s="1018"/>
      <c r="AI77" s="1018">
        <v>701000</v>
      </c>
      <c r="AJ77" s="1018"/>
      <c r="AK77" s="1018"/>
      <c r="AL77" s="1018"/>
      <c r="AM77" s="1018"/>
      <c r="AN77" s="1018"/>
      <c r="AO77" s="1018"/>
    </row>
    <row r="78" spans="1:48" x14ac:dyDescent="0.2">
      <c r="A78" s="1016">
        <v>1987</v>
      </c>
      <c r="B78" s="1015"/>
      <c r="C78" s="1015"/>
      <c r="D78" s="1015"/>
      <c r="E78" s="1015"/>
      <c r="F78" s="1015"/>
      <c r="G78" s="1015"/>
      <c r="H78" s="1015"/>
      <c r="I78" s="1014">
        <v>307620</v>
      </c>
      <c r="J78" s="1014"/>
      <c r="K78" s="1014"/>
      <c r="L78" s="1014"/>
      <c r="M78" s="1014"/>
      <c r="N78" s="1014"/>
      <c r="O78" s="1014"/>
      <c r="P78" s="1014"/>
      <c r="Q78" s="1014">
        <v>413780</v>
      </c>
      <c r="R78" s="1014"/>
      <c r="S78" s="1014"/>
      <c r="T78" s="1014"/>
      <c r="U78" s="1014"/>
      <c r="V78" s="1014"/>
      <c r="W78" s="1014"/>
      <c r="X78" s="1014"/>
      <c r="Y78" s="1014">
        <v>342113</v>
      </c>
      <c r="Z78" s="1014"/>
      <c r="AA78" s="1014"/>
      <c r="AB78" s="1014"/>
      <c r="AC78" s="1014"/>
      <c r="AD78" s="1014"/>
      <c r="AE78" s="1014"/>
      <c r="AF78" s="1014"/>
      <c r="AG78" s="1014"/>
      <c r="AH78" s="1014"/>
      <c r="AI78" s="1014">
        <v>1063513</v>
      </c>
      <c r="AJ78" s="1014"/>
      <c r="AK78" s="1014"/>
      <c r="AL78" s="1014"/>
      <c r="AM78" s="1014"/>
      <c r="AN78" s="1014"/>
      <c r="AO78" s="1014"/>
    </row>
    <row r="79" spans="1:48" x14ac:dyDescent="0.2">
      <c r="A79" s="1016">
        <v>1988</v>
      </c>
      <c r="B79" s="1015"/>
      <c r="C79" s="1015"/>
      <c r="D79" s="1015"/>
      <c r="E79" s="1015"/>
      <c r="F79" s="1015"/>
      <c r="G79" s="1015"/>
      <c r="H79" s="1015"/>
      <c r="I79" s="1014">
        <v>372008</v>
      </c>
      <c r="J79" s="1014"/>
      <c r="K79" s="1014"/>
      <c r="L79" s="1014"/>
      <c r="M79" s="1014"/>
      <c r="N79" s="1014"/>
      <c r="O79" s="1014"/>
      <c r="P79" s="1014"/>
      <c r="Q79" s="1014">
        <v>282640</v>
      </c>
      <c r="R79" s="1014"/>
      <c r="S79" s="1014"/>
      <c r="T79" s="1014"/>
      <c r="U79" s="1014"/>
      <c r="V79" s="1014"/>
      <c r="W79" s="1014"/>
      <c r="X79" s="1014"/>
      <c r="Y79" s="1014">
        <v>621620</v>
      </c>
      <c r="Z79" s="1014"/>
      <c r="AA79" s="1014"/>
      <c r="AB79" s="1014"/>
      <c r="AC79" s="1014"/>
      <c r="AD79" s="1014"/>
      <c r="AE79" s="1014"/>
      <c r="AF79" s="1014"/>
      <c r="AG79" s="1014"/>
      <c r="AH79" s="1014"/>
      <c r="AI79" s="1014">
        <v>1276268</v>
      </c>
      <c r="AJ79" s="1014"/>
      <c r="AK79" s="1014"/>
      <c r="AL79" s="1014"/>
      <c r="AM79" s="1014"/>
      <c r="AN79" s="1014"/>
      <c r="AO79" s="1014"/>
    </row>
    <row r="80" spans="1:48" x14ac:dyDescent="0.2">
      <c r="A80" s="1016">
        <v>1989</v>
      </c>
      <c r="B80" s="1015"/>
      <c r="C80" s="1015"/>
      <c r="D80" s="1015"/>
      <c r="E80" s="1015"/>
      <c r="F80" s="1015"/>
      <c r="G80" s="1015"/>
      <c r="H80" s="1015"/>
      <c r="I80" s="1014">
        <v>274497</v>
      </c>
      <c r="J80" s="1014"/>
      <c r="K80" s="1014"/>
      <c r="L80" s="1014"/>
      <c r="M80" s="1014"/>
      <c r="N80" s="1014"/>
      <c r="O80" s="1014"/>
      <c r="P80" s="1014"/>
      <c r="Q80" s="1014">
        <v>293152</v>
      </c>
      <c r="R80" s="1014"/>
      <c r="S80" s="1014"/>
      <c r="T80" s="1014"/>
      <c r="U80" s="1014"/>
      <c r="V80" s="1014"/>
      <c r="W80" s="1014"/>
      <c r="X80" s="1014"/>
      <c r="Y80" s="1014">
        <v>440132</v>
      </c>
      <c r="Z80" s="1014"/>
      <c r="AA80" s="1014"/>
      <c r="AB80" s="1014"/>
      <c r="AC80" s="1014"/>
      <c r="AD80" s="1014"/>
      <c r="AE80" s="1014"/>
      <c r="AF80" s="1014"/>
      <c r="AG80" s="1014"/>
      <c r="AH80" s="1014"/>
      <c r="AI80" s="1014">
        <v>1007781</v>
      </c>
      <c r="AJ80" s="1014"/>
      <c r="AK80" s="1014"/>
      <c r="AL80" s="1014"/>
      <c r="AM80" s="1014"/>
      <c r="AN80" s="1014"/>
      <c r="AO80" s="1014"/>
    </row>
    <row r="81" spans="1:41" x14ac:dyDescent="0.2">
      <c r="A81" s="1016">
        <v>1990</v>
      </c>
      <c r="B81" s="1015"/>
      <c r="C81" s="1015"/>
      <c r="D81" s="1015"/>
      <c r="E81" s="1015"/>
      <c r="F81" s="1015"/>
      <c r="G81" s="1015"/>
      <c r="H81" s="1015"/>
      <c r="I81" s="1014">
        <v>191787</v>
      </c>
      <c r="J81" s="1014"/>
      <c r="K81" s="1014"/>
      <c r="L81" s="1014"/>
      <c r="M81" s="1014"/>
      <c r="N81" s="1014"/>
      <c r="O81" s="1014"/>
      <c r="P81" s="1014"/>
      <c r="Q81" s="1014">
        <v>203505</v>
      </c>
      <c r="R81" s="1014"/>
      <c r="S81" s="1014"/>
      <c r="T81" s="1014"/>
      <c r="U81" s="1014"/>
      <c r="V81" s="1014"/>
      <c r="W81" s="1014"/>
      <c r="X81" s="1014"/>
      <c r="Y81" s="1014">
        <v>448517</v>
      </c>
      <c r="Z81" s="1014"/>
      <c r="AA81" s="1014"/>
      <c r="AB81" s="1014"/>
      <c r="AC81" s="1014"/>
      <c r="AD81" s="1014"/>
      <c r="AE81" s="1014"/>
      <c r="AF81" s="1014"/>
      <c r="AG81" s="1014"/>
      <c r="AH81" s="1014"/>
      <c r="AI81" s="1014">
        <v>843809</v>
      </c>
      <c r="AJ81" s="1014"/>
      <c r="AK81" s="1014"/>
      <c r="AL81" s="1014"/>
      <c r="AM81" s="1014"/>
      <c r="AN81" s="1014"/>
      <c r="AO81" s="1014"/>
    </row>
    <row r="82" spans="1:41" x14ac:dyDescent="0.2">
      <c r="A82" s="1016">
        <v>1991</v>
      </c>
      <c r="B82" s="1015"/>
      <c r="C82" s="1015"/>
      <c r="D82" s="1015"/>
      <c r="E82" s="1015"/>
      <c r="F82" s="1015"/>
      <c r="G82" s="1015"/>
      <c r="H82" s="1015"/>
      <c r="I82" s="1014">
        <v>116141</v>
      </c>
      <c r="J82" s="1014"/>
      <c r="K82" s="1014"/>
      <c r="L82" s="1014"/>
      <c r="M82" s="1014"/>
      <c r="N82" s="1014"/>
      <c r="O82" s="1014"/>
      <c r="P82" s="1014"/>
      <c r="Q82" s="1014">
        <v>311285</v>
      </c>
      <c r="R82" s="1014"/>
      <c r="S82" s="1014"/>
      <c r="T82" s="1014"/>
      <c r="U82" s="1014"/>
      <c r="V82" s="1014"/>
      <c r="W82" s="1014"/>
      <c r="X82" s="1014"/>
      <c r="Y82" s="1014">
        <v>293231</v>
      </c>
      <c r="Z82" s="1014"/>
      <c r="AA82" s="1014"/>
      <c r="AB82" s="1014"/>
      <c r="AC82" s="1014"/>
      <c r="AD82" s="1014"/>
      <c r="AE82" s="1014"/>
      <c r="AF82" s="1014"/>
      <c r="AG82" s="1014"/>
      <c r="AH82" s="1014"/>
      <c r="AI82" s="1014">
        <v>720657</v>
      </c>
      <c r="AJ82" s="1014"/>
      <c r="AK82" s="1014"/>
      <c r="AL82" s="1014"/>
      <c r="AM82" s="1014"/>
      <c r="AN82" s="1014"/>
      <c r="AO82" s="1014"/>
    </row>
    <row r="83" spans="1:41" x14ac:dyDescent="0.2">
      <c r="A83" s="1016">
        <v>1992</v>
      </c>
      <c r="B83" s="1015"/>
      <c r="C83" s="1015"/>
      <c r="D83" s="1015"/>
      <c r="E83" s="1015"/>
      <c r="F83" s="1015"/>
      <c r="G83" s="1015"/>
      <c r="H83" s="1015"/>
      <c r="I83" s="1014">
        <v>441933</v>
      </c>
      <c r="J83" s="1014"/>
      <c r="K83" s="1014"/>
      <c r="L83" s="1014"/>
      <c r="M83" s="1014"/>
      <c r="N83" s="1014"/>
      <c r="O83" s="1014"/>
      <c r="P83" s="1014"/>
      <c r="Q83" s="1014">
        <v>1423189</v>
      </c>
      <c r="R83" s="1014"/>
      <c r="S83" s="1014"/>
      <c r="T83" s="1014"/>
      <c r="U83" s="1014"/>
      <c r="V83" s="1014"/>
      <c r="W83" s="1014"/>
      <c r="X83" s="1014"/>
      <c r="Y83" s="1014">
        <v>981588</v>
      </c>
      <c r="Z83" s="1014"/>
      <c r="AA83" s="1014"/>
      <c r="AB83" s="1014"/>
      <c r="AC83" s="1014"/>
      <c r="AD83" s="1014"/>
      <c r="AE83" s="1014"/>
      <c r="AF83" s="1014"/>
      <c r="AG83" s="1014"/>
      <c r="AH83" s="1014"/>
      <c r="AI83" s="1014">
        <v>2846710</v>
      </c>
      <c r="AJ83" s="1014"/>
      <c r="AK83" s="1014"/>
      <c r="AL83" s="1014"/>
      <c r="AM83" s="1014"/>
      <c r="AN83" s="1014"/>
      <c r="AO83" s="1014"/>
    </row>
    <row r="84" spans="1:41" x14ac:dyDescent="0.2">
      <c r="A84" s="1016">
        <v>1993</v>
      </c>
      <c r="B84" s="1015"/>
      <c r="C84" s="1015"/>
      <c r="D84" s="1015"/>
      <c r="E84" s="1015"/>
      <c r="F84" s="1015"/>
      <c r="G84" s="1015"/>
      <c r="H84" s="1015"/>
      <c r="I84" s="1014">
        <v>246114</v>
      </c>
      <c r="J84" s="1014"/>
      <c r="K84" s="1014"/>
      <c r="L84" s="1014"/>
      <c r="M84" s="1014"/>
      <c r="N84" s="1014"/>
      <c r="O84" s="1014"/>
      <c r="P84" s="1014"/>
      <c r="Q84" s="1014">
        <v>1592522</v>
      </c>
      <c r="R84" s="1014"/>
      <c r="S84" s="1014"/>
      <c r="T84" s="1014"/>
      <c r="U84" s="1014"/>
      <c r="V84" s="1014"/>
      <c r="W84" s="1014"/>
      <c r="X84" s="1014"/>
      <c r="Y84" s="1014">
        <v>1204685</v>
      </c>
      <c r="Z84" s="1014"/>
      <c r="AA84" s="1014"/>
      <c r="AB84" s="1014"/>
      <c r="AC84" s="1014"/>
      <c r="AD84" s="1014"/>
      <c r="AE84" s="1014"/>
      <c r="AF84" s="1014"/>
      <c r="AG84" s="1014"/>
      <c r="AH84" s="1014"/>
      <c r="AI84" s="1014">
        <v>3043321</v>
      </c>
      <c r="AJ84" s="1014"/>
      <c r="AK84" s="1014"/>
      <c r="AL84" s="1014"/>
      <c r="AM84" s="1014"/>
      <c r="AN84" s="1014"/>
      <c r="AO84" s="1014"/>
    </row>
    <row r="85" spans="1:41" x14ac:dyDescent="0.2">
      <c r="A85" s="1016">
        <v>1994</v>
      </c>
      <c r="B85" s="1015"/>
      <c r="C85" s="1015"/>
      <c r="D85" s="1015"/>
      <c r="E85" s="1015"/>
      <c r="F85" s="1015"/>
      <c r="G85" s="1015"/>
      <c r="H85" s="1015"/>
      <c r="I85" s="1014">
        <v>117866</v>
      </c>
      <c r="J85" s="1014"/>
      <c r="K85" s="1014"/>
      <c r="L85" s="1014"/>
      <c r="M85" s="1014"/>
      <c r="N85" s="1014"/>
      <c r="O85" s="1014"/>
      <c r="P85" s="1014"/>
      <c r="Q85" s="1014">
        <v>847868</v>
      </c>
      <c r="R85" s="1014"/>
      <c r="S85" s="1014"/>
      <c r="T85" s="1014"/>
      <c r="U85" s="1014"/>
      <c r="V85" s="1014"/>
      <c r="W85" s="1014"/>
      <c r="X85" s="1014"/>
      <c r="Y85" s="1014">
        <v>915168</v>
      </c>
      <c r="Z85" s="1014"/>
      <c r="AA85" s="1014"/>
      <c r="AB85" s="1014"/>
      <c r="AC85" s="1014"/>
      <c r="AD85" s="1014"/>
      <c r="AE85" s="1014"/>
      <c r="AF85" s="1014"/>
      <c r="AG85" s="1014"/>
      <c r="AH85" s="1014"/>
      <c r="AI85" s="1014">
        <v>1880902</v>
      </c>
      <c r="AJ85" s="1014"/>
      <c r="AK85" s="1014"/>
      <c r="AL85" s="1014"/>
      <c r="AM85" s="1014"/>
      <c r="AN85" s="1014"/>
      <c r="AO85" s="1014"/>
    </row>
    <row r="86" spans="1:41" x14ac:dyDescent="0.2">
      <c r="A86" s="1016">
        <v>1995</v>
      </c>
      <c r="B86" s="1015"/>
      <c r="C86" s="1015"/>
      <c r="D86" s="1015"/>
      <c r="E86" s="1015"/>
      <c r="F86" s="1015"/>
      <c r="G86" s="1015"/>
      <c r="H86" s="1015"/>
      <c r="I86" s="1014">
        <v>136126</v>
      </c>
      <c r="J86" s="1014"/>
      <c r="K86" s="1014"/>
      <c r="L86" s="1014"/>
      <c r="M86" s="1014"/>
      <c r="N86" s="1014"/>
      <c r="O86" s="1014"/>
      <c r="P86" s="1014"/>
      <c r="Q86" s="1014">
        <v>261185</v>
      </c>
      <c r="R86" s="1014"/>
      <c r="S86" s="1014"/>
      <c r="T86" s="1014"/>
      <c r="U86" s="1014"/>
      <c r="V86" s="1014"/>
      <c r="W86" s="1014"/>
      <c r="X86" s="1014"/>
      <c r="Y86" s="1014">
        <v>706093</v>
      </c>
      <c r="Z86" s="1014"/>
      <c r="AA86" s="1014"/>
      <c r="AB86" s="1014"/>
      <c r="AC86" s="1014"/>
      <c r="AD86" s="1014"/>
      <c r="AE86" s="1014"/>
      <c r="AF86" s="1014"/>
      <c r="AG86" s="1014"/>
      <c r="AH86" s="1014"/>
      <c r="AI86" s="1014">
        <v>1103404</v>
      </c>
      <c r="AJ86" s="1014"/>
      <c r="AK86" s="1014"/>
      <c r="AL86" s="1014"/>
      <c r="AM86" s="1014"/>
      <c r="AN86" s="1014"/>
      <c r="AO86" s="1014"/>
    </row>
    <row r="87" spans="1:41" x14ac:dyDescent="0.2">
      <c r="A87" s="1016">
        <v>1996</v>
      </c>
      <c r="B87" s="1015"/>
      <c r="C87" s="1015"/>
      <c r="D87" s="1015"/>
      <c r="E87" s="1015"/>
      <c r="F87" s="1015"/>
      <c r="G87" s="1015"/>
      <c r="H87" s="1015"/>
      <c r="I87" s="1014">
        <v>128456</v>
      </c>
      <c r="J87" s="1014"/>
      <c r="K87" s="1014"/>
      <c r="L87" s="1014"/>
      <c r="M87" s="1014"/>
      <c r="N87" s="1014"/>
      <c r="O87" s="1014"/>
      <c r="P87" s="1014"/>
      <c r="Q87" s="1014">
        <v>262568</v>
      </c>
      <c r="R87" s="1014"/>
      <c r="S87" s="1014"/>
      <c r="T87" s="1014"/>
      <c r="U87" s="1014"/>
      <c r="V87" s="1014"/>
      <c r="W87" s="1014"/>
      <c r="X87" s="1014"/>
      <c r="Y87" s="1014">
        <v>490554</v>
      </c>
      <c r="Z87" s="1014"/>
      <c r="AA87" s="1014"/>
      <c r="AB87" s="1014"/>
      <c r="AC87" s="1014"/>
      <c r="AD87" s="1014"/>
      <c r="AE87" s="1014"/>
      <c r="AF87" s="1014"/>
      <c r="AG87" s="1014"/>
      <c r="AH87" s="1014"/>
      <c r="AI87" s="1014">
        <v>881578</v>
      </c>
      <c r="AJ87" s="1014"/>
      <c r="AK87" s="1014"/>
      <c r="AL87" s="1014"/>
      <c r="AM87" s="1014"/>
      <c r="AN87" s="1014"/>
      <c r="AO87" s="1014"/>
    </row>
    <row r="88" spans="1:41" x14ac:dyDescent="0.2">
      <c r="A88" s="1016">
        <v>1997</v>
      </c>
      <c r="B88" s="1015"/>
      <c r="C88" s="1015"/>
      <c r="D88" s="1015"/>
      <c r="E88" s="1015"/>
      <c r="F88" s="1015"/>
      <c r="G88" s="1015"/>
      <c r="H88" s="1015"/>
      <c r="I88" s="1014">
        <v>106296</v>
      </c>
      <c r="J88" s="1014"/>
      <c r="K88" s="1014"/>
      <c r="L88" s="1014"/>
      <c r="M88" s="1014"/>
      <c r="N88" s="1014"/>
      <c r="O88" s="1014"/>
      <c r="P88" s="1014"/>
      <c r="Q88" s="1014">
        <v>358937</v>
      </c>
      <c r="R88" s="1014"/>
      <c r="S88" s="1014"/>
      <c r="T88" s="1014"/>
      <c r="U88" s="1014"/>
      <c r="V88" s="1014"/>
      <c r="W88" s="1014"/>
      <c r="X88" s="1014"/>
      <c r="Y88" s="1014">
        <v>474182</v>
      </c>
      <c r="Z88" s="1014"/>
      <c r="AA88" s="1014"/>
      <c r="AB88" s="1014"/>
      <c r="AC88" s="1014"/>
      <c r="AD88" s="1014"/>
      <c r="AE88" s="1014"/>
      <c r="AF88" s="1014"/>
      <c r="AG88" s="1014"/>
      <c r="AH88" s="1014"/>
      <c r="AI88" s="1014">
        <v>939415</v>
      </c>
      <c r="AJ88" s="1014"/>
      <c r="AK88" s="1014"/>
      <c r="AL88" s="1014"/>
      <c r="AM88" s="1014"/>
      <c r="AN88" s="1014"/>
      <c r="AO88" s="1014"/>
    </row>
    <row r="89" spans="1:41" x14ac:dyDescent="0.2">
      <c r="A89" s="1016">
        <v>1998</v>
      </c>
      <c r="B89" s="1015"/>
      <c r="C89" s="1015"/>
      <c r="D89" s="1015"/>
      <c r="E89" s="1015"/>
      <c r="F89" s="1015"/>
      <c r="G89" s="1015"/>
      <c r="H89" s="1015"/>
      <c r="I89" s="1014">
        <v>219387</v>
      </c>
      <c r="J89" s="1014"/>
      <c r="K89" s="1014"/>
      <c r="L89" s="1014"/>
      <c r="M89" s="1014"/>
      <c r="N89" s="1014"/>
      <c r="O89" s="1014"/>
      <c r="P89" s="1014"/>
      <c r="Q89" s="1014">
        <v>248742</v>
      </c>
      <c r="R89" s="1014"/>
      <c r="S89" s="1014"/>
      <c r="T89" s="1014"/>
      <c r="U89" s="1014"/>
      <c r="V89" s="1014"/>
      <c r="W89" s="1014"/>
      <c r="X89" s="1014"/>
      <c r="Y89" s="1014">
        <v>531681</v>
      </c>
      <c r="Z89" s="1014"/>
      <c r="AA89" s="1014"/>
      <c r="AB89" s="1014"/>
      <c r="AC89" s="1014"/>
      <c r="AD89" s="1014"/>
      <c r="AE89" s="1014"/>
      <c r="AF89" s="1014"/>
      <c r="AG89" s="1014"/>
      <c r="AH89" s="1014"/>
      <c r="AI89" s="1014">
        <v>999810</v>
      </c>
      <c r="AJ89" s="1014"/>
      <c r="AK89" s="1014"/>
      <c r="AL89" s="1014"/>
      <c r="AM89" s="1014"/>
      <c r="AN89" s="1014"/>
      <c r="AO89" s="1014"/>
    </row>
    <row r="90" spans="1:41" x14ac:dyDescent="0.2">
      <c r="A90" s="1016">
        <v>1999</v>
      </c>
      <c r="B90" s="1015"/>
      <c r="C90" s="1015"/>
      <c r="D90" s="1015"/>
      <c r="E90" s="1015"/>
      <c r="F90" s="1015"/>
      <c r="G90" s="1015"/>
      <c r="H90" s="1015"/>
      <c r="I90" s="1014">
        <v>385556</v>
      </c>
      <c r="J90" s="1014"/>
      <c r="K90" s="1014"/>
      <c r="L90" s="1014"/>
      <c r="M90" s="1014"/>
      <c r="N90" s="1014"/>
      <c r="O90" s="1014"/>
      <c r="P90" s="1014"/>
      <c r="Q90" s="1014">
        <v>198191</v>
      </c>
      <c r="R90" s="1014"/>
      <c r="S90" s="1014"/>
      <c r="T90" s="1014"/>
      <c r="U90" s="1014"/>
      <c r="V90" s="1014"/>
      <c r="W90" s="1014"/>
      <c r="X90" s="1014"/>
      <c r="Y90" s="1014">
        <v>308052</v>
      </c>
      <c r="Z90" s="1014"/>
      <c r="AA90" s="1014"/>
      <c r="AB90" s="1014"/>
      <c r="AC90" s="1014"/>
      <c r="AD90" s="1014"/>
      <c r="AE90" s="1014"/>
      <c r="AF90" s="1014"/>
      <c r="AG90" s="1014"/>
      <c r="AH90" s="1014"/>
      <c r="AI90" s="1014">
        <v>891799</v>
      </c>
      <c r="AJ90" s="1014"/>
      <c r="AK90" s="1014"/>
      <c r="AL90" s="1014"/>
      <c r="AM90" s="1014"/>
      <c r="AN90" s="1014"/>
      <c r="AO90" s="1014"/>
    </row>
    <row r="91" spans="1:41" x14ac:dyDescent="0.2">
      <c r="A91" s="1016">
        <v>2000</v>
      </c>
      <c r="B91" s="1015"/>
      <c r="C91" s="1015"/>
      <c r="D91" s="1015"/>
      <c r="E91" s="1015"/>
      <c r="F91" s="1015"/>
      <c r="G91" s="1015"/>
      <c r="H91" s="1015"/>
      <c r="I91" s="1014">
        <v>331985</v>
      </c>
      <c r="J91" s="1014"/>
      <c r="K91" s="1014"/>
      <c r="L91" s="1014"/>
      <c r="M91" s="1014"/>
      <c r="N91" s="1014"/>
      <c r="O91" s="1014"/>
      <c r="P91" s="1014"/>
      <c r="Q91" s="1014">
        <v>298894</v>
      </c>
      <c r="R91" s="1014"/>
      <c r="S91" s="1014"/>
      <c r="T91" s="1014"/>
      <c r="U91" s="1014"/>
      <c r="V91" s="1014"/>
      <c r="W91" s="1014"/>
      <c r="X91" s="1014"/>
      <c r="Y91" s="1014">
        <v>465903</v>
      </c>
      <c r="Z91" s="1014"/>
      <c r="AA91" s="1014"/>
      <c r="AB91" s="1014"/>
      <c r="AC91" s="1014"/>
      <c r="AD91" s="1014"/>
      <c r="AE91" s="1014"/>
      <c r="AF91" s="1014"/>
      <c r="AG91" s="1014"/>
      <c r="AH91" s="1014"/>
      <c r="AI91" s="1014">
        <v>1096782</v>
      </c>
      <c r="AJ91" s="1014"/>
      <c r="AK91" s="1014"/>
      <c r="AL91" s="1014"/>
      <c r="AM91" s="1014"/>
      <c r="AN91" s="1014"/>
      <c r="AO91" s="1014"/>
    </row>
    <row r="92" spans="1:41" x14ac:dyDescent="0.2">
      <c r="A92" s="1016">
        <v>2001</v>
      </c>
      <c r="B92" s="1015"/>
      <c r="C92" s="1015"/>
      <c r="D92" s="1015"/>
      <c r="E92" s="1015"/>
      <c r="F92" s="1015"/>
      <c r="G92" s="1015"/>
      <c r="H92" s="1015"/>
      <c r="I92" s="1014">
        <v>428330</v>
      </c>
      <c r="J92" s="1014"/>
      <c r="K92" s="1014"/>
      <c r="L92" s="1014"/>
      <c r="M92" s="1014"/>
      <c r="N92" s="1014"/>
      <c r="O92" s="1014"/>
      <c r="P92" s="1014"/>
      <c r="Q92" s="1014">
        <v>227608</v>
      </c>
      <c r="R92" s="1014"/>
      <c r="S92" s="1014"/>
      <c r="T92" s="1014"/>
      <c r="U92" s="1014"/>
      <c r="V92" s="1014"/>
      <c r="W92" s="1014"/>
      <c r="X92" s="1014"/>
      <c r="Y92" s="1014">
        <v>710958</v>
      </c>
      <c r="Z92" s="1014"/>
      <c r="AA92" s="1014"/>
      <c r="AB92" s="1014"/>
      <c r="AC92" s="1014"/>
      <c r="AD92" s="1014"/>
      <c r="AE92" s="1014"/>
      <c r="AF92" s="1014"/>
      <c r="AG92" s="1014"/>
      <c r="AH92" s="1014"/>
      <c r="AI92" s="1014">
        <v>1366896</v>
      </c>
      <c r="AJ92" s="1014"/>
      <c r="AK92" s="1014"/>
      <c r="AL92" s="1014"/>
      <c r="AM92" s="1014"/>
      <c r="AN92" s="1014"/>
      <c r="AO92" s="1014"/>
    </row>
    <row r="93" spans="1:41" x14ac:dyDescent="0.2">
      <c r="A93" s="1016">
        <v>2002</v>
      </c>
      <c r="B93" s="1015"/>
      <c r="C93" s="1015"/>
      <c r="D93" s="1015"/>
      <c r="E93" s="1015"/>
      <c r="F93" s="1015"/>
      <c r="G93" s="1015"/>
      <c r="H93" s="1015"/>
      <c r="I93" s="1014">
        <v>379755</v>
      </c>
      <c r="J93" s="1014"/>
      <c r="K93" s="1014"/>
      <c r="L93" s="1014"/>
      <c r="M93" s="1014"/>
      <c r="N93" s="1014"/>
      <c r="O93" s="1014"/>
      <c r="P93" s="1014"/>
      <c r="Q93" s="1014">
        <v>507637</v>
      </c>
      <c r="R93" s="1014"/>
      <c r="S93" s="1014"/>
      <c r="T93" s="1014"/>
      <c r="U93" s="1014"/>
      <c r="V93" s="1014"/>
      <c r="W93" s="1014"/>
      <c r="X93" s="1014"/>
      <c r="Y93" s="1014">
        <v>741845</v>
      </c>
      <c r="Z93" s="1014"/>
      <c r="AA93" s="1014"/>
      <c r="AB93" s="1014"/>
      <c r="AC93" s="1014"/>
      <c r="AD93" s="1014"/>
      <c r="AE93" s="1014"/>
      <c r="AF93" s="1014"/>
      <c r="AG93" s="1014"/>
      <c r="AH93" s="1014"/>
      <c r="AI93" s="1014">
        <v>1629237</v>
      </c>
      <c r="AJ93" s="1014"/>
      <c r="AK93" s="1014"/>
      <c r="AL93" s="1014"/>
      <c r="AM93" s="1014"/>
      <c r="AN93" s="1014"/>
      <c r="AO93" s="1014"/>
    </row>
    <row r="94" spans="1:41" x14ac:dyDescent="0.2">
      <c r="A94" s="1016">
        <v>2003</v>
      </c>
      <c r="B94" s="1015"/>
      <c r="C94" s="1015"/>
      <c r="D94" s="1015"/>
      <c r="E94" s="1015"/>
      <c r="F94" s="1015"/>
      <c r="G94" s="1015"/>
      <c r="H94" s="1015"/>
      <c r="I94" s="1014">
        <v>407402</v>
      </c>
      <c r="J94" s="1014"/>
      <c r="K94" s="1014"/>
      <c r="L94" s="1014"/>
      <c r="M94" s="1014"/>
      <c r="N94" s="1014"/>
      <c r="O94" s="1014"/>
      <c r="P94" s="1014"/>
      <c r="Q94" s="1014">
        <v>428837</v>
      </c>
      <c r="R94" s="1014"/>
      <c r="S94" s="1014"/>
      <c r="T94" s="1014"/>
      <c r="U94" s="1014"/>
      <c r="V94" s="1014"/>
      <c r="W94" s="1014"/>
      <c r="X94" s="1014"/>
      <c r="Y94" s="1014">
        <v>630263</v>
      </c>
      <c r="Z94" s="1014"/>
      <c r="AA94" s="1014"/>
      <c r="AB94" s="1014"/>
      <c r="AC94" s="1014"/>
      <c r="AD94" s="1014"/>
      <c r="AE94" s="1014"/>
      <c r="AF94" s="1014"/>
      <c r="AG94" s="1014"/>
      <c r="AH94" s="1014"/>
      <c r="AI94" s="1014">
        <v>1466502</v>
      </c>
      <c r="AJ94" s="1014"/>
      <c r="AK94" s="1014"/>
      <c r="AL94" s="1014"/>
      <c r="AM94" s="1014"/>
      <c r="AN94" s="1014"/>
      <c r="AO94" s="1014"/>
    </row>
    <row r="95" spans="1:41" x14ac:dyDescent="0.2">
      <c r="A95" s="1016">
        <v>2004</v>
      </c>
      <c r="B95" s="1015"/>
      <c r="C95" s="1015"/>
      <c r="D95" s="1015"/>
      <c r="E95" s="1015"/>
      <c r="F95" s="1015"/>
      <c r="G95" s="1015"/>
      <c r="H95" s="1015"/>
      <c r="I95" s="1014">
        <v>507050</v>
      </c>
      <c r="J95" s="1014"/>
      <c r="K95" s="1014"/>
      <c r="L95" s="1014"/>
      <c r="M95" s="1014"/>
      <c r="N95" s="1014"/>
      <c r="O95" s="1014"/>
      <c r="P95" s="1014"/>
      <c r="Q95" s="1014">
        <v>564953</v>
      </c>
      <c r="R95" s="1014"/>
      <c r="S95" s="1014"/>
      <c r="T95" s="1014"/>
      <c r="U95" s="1014"/>
      <c r="V95" s="1014"/>
      <c r="W95" s="1014"/>
      <c r="X95" s="1014"/>
      <c r="Y95" s="1014">
        <v>838856</v>
      </c>
      <c r="Z95" s="1014"/>
      <c r="AA95" s="1014"/>
      <c r="AB95" s="1014"/>
      <c r="AC95" s="1014"/>
      <c r="AD95" s="1014"/>
      <c r="AE95" s="1014"/>
      <c r="AF95" s="1014"/>
      <c r="AG95" s="1014"/>
      <c r="AH95" s="1014"/>
      <c r="AI95" s="1014">
        <v>1910859</v>
      </c>
      <c r="AJ95" s="1014"/>
      <c r="AK95" s="1014"/>
      <c r="AL95" s="1014"/>
      <c r="AM95" s="1014"/>
      <c r="AN95" s="1014"/>
      <c r="AO95" s="1014"/>
    </row>
    <row r="96" spans="1:41" x14ac:dyDescent="0.2">
      <c r="A96" s="1016">
        <v>2005</v>
      </c>
      <c r="B96" s="1015"/>
      <c r="C96" s="1015"/>
      <c r="D96" s="1015"/>
      <c r="E96" s="1015"/>
      <c r="F96" s="1015"/>
      <c r="G96" s="1015"/>
      <c r="H96" s="1015"/>
      <c r="I96" s="1014">
        <v>546403</v>
      </c>
      <c r="J96" s="1014"/>
      <c r="K96" s="1014"/>
      <c r="L96" s="1014"/>
      <c r="M96" s="1014"/>
      <c r="N96" s="1014"/>
      <c r="O96" s="1014"/>
      <c r="P96" s="1014"/>
      <c r="Q96" s="1014">
        <v>682100</v>
      </c>
      <c r="R96" s="1014"/>
      <c r="S96" s="1014"/>
      <c r="T96" s="1014"/>
      <c r="U96" s="1014"/>
      <c r="V96" s="1014"/>
      <c r="W96" s="1014"/>
      <c r="X96" s="1014"/>
      <c r="Y96" s="1014">
        <v>878172</v>
      </c>
      <c r="Z96" s="1014"/>
      <c r="AA96" s="1014"/>
      <c r="AB96" s="1014"/>
      <c r="AC96" s="1014"/>
      <c r="AD96" s="1014"/>
      <c r="AE96" s="1014"/>
      <c r="AF96" s="1014"/>
      <c r="AG96" s="1014"/>
      <c r="AH96" s="1014"/>
      <c r="AI96" s="1014">
        <v>2106675</v>
      </c>
      <c r="AJ96" s="1014"/>
      <c r="AK96" s="1014"/>
      <c r="AL96" s="1014"/>
      <c r="AM96" s="1014"/>
      <c r="AN96" s="1014"/>
      <c r="AO96" s="1014"/>
    </row>
    <row r="97" spans="1:45" x14ac:dyDescent="0.2">
      <c r="A97" s="1016">
        <v>2006</v>
      </c>
      <c r="B97" s="1015"/>
      <c r="C97" s="1015"/>
      <c r="D97" s="1015"/>
      <c r="E97" s="1015"/>
      <c r="F97" s="1015"/>
      <c r="G97" s="1015"/>
      <c r="H97" s="1015"/>
      <c r="I97" s="1014">
        <v>606820</v>
      </c>
      <c r="J97" s="1014"/>
      <c r="K97" s="1014"/>
      <c r="L97" s="1014"/>
      <c r="M97" s="1014"/>
      <c r="N97" s="1014"/>
      <c r="O97" s="1014"/>
      <c r="P97" s="1014"/>
      <c r="Q97" s="1014">
        <v>659393</v>
      </c>
      <c r="R97" s="1014"/>
      <c r="S97" s="1014"/>
      <c r="T97" s="1014"/>
      <c r="U97" s="1014"/>
      <c r="V97" s="1014"/>
      <c r="W97" s="1014"/>
      <c r="X97" s="1014"/>
      <c r="Y97" s="1014">
        <v>1166309</v>
      </c>
      <c r="Z97" s="1014"/>
      <c r="AA97" s="1014"/>
      <c r="AB97" s="1014"/>
      <c r="AC97" s="1014"/>
      <c r="AD97" s="1014"/>
      <c r="AE97" s="1014"/>
      <c r="AF97" s="1014"/>
      <c r="AG97" s="1014"/>
      <c r="AH97" s="1014"/>
      <c r="AI97" s="1014">
        <v>2432522</v>
      </c>
      <c r="AJ97" s="1014"/>
      <c r="AK97" s="1014"/>
      <c r="AL97" s="1014"/>
      <c r="AM97" s="1014"/>
      <c r="AN97" s="1014"/>
      <c r="AO97" s="1014"/>
    </row>
    <row r="98" spans="1:45" x14ac:dyDescent="0.2">
      <c r="A98" s="1016">
        <v>2007</v>
      </c>
      <c r="B98" s="1015"/>
      <c r="C98" s="1015"/>
      <c r="D98" s="1015"/>
      <c r="E98" s="1015"/>
      <c r="F98" s="1015"/>
      <c r="G98" s="1015"/>
      <c r="H98" s="1015"/>
      <c r="I98" s="1014">
        <v>725752</v>
      </c>
      <c r="J98" s="1014"/>
      <c r="K98" s="1014"/>
      <c r="L98" s="1014"/>
      <c r="M98" s="1014"/>
      <c r="N98" s="1014"/>
      <c r="O98" s="1014"/>
      <c r="P98" s="1014"/>
      <c r="Q98" s="1014">
        <v>631781</v>
      </c>
      <c r="R98" s="1014"/>
      <c r="S98" s="1014"/>
      <c r="T98" s="1014"/>
      <c r="U98" s="1014"/>
      <c r="V98" s="1014"/>
      <c r="W98" s="1014"/>
      <c r="X98" s="1014"/>
      <c r="Y98" s="1014">
        <v>1386460</v>
      </c>
      <c r="Z98" s="1014"/>
      <c r="AA98" s="1014"/>
      <c r="AB98" s="1014"/>
      <c r="AC98" s="1014"/>
      <c r="AD98" s="1014"/>
      <c r="AE98" s="1014"/>
      <c r="AF98" s="1014"/>
      <c r="AG98" s="1014"/>
      <c r="AH98" s="1014"/>
      <c r="AI98" s="1014">
        <v>2743993</v>
      </c>
      <c r="AJ98" s="1014"/>
      <c r="AK98" s="1014"/>
      <c r="AL98" s="1014"/>
      <c r="AM98" s="1014"/>
      <c r="AN98" s="1014"/>
      <c r="AO98" s="1014"/>
    </row>
    <row r="99" spans="1:45" x14ac:dyDescent="0.2">
      <c r="A99" s="1016">
        <v>2008</v>
      </c>
      <c r="B99" s="1015"/>
      <c r="C99" s="1015"/>
      <c r="D99" s="1015"/>
      <c r="E99" s="1015"/>
      <c r="F99" s="1015"/>
      <c r="G99" s="1015"/>
      <c r="H99" s="1015"/>
      <c r="I99" s="1014">
        <v>535960</v>
      </c>
      <c r="J99" s="1014"/>
      <c r="K99" s="1014"/>
      <c r="L99" s="1014"/>
      <c r="M99" s="1014"/>
      <c r="N99" s="1014"/>
      <c r="O99" s="1014"/>
      <c r="P99" s="1014"/>
      <c r="Q99" s="1014">
        <v>602364</v>
      </c>
      <c r="R99" s="1014"/>
      <c r="S99" s="1014"/>
      <c r="T99" s="1014"/>
      <c r="U99" s="1014"/>
      <c r="V99" s="1014"/>
      <c r="W99" s="1014"/>
      <c r="X99" s="1014"/>
      <c r="Y99" s="1014">
        <v>1468062</v>
      </c>
      <c r="Z99" s="1014"/>
      <c r="AA99" s="1014"/>
      <c r="AB99" s="1014"/>
      <c r="AC99" s="1014"/>
      <c r="AD99" s="1014"/>
      <c r="AE99" s="1014"/>
      <c r="AF99" s="1014"/>
      <c r="AG99" s="1014"/>
      <c r="AH99" s="1014"/>
      <c r="AI99" s="1014">
        <v>2606386</v>
      </c>
      <c r="AJ99" s="1014"/>
      <c r="AK99" s="1014"/>
      <c r="AL99" s="1014"/>
      <c r="AM99" s="1014"/>
      <c r="AN99" s="1014"/>
      <c r="AO99" s="1014"/>
    </row>
    <row r="100" spans="1:45" x14ac:dyDescent="0.2">
      <c r="A100" s="1016">
        <v>2009</v>
      </c>
      <c r="B100" s="1015"/>
      <c r="C100" s="1015"/>
      <c r="D100" s="1015"/>
      <c r="E100" s="1015"/>
      <c r="F100" s="1015"/>
      <c r="G100" s="1015"/>
      <c r="H100" s="1015"/>
      <c r="I100" s="1014">
        <v>558679</v>
      </c>
      <c r="J100" s="1014"/>
      <c r="K100" s="1014"/>
      <c r="L100" s="1014"/>
      <c r="M100" s="1014"/>
      <c r="N100" s="1014"/>
      <c r="O100" s="1014"/>
      <c r="P100" s="1014"/>
      <c r="Q100" s="1014">
        <v>864010</v>
      </c>
      <c r="R100" s="1014"/>
      <c r="S100" s="1014"/>
      <c r="T100" s="1014"/>
      <c r="U100" s="1014"/>
      <c r="V100" s="1014"/>
      <c r="W100" s="1014"/>
      <c r="X100" s="1014"/>
      <c r="Y100" s="1014">
        <v>2184417</v>
      </c>
      <c r="Z100" s="1014"/>
      <c r="AA100" s="1014"/>
      <c r="AB100" s="1014"/>
      <c r="AC100" s="1014"/>
      <c r="AD100" s="1014"/>
      <c r="AE100" s="1014"/>
      <c r="AF100" s="1014"/>
      <c r="AG100" s="1014"/>
      <c r="AH100" s="1014"/>
      <c r="AI100" s="1014">
        <v>3607106</v>
      </c>
      <c r="AJ100" s="1014"/>
      <c r="AK100" s="1014"/>
      <c r="AL100" s="1014"/>
      <c r="AM100" s="1014"/>
      <c r="AN100" s="1014"/>
      <c r="AO100" s="1014"/>
    </row>
    <row r="101" spans="1:45" x14ac:dyDescent="0.2">
      <c r="A101" s="1016">
        <v>2010</v>
      </c>
      <c r="B101" s="1015"/>
      <c r="C101" s="1015"/>
      <c r="D101" s="1015"/>
      <c r="E101" s="1015"/>
      <c r="F101" s="1015"/>
      <c r="G101" s="1015"/>
      <c r="H101" s="1015"/>
      <c r="I101" s="1014">
        <v>509913</v>
      </c>
      <c r="J101" s="1014"/>
      <c r="K101" s="1014"/>
      <c r="L101" s="1014"/>
      <c r="M101" s="1014"/>
      <c r="N101" s="1014"/>
      <c r="O101" s="1014"/>
      <c r="P101" s="1014"/>
      <c r="Q101" s="1014">
        <v>547449</v>
      </c>
      <c r="R101" s="1014"/>
      <c r="S101" s="1014"/>
      <c r="T101" s="1014"/>
      <c r="U101" s="1014"/>
      <c r="V101" s="1014"/>
      <c r="W101" s="1014"/>
      <c r="X101" s="1014"/>
      <c r="Y101" s="1014">
        <v>1782585</v>
      </c>
      <c r="Z101" s="1014"/>
      <c r="AA101" s="1014"/>
      <c r="AB101" s="1014"/>
      <c r="AC101" s="1014"/>
      <c r="AD101" s="1014"/>
      <c r="AE101" s="1014"/>
      <c r="AF101" s="1014"/>
      <c r="AG101" s="1014"/>
      <c r="AH101" s="1014"/>
      <c r="AI101" s="1014">
        <v>2839947</v>
      </c>
      <c r="AJ101" s="1014"/>
      <c r="AK101" s="1014"/>
      <c r="AL101" s="1014"/>
      <c r="AM101" s="1014"/>
      <c r="AN101" s="1014"/>
      <c r="AO101" s="1014"/>
    </row>
    <row r="102" spans="1:45" x14ac:dyDescent="0.2">
      <c r="A102" s="1016">
        <v>2011</v>
      </c>
      <c r="B102" s="1015"/>
      <c r="C102" s="1015"/>
      <c r="D102" s="1015"/>
      <c r="E102" s="1015"/>
      <c r="F102" s="1015"/>
      <c r="G102" s="1015"/>
      <c r="H102" s="1015"/>
      <c r="I102" s="1014">
        <v>529056</v>
      </c>
      <c r="J102" s="1014"/>
      <c r="K102" s="1014"/>
      <c r="L102" s="1014"/>
      <c r="M102" s="1014"/>
      <c r="N102" s="1014"/>
      <c r="O102" s="1014"/>
      <c r="P102" s="1014"/>
      <c r="Q102" s="1014">
        <v>998072</v>
      </c>
      <c r="R102" s="1014"/>
      <c r="S102" s="1014"/>
      <c r="T102" s="1014"/>
      <c r="U102" s="1014"/>
      <c r="V102" s="1014"/>
      <c r="W102" s="1014"/>
      <c r="X102" s="1014"/>
      <c r="Y102" s="1014">
        <v>1725276</v>
      </c>
      <c r="Z102" s="1014"/>
      <c r="AA102" s="1014"/>
      <c r="AB102" s="1014"/>
      <c r="AC102" s="1014"/>
      <c r="AD102" s="1014"/>
      <c r="AE102" s="1014"/>
      <c r="AF102" s="1014"/>
      <c r="AG102" s="1014"/>
      <c r="AH102" s="1014"/>
      <c r="AI102" s="1014">
        <v>3252404</v>
      </c>
      <c r="AJ102" s="1014"/>
      <c r="AK102" s="1014"/>
      <c r="AL102" s="1014"/>
      <c r="AM102" s="1014"/>
      <c r="AN102" s="1014"/>
      <c r="AO102" s="1014"/>
    </row>
    <row r="103" spans="1:45" x14ac:dyDescent="0.2">
      <c r="A103" s="1016">
        <v>2012</v>
      </c>
      <c r="B103" s="1015"/>
      <c r="C103" s="1015"/>
      <c r="D103" s="1015"/>
      <c r="E103" s="1015"/>
      <c r="F103" s="1015"/>
      <c r="G103" s="1015"/>
      <c r="H103" s="1015"/>
      <c r="I103" s="1014">
        <v>973465</v>
      </c>
      <c r="J103" s="1014"/>
      <c r="K103" s="1014"/>
      <c r="L103" s="1014"/>
      <c r="M103" s="1014"/>
      <c r="N103" s="1014"/>
      <c r="O103" s="1014"/>
      <c r="P103" s="1014"/>
      <c r="Q103" s="1014">
        <v>1243924</v>
      </c>
      <c r="R103" s="1014"/>
      <c r="S103" s="1014"/>
      <c r="T103" s="1014"/>
      <c r="U103" s="1014"/>
      <c r="V103" s="1014"/>
      <c r="W103" s="1014"/>
      <c r="X103" s="1014"/>
      <c r="Y103" s="1014">
        <v>2627201</v>
      </c>
      <c r="Z103" s="1014"/>
      <c r="AA103" s="1014"/>
      <c r="AB103" s="1014"/>
      <c r="AC103" s="1014"/>
      <c r="AD103" s="1014"/>
      <c r="AE103" s="1014"/>
      <c r="AF103" s="1014"/>
      <c r="AG103" s="1014"/>
      <c r="AH103" s="1014"/>
      <c r="AI103" s="1014">
        <v>4844590</v>
      </c>
      <c r="AJ103" s="1014"/>
      <c r="AK103" s="1014"/>
      <c r="AL103" s="1014"/>
      <c r="AM103" s="1014"/>
      <c r="AN103" s="1014"/>
      <c r="AO103" s="1014"/>
    </row>
    <row r="104" spans="1:45" x14ac:dyDescent="0.2">
      <c r="A104" s="1016">
        <v>2013</v>
      </c>
      <c r="B104" s="1015"/>
      <c r="C104" s="1015"/>
      <c r="D104" s="1015"/>
      <c r="E104" s="1015"/>
      <c r="F104" s="1015"/>
      <c r="G104" s="1015"/>
      <c r="H104" s="1015"/>
      <c r="I104" s="1014">
        <v>936235</v>
      </c>
      <c r="J104" s="1014"/>
      <c r="K104" s="1014"/>
      <c r="L104" s="1014"/>
      <c r="M104" s="1014"/>
      <c r="N104" s="1014"/>
      <c r="O104" s="1014"/>
      <c r="P104" s="1014"/>
      <c r="Q104" s="1014">
        <v>1507776</v>
      </c>
      <c r="R104" s="1014"/>
      <c r="S104" s="1014"/>
      <c r="T104" s="1014"/>
      <c r="U104" s="1014"/>
      <c r="V104" s="1014"/>
      <c r="W104" s="1014"/>
      <c r="X104" s="1014"/>
      <c r="Y104" s="1014">
        <v>3095528</v>
      </c>
      <c r="Z104" s="1014"/>
      <c r="AA104" s="1014"/>
      <c r="AB104" s="1014"/>
      <c r="AC104" s="1014"/>
      <c r="AD104" s="1014"/>
      <c r="AE104" s="1014"/>
      <c r="AF104" s="1014"/>
      <c r="AG104" s="1014"/>
      <c r="AH104" s="1014"/>
      <c r="AI104" s="1014">
        <v>5539539</v>
      </c>
      <c r="AJ104" s="1014"/>
      <c r="AK104" s="1014"/>
      <c r="AL104" s="1014"/>
      <c r="AM104" s="1014"/>
      <c r="AN104" s="1014"/>
      <c r="AO104" s="1014"/>
    </row>
    <row r="105" spans="1:45" x14ac:dyDescent="0.2">
      <c r="A105" s="1016">
        <v>2014</v>
      </c>
      <c r="B105" s="1015"/>
      <c r="C105" s="1015"/>
      <c r="D105" s="1015"/>
      <c r="E105" s="1015"/>
      <c r="F105" s="1015"/>
      <c r="G105" s="1015"/>
      <c r="H105" s="1015"/>
      <c r="I105" s="1014">
        <v>648339</v>
      </c>
      <c r="J105" s="1014"/>
      <c r="K105" s="1014"/>
      <c r="L105" s="1014"/>
      <c r="M105" s="1014"/>
      <c r="N105" s="1014"/>
      <c r="O105" s="1014"/>
      <c r="P105" s="1014"/>
      <c r="Q105" s="1014">
        <v>791892</v>
      </c>
      <c r="R105" s="1014"/>
      <c r="S105" s="1014"/>
      <c r="T105" s="1014"/>
      <c r="U105" s="1014"/>
      <c r="V105" s="1014"/>
      <c r="W105" s="1014"/>
      <c r="X105" s="1014"/>
      <c r="Y105" s="1014">
        <v>2185037</v>
      </c>
      <c r="Z105" s="1014"/>
      <c r="AA105" s="1014"/>
      <c r="AB105" s="1014"/>
      <c r="AC105" s="1014"/>
      <c r="AD105" s="1014"/>
      <c r="AE105" s="1014"/>
      <c r="AF105" s="1014"/>
      <c r="AG105" s="1014"/>
      <c r="AH105" s="1014"/>
      <c r="AI105" s="1014">
        <v>3625268</v>
      </c>
      <c r="AJ105" s="1014"/>
      <c r="AK105" s="1014"/>
      <c r="AL105" s="1014"/>
      <c r="AM105" s="1014"/>
      <c r="AN105" s="1014"/>
      <c r="AO105" s="1014"/>
    </row>
    <row r="106" spans="1:45" x14ac:dyDescent="0.2">
      <c r="A106" s="1012" t="s">
        <v>930</v>
      </c>
    </row>
    <row r="107" spans="1:45" x14ac:dyDescent="0.2">
      <c r="A107" s="1012" t="s">
        <v>929</v>
      </c>
    </row>
    <row r="108" spans="1:45" ht="16" x14ac:dyDescent="0.2">
      <c r="A108" s="1049" t="s">
        <v>928</v>
      </c>
      <c r="B108" s="1048"/>
      <c r="C108" s="1048"/>
      <c r="D108" s="1048"/>
      <c r="E108" s="1048"/>
      <c r="F108" s="1048"/>
      <c r="G108" s="1048"/>
      <c r="H108" s="1048"/>
      <c r="I108" s="1048"/>
      <c r="J108" s="1048"/>
      <c r="K108" s="1048"/>
      <c r="L108" s="1048"/>
      <c r="M108" s="1048"/>
      <c r="N108" s="1048"/>
      <c r="O108" s="1048"/>
      <c r="P108" s="1048"/>
      <c r="Q108" s="1048"/>
      <c r="R108" s="1048"/>
      <c r="S108" s="1048"/>
      <c r="T108" s="1048"/>
      <c r="U108" s="1048"/>
      <c r="V108" s="1048"/>
      <c r="W108" s="1048"/>
      <c r="X108" s="1048"/>
      <c r="Y108" s="1048"/>
      <c r="Z108" s="1048"/>
      <c r="AA108" s="1048"/>
      <c r="AB108" s="1048"/>
      <c r="AC108" s="1048"/>
      <c r="AD108" s="1048"/>
      <c r="AE108" s="1048"/>
      <c r="AF108" s="1048"/>
      <c r="AG108" s="1048"/>
      <c r="AH108" s="1048"/>
      <c r="AI108" s="1048"/>
      <c r="AJ108" s="1048"/>
      <c r="AK108" s="1048"/>
      <c r="AL108" s="1048"/>
      <c r="AM108" s="1048"/>
      <c r="AN108" s="1048"/>
      <c r="AO108" s="1048"/>
      <c r="AP108" s="1048"/>
      <c r="AQ108" s="1048"/>
      <c r="AR108" s="1048"/>
      <c r="AS108" s="1048"/>
    </row>
    <row r="109" spans="1:45" ht="22" x14ac:dyDescent="0.2">
      <c r="A109" s="1037" t="s">
        <v>751</v>
      </c>
      <c r="B109" s="1022"/>
      <c r="C109" s="1022"/>
      <c r="D109" s="1022"/>
      <c r="E109" s="1022"/>
      <c r="F109" s="1021" t="s">
        <v>927</v>
      </c>
      <c r="G109" s="1021"/>
      <c r="H109" s="1021"/>
      <c r="I109" s="1021"/>
      <c r="J109" s="1021"/>
      <c r="K109" s="1021"/>
      <c r="L109" s="1021"/>
      <c r="M109" s="1021"/>
      <c r="N109" s="1021"/>
      <c r="O109" s="1021"/>
      <c r="P109" s="1021"/>
      <c r="Q109" s="1021" t="s">
        <v>926</v>
      </c>
      <c r="R109" s="1021"/>
      <c r="S109" s="1021"/>
      <c r="T109" s="1021"/>
      <c r="U109" s="1021"/>
      <c r="V109" s="1021"/>
      <c r="W109" s="1021"/>
      <c r="X109" s="1021"/>
      <c r="Y109" s="1021"/>
      <c r="Z109" s="1021" t="s">
        <v>925</v>
      </c>
      <c r="AA109" s="1021"/>
      <c r="AB109" s="1021"/>
      <c r="AC109" s="1021"/>
      <c r="AD109" s="1021"/>
      <c r="AE109" s="1021"/>
      <c r="AF109" s="1021"/>
      <c r="AG109" s="1021"/>
      <c r="AH109" s="1021"/>
      <c r="AI109" s="1021"/>
      <c r="AJ109" s="1021"/>
      <c r="AK109" s="1021"/>
      <c r="AL109" s="1021" t="s">
        <v>768</v>
      </c>
      <c r="AM109" s="1021"/>
      <c r="AN109" s="1021"/>
      <c r="AO109" s="1021"/>
      <c r="AP109" s="1021"/>
      <c r="AQ109" s="1021"/>
      <c r="AR109" s="1021"/>
      <c r="AS109" s="1021"/>
    </row>
    <row r="110" spans="1:45" x14ac:dyDescent="0.2">
      <c r="A110" s="1020">
        <v>1986</v>
      </c>
      <c r="B110" s="1019"/>
      <c r="C110" s="1019"/>
      <c r="D110" s="1019"/>
      <c r="E110" s="1019"/>
      <c r="F110" s="1018">
        <v>7728</v>
      </c>
      <c r="G110" s="1018"/>
      <c r="H110" s="1018"/>
      <c r="I110" s="1018"/>
      <c r="J110" s="1018"/>
      <c r="K110" s="1018"/>
      <c r="L110" s="1018"/>
      <c r="M110" s="1018"/>
      <c r="N110" s="1018"/>
      <c r="O110" s="1018"/>
      <c r="P110" s="1018"/>
      <c r="Q110" s="1018">
        <v>9434</v>
      </c>
      <c r="R110" s="1018"/>
      <c r="S110" s="1018"/>
      <c r="T110" s="1018"/>
      <c r="U110" s="1018"/>
      <c r="V110" s="1018"/>
      <c r="W110" s="1018"/>
      <c r="X110" s="1018"/>
      <c r="Y110" s="1018"/>
      <c r="Z110" s="1018">
        <v>2631</v>
      </c>
      <c r="AA110" s="1018"/>
      <c r="AB110" s="1018"/>
      <c r="AC110" s="1018"/>
      <c r="AD110" s="1018"/>
      <c r="AE110" s="1018"/>
      <c r="AF110" s="1018"/>
      <c r="AG110" s="1018"/>
      <c r="AH110" s="1018"/>
      <c r="AI110" s="1018"/>
      <c r="AJ110" s="1018"/>
      <c r="AK110" s="1018"/>
      <c r="AL110" s="1018">
        <v>19793</v>
      </c>
      <c r="AM110" s="1018"/>
      <c r="AN110" s="1018"/>
      <c r="AO110" s="1018"/>
      <c r="AP110" s="1018"/>
      <c r="AQ110" s="1018"/>
      <c r="AR110" s="1018"/>
      <c r="AS110" s="1018"/>
    </row>
    <row r="111" spans="1:45" x14ac:dyDescent="0.2">
      <c r="A111" s="1016">
        <v>1987</v>
      </c>
      <c r="B111" s="1015"/>
      <c r="C111" s="1015"/>
      <c r="D111" s="1015"/>
      <c r="E111" s="1015"/>
      <c r="F111" s="1014">
        <v>7833</v>
      </c>
      <c r="G111" s="1014"/>
      <c r="H111" s="1014"/>
      <c r="I111" s="1014"/>
      <c r="J111" s="1014"/>
      <c r="K111" s="1014"/>
      <c r="L111" s="1014"/>
      <c r="M111" s="1014"/>
      <c r="N111" s="1014"/>
      <c r="O111" s="1014"/>
      <c r="P111" s="1014"/>
      <c r="Q111" s="1014">
        <v>8059</v>
      </c>
      <c r="R111" s="1014"/>
      <c r="S111" s="1014"/>
      <c r="T111" s="1014"/>
      <c r="U111" s="1014"/>
      <c r="V111" s="1014"/>
      <c r="W111" s="1014"/>
      <c r="X111" s="1014"/>
      <c r="Y111" s="1014"/>
      <c r="Z111" s="1014">
        <v>2130</v>
      </c>
      <c r="AA111" s="1014"/>
      <c r="AB111" s="1014"/>
      <c r="AC111" s="1014"/>
      <c r="AD111" s="1014"/>
      <c r="AE111" s="1014"/>
      <c r="AF111" s="1014"/>
      <c r="AG111" s="1014"/>
      <c r="AH111" s="1014"/>
      <c r="AI111" s="1014"/>
      <c r="AJ111" s="1014"/>
      <c r="AK111" s="1014"/>
      <c r="AL111" s="1014">
        <v>18022</v>
      </c>
      <c r="AM111" s="1014"/>
      <c r="AN111" s="1014"/>
      <c r="AO111" s="1014"/>
      <c r="AP111" s="1014"/>
      <c r="AQ111" s="1014"/>
      <c r="AR111" s="1014"/>
      <c r="AS111" s="1014"/>
    </row>
    <row r="112" spans="1:45" x14ac:dyDescent="0.2">
      <c r="A112" s="1016">
        <v>1988</v>
      </c>
      <c r="B112" s="1015"/>
      <c r="C112" s="1015"/>
      <c r="D112" s="1015"/>
      <c r="E112" s="1015"/>
      <c r="F112" s="1014">
        <v>7711</v>
      </c>
      <c r="G112" s="1014"/>
      <c r="H112" s="1014"/>
      <c r="I112" s="1014"/>
      <c r="J112" s="1014"/>
      <c r="K112" s="1014"/>
      <c r="L112" s="1014"/>
      <c r="M112" s="1014"/>
      <c r="N112" s="1014"/>
      <c r="O112" s="1014"/>
      <c r="P112" s="1014"/>
      <c r="Q112" s="1014">
        <v>7680</v>
      </c>
      <c r="R112" s="1014"/>
      <c r="S112" s="1014"/>
      <c r="T112" s="1014"/>
      <c r="U112" s="1014"/>
      <c r="V112" s="1014"/>
      <c r="W112" s="1014"/>
      <c r="X112" s="1014"/>
      <c r="Y112" s="1014"/>
      <c r="Z112" s="1014">
        <v>2122</v>
      </c>
      <c r="AA112" s="1014"/>
      <c r="AB112" s="1014"/>
      <c r="AC112" s="1014"/>
      <c r="AD112" s="1014"/>
      <c r="AE112" s="1014"/>
      <c r="AF112" s="1014"/>
      <c r="AG112" s="1014"/>
      <c r="AH112" s="1014"/>
      <c r="AI112" s="1014"/>
      <c r="AJ112" s="1014"/>
      <c r="AK112" s="1014"/>
      <c r="AL112" s="1014">
        <v>17513</v>
      </c>
      <c r="AM112" s="1014"/>
      <c r="AN112" s="1014"/>
      <c r="AO112" s="1014"/>
      <c r="AP112" s="1014"/>
      <c r="AQ112" s="1014"/>
      <c r="AR112" s="1014"/>
      <c r="AS112" s="1014"/>
    </row>
    <row r="113" spans="1:45" x14ac:dyDescent="0.2">
      <c r="A113" s="1016">
        <v>1989</v>
      </c>
      <c r="B113" s="1015"/>
      <c r="C113" s="1015"/>
      <c r="D113" s="1015"/>
      <c r="E113" s="1015"/>
      <c r="F113" s="1014">
        <v>7950</v>
      </c>
      <c r="G113" s="1014"/>
      <c r="H113" s="1014"/>
      <c r="I113" s="1014"/>
      <c r="J113" s="1014"/>
      <c r="K113" s="1014"/>
      <c r="L113" s="1014"/>
      <c r="M113" s="1014"/>
      <c r="N113" s="1014"/>
      <c r="O113" s="1014"/>
      <c r="P113" s="1014"/>
      <c r="Q113" s="1014">
        <v>8293</v>
      </c>
      <c r="R113" s="1014"/>
      <c r="S113" s="1014"/>
      <c r="T113" s="1014"/>
      <c r="U113" s="1014"/>
      <c r="V113" s="1014"/>
      <c r="W113" s="1014"/>
      <c r="X113" s="1014"/>
      <c r="Y113" s="1014"/>
      <c r="Z113" s="1014">
        <v>2194</v>
      </c>
      <c r="AA113" s="1014"/>
      <c r="AB113" s="1014"/>
      <c r="AC113" s="1014"/>
      <c r="AD113" s="1014"/>
      <c r="AE113" s="1014"/>
      <c r="AF113" s="1014"/>
      <c r="AG113" s="1014"/>
      <c r="AH113" s="1014"/>
      <c r="AI113" s="1014"/>
      <c r="AJ113" s="1014"/>
      <c r="AK113" s="1014"/>
      <c r="AL113" s="1014">
        <v>18437</v>
      </c>
      <c r="AM113" s="1014"/>
      <c r="AN113" s="1014"/>
      <c r="AO113" s="1014"/>
      <c r="AP113" s="1014"/>
      <c r="AQ113" s="1014"/>
      <c r="AR113" s="1014"/>
      <c r="AS113" s="1014"/>
    </row>
    <row r="114" spans="1:45" x14ac:dyDescent="0.2">
      <c r="A114" s="1016">
        <v>1990</v>
      </c>
      <c r="B114" s="1015"/>
      <c r="C114" s="1015"/>
      <c r="D114" s="1015"/>
      <c r="E114" s="1015"/>
      <c r="F114" s="1014">
        <v>8292</v>
      </c>
      <c r="G114" s="1014"/>
      <c r="H114" s="1014"/>
      <c r="I114" s="1014"/>
      <c r="J114" s="1014"/>
      <c r="K114" s="1014"/>
      <c r="L114" s="1014"/>
      <c r="M114" s="1014"/>
      <c r="N114" s="1014"/>
      <c r="O114" s="1014"/>
      <c r="P114" s="1014"/>
      <c r="Q114" s="1014">
        <v>8696</v>
      </c>
      <c r="R114" s="1014"/>
      <c r="S114" s="1014"/>
      <c r="T114" s="1014"/>
      <c r="U114" s="1014"/>
      <c r="V114" s="1014"/>
      <c r="W114" s="1014"/>
      <c r="X114" s="1014"/>
      <c r="Y114" s="1014"/>
      <c r="Z114" s="1014">
        <v>2260</v>
      </c>
      <c r="AA114" s="1014"/>
      <c r="AB114" s="1014"/>
      <c r="AC114" s="1014"/>
      <c r="AD114" s="1014"/>
      <c r="AE114" s="1014"/>
      <c r="AF114" s="1014"/>
      <c r="AG114" s="1014"/>
      <c r="AH114" s="1014"/>
      <c r="AI114" s="1014"/>
      <c r="AJ114" s="1014"/>
      <c r="AK114" s="1014"/>
      <c r="AL114" s="1014">
        <v>19248</v>
      </c>
      <c r="AM114" s="1014"/>
      <c r="AN114" s="1014"/>
      <c r="AO114" s="1014"/>
      <c r="AP114" s="1014"/>
      <c r="AQ114" s="1014"/>
      <c r="AR114" s="1014"/>
      <c r="AS114" s="1014"/>
    </row>
    <row r="115" spans="1:45" x14ac:dyDescent="0.2">
      <c r="A115" s="1016">
        <v>1991</v>
      </c>
      <c r="B115" s="1015"/>
      <c r="C115" s="1015"/>
      <c r="D115" s="1015"/>
      <c r="E115" s="1015"/>
      <c r="F115" s="1014">
        <v>8098</v>
      </c>
      <c r="G115" s="1014"/>
      <c r="H115" s="1014"/>
      <c r="I115" s="1014"/>
      <c r="J115" s="1014"/>
      <c r="K115" s="1014"/>
      <c r="L115" s="1014"/>
      <c r="M115" s="1014"/>
      <c r="N115" s="1014"/>
      <c r="O115" s="1014"/>
      <c r="P115" s="1014"/>
      <c r="Q115" s="1014">
        <v>10973</v>
      </c>
      <c r="R115" s="1014"/>
      <c r="S115" s="1014"/>
      <c r="T115" s="1014"/>
      <c r="U115" s="1014"/>
      <c r="V115" s="1014"/>
      <c r="W115" s="1014"/>
      <c r="X115" s="1014"/>
      <c r="Y115" s="1014"/>
      <c r="Z115" s="1014">
        <v>2412</v>
      </c>
      <c r="AA115" s="1014"/>
      <c r="AB115" s="1014"/>
      <c r="AC115" s="1014"/>
      <c r="AD115" s="1014"/>
      <c r="AE115" s="1014"/>
      <c r="AF115" s="1014"/>
      <c r="AG115" s="1014"/>
      <c r="AH115" s="1014"/>
      <c r="AI115" s="1014"/>
      <c r="AJ115" s="1014"/>
      <c r="AK115" s="1014"/>
      <c r="AL115" s="1014">
        <v>21483</v>
      </c>
      <c r="AM115" s="1014"/>
      <c r="AN115" s="1014"/>
      <c r="AO115" s="1014"/>
      <c r="AP115" s="1014"/>
      <c r="AQ115" s="1014"/>
      <c r="AR115" s="1014"/>
      <c r="AS115" s="1014"/>
    </row>
    <row r="116" spans="1:45" x14ac:dyDescent="0.2">
      <c r="A116" s="1016">
        <v>1992</v>
      </c>
      <c r="B116" s="1015"/>
      <c r="C116" s="1015"/>
      <c r="D116" s="1015"/>
      <c r="E116" s="1015"/>
      <c r="F116" s="1014">
        <v>7960</v>
      </c>
      <c r="G116" s="1014"/>
      <c r="H116" s="1014"/>
      <c r="I116" s="1014"/>
      <c r="J116" s="1014"/>
      <c r="K116" s="1014"/>
      <c r="L116" s="1014"/>
      <c r="M116" s="1014"/>
      <c r="N116" s="1014"/>
      <c r="O116" s="1014"/>
      <c r="P116" s="1014"/>
      <c r="Q116" s="1014">
        <v>9222</v>
      </c>
      <c r="R116" s="1014"/>
      <c r="S116" s="1014"/>
      <c r="T116" s="1014"/>
      <c r="U116" s="1014"/>
      <c r="V116" s="1014"/>
      <c r="W116" s="1014"/>
      <c r="X116" s="1014"/>
      <c r="Y116" s="1014"/>
      <c r="Z116" s="1014">
        <v>2623</v>
      </c>
      <c r="AA116" s="1014"/>
      <c r="AB116" s="1014"/>
      <c r="AC116" s="1014"/>
      <c r="AD116" s="1014"/>
      <c r="AE116" s="1014"/>
      <c r="AF116" s="1014"/>
      <c r="AG116" s="1014"/>
      <c r="AH116" s="1014"/>
      <c r="AI116" s="1014"/>
      <c r="AJ116" s="1014"/>
      <c r="AK116" s="1014"/>
      <c r="AL116" s="1014">
        <v>19805</v>
      </c>
      <c r="AM116" s="1014"/>
      <c r="AN116" s="1014"/>
      <c r="AO116" s="1014"/>
      <c r="AP116" s="1014"/>
      <c r="AQ116" s="1014"/>
      <c r="AR116" s="1014"/>
      <c r="AS116" s="1014"/>
    </row>
    <row r="117" spans="1:45" x14ac:dyDescent="0.2">
      <c r="A117" s="1016">
        <v>1993</v>
      </c>
      <c r="B117" s="1015"/>
      <c r="C117" s="1015"/>
      <c r="D117" s="1015"/>
      <c r="E117" s="1015"/>
      <c r="F117" s="1014">
        <v>7591</v>
      </c>
      <c r="G117" s="1014"/>
      <c r="H117" s="1014"/>
      <c r="I117" s="1014"/>
      <c r="J117" s="1014"/>
      <c r="K117" s="1014"/>
      <c r="L117" s="1014"/>
      <c r="M117" s="1014"/>
      <c r="N117" s="1014"/>
      <c r="O117" s="1014"/>
      <c r="P117" s="1014"/>
      <c r="Q117" s="1014">
        <v>6282</v>
      </c>
      <c r="R117" s="1014"/>
      <c r="S117" s="1014"/>
      <c r="T117" s="1014"/>
      <c r="U117" s="1014"/>
      <c r="V117" s="1014"/>
      <c r="W117" s="1014"/>
      <c r="X117" s="1014"/>
      <c r="Y117" s="1014"/>
      <c r="Z117" s="1014">
        <v>2585</v>
      </c>
      <c r="AA117" s="1014"/>
      <c r="AB117" s="1014"/>
      <c r="AC117" s="1014"/>
      <c r="AD117" s="1014"/>
      <c r="AE117" s="1014"/>
      <c r="AF117" s="1014"/>
      <c r="AG117" s="1014"/>
      <c r="AH117" s="1014"/>
      <c r="AI117" s="1014"/>
      <c r="AJ117" s="1014"/>
      <c r="AK117" s="1014"/>
      <c r="AL117" s="1014">
        <v>16458</v>
      </c>
      <c r="AM117" s="1014"/>
      <c r="AN117" s="1014"/>
      <c r="AO117" s="1014"/>
      <c r="AP117" s="1014"/>
      <c r="AQ117" s="1014"/>
      <c r="AR117" s="1014"/>
      <c r="AS117" s="1014"/>
    </row>
    <row r="118" spans="1:45" x14ac:dyDescent="0.2">
      <c r="A118" s="1016">
        <v>1994</v>
      </c>
      <c r="B118" s="1015"/>
      <c r="C118" s="1015"/>
      <c r="D118" s="1015"/>
      <c r="E118" s="1015"/>
      <c r="F118" s="1014">
        <v>6704</v>
      </c>
      <c r="G118" s="1014"/>
      <c r="H118" s="1014"/>
      <c r="I118" s="1014"/>
      <c r="J118" s="1014"/>
      <c r="K118" s="1014"/>
      <c r="L118" s="1014"/>
      <c r="M118" s="1014"/>
      <c r="N118" s="1014"/>
      <c r="O118" s="1014"/>
      <c r="P118" s="1014"/>
      <c r="Q118" s="1014">
        <v>4570</v>
      </c>
      <c r="R118" s="1014"/>
      <c r="S118" s="1014"/>
      <c r="T118" s="1014"/>
      <c r="U118" s="1014"/>
      <c r="V118" s="1014"/>
      <c r="W118" s="1014"/>
      <c r="X118" s="1014"/>
      <c r="Y118" s="1014"/>
      <c r="Z118" s="1014">
        <v>3024</v>
      </c>
      <c r="AA118" s="1014"/>
      <c r="AB118" s="1014"/>
      <c r="AC118" s="1014"/>
      <c r="AD118" s="1014"/>
      <c r="AE118" s="1014"/>
      <c r="AF118" s="1014"/>
      <c r="AG118" s="1014"/>
      <c r="AH118" s="1014"/>
      <c r="AI118" s="1014"/>
      <c r="AJ118" s="1014"/>
      <c r="AK118" s="1014"/>
      <c r="AL118" s="1014">
        <v>14298</v>
      </c>
      <c r="AM118" s="1014"/>
      <c r="AN118" s="1014"/>
      <c r="AO118" s="1014"/>
      <c r="AP118" s="1014"/>
      <c r="AQ118" s="1014"/>
      <c r="AR118" s="1014"/>
      <c r="AS118" s="1014"/>
    </row>
    <row r="119" spans="1:45" x14ac:dyDescent="0.2">
      <c r="A119" s="1016">
        <v>1995</v>
      </c>
      <c r="B119" s="1015"/>
      <c r="C119" s="1015"/>
      <c r="D119" s="1015"/>
      <c r="E119" s="1015"/>
      <c r="F119" s="1014">
        <v>5267</v>
      </c>
      <c r="G119" s="1014"/>
      <c r="H119" s="1014"/>
      <c r="I119" s="1014"/>
      <c r="J119" s="1014"/>
      <c r="K119" s="1014"/>
      <c r="L119" s="1014"/>
      <c r="M119" s="1014"/>
      <c r="N119" s="1014"/>
      <c r="O119" s="1014"/>
      <c r="P119" s="1014"/>
      <c r="Q119" s="1014">
        <v>2834</v>
      </c>
      <c r="R119" s="1014"/>
      <c r="S119" s="1014"/>
      <c r="T119" s="1014"/>
      <c r="U119" s="1014"/>
      <c r="V119" s="1014"/>
      <c r="W119" s="1014"/>
      <c r="X119" s="1014"/>
      <c r="Y119" s="1014"/>
      <c r="Z119" s="1014">
        <v>2548</v>
      </c>
      <c r="AA119" s="1014"/>
      <c r="AB119" s="1014"/>
      <c r="AC119" s="1014"/>
      <c r="AD119" s="1014"/>
      <c r="AE119" s="1014"/>
      <c r="AF119" s="1014"/>
      <c r="AG119" s="1014"/>
      <c r="AH119" s="1014"/>
      <c r="AI119" s="1014"/>
      <c r="AJ119" s="1014"/>
      <c r="AK119" s="1014"/>
      <c r="AL119" s="1014">
        <v>10649</v>
      </c>
      <c r="AM119" s="1014"/>
      <c r="AN119" s="1014"/>
      <c r="AO119" s="1014"/>
      <c r="AP119" s="1014"/>
      <c r="AQ119" s="1014"/>
      <c r="AR119" s="1014"/>
      <c r="AS119" s="1014"/>
    </row>
    <row r="120" spans="1:45" x14ac:dyDescent="0.2">
      <c r="A120" s="1016">
        <v>1996</v>
      </c>
      <c r="B120" s="1015"/>
      <c r="C120" s="1015"/>
      <c r="D120" s="1015"/>
      <c r="E120" s="1015"/>
      <c r="F120" s="1014">
        <v>6340</v>
      </c>
      <c r="G120" s="1014"/>
      <c r="H120" s="1014"/>
      <c r="I120" s="1014"/>
      <c r="J120" s="1014"/>
      <c r="K120" s="1014"/>
      <c r="L120" s="1014"/>
      <c r="M120" s="1014"/>
      <c r="N120" s="1014"/>
      <c r="O120" s="1014"/>
      <c r="P120" s="1014"/>
      <c r="Q120" s="1014">
        <v>2792</v>
      </c>
      <c r="R120" s="1014"/>
      <c r="S120" s="1014"/>
      <c r="T120" s="1014"/>
      <c r="U120" s="1014"/>
      <c r="V120" s="1014"/>
      <c r="W120" s="1014"/>
      <c r="X120" s="1014"/>
      <c r="Y120" s="1014"/>
      <c r="Z120" s="1014">
        <v>2395</v>
      </c>
      <c r="AA120" s="1014"/>
      <c r="AB120" s="1014"/>
      <c r="AC120" s="1014"/>
      <c r="AD120" s="1014"/>
      <c r="AE120" s="1014"/>
      <c r="AF120" s="1014"/>
      <c r="AG120" s="1014"/>
      <c r="AH120" s="1014"/>
      <c r="AI120" s="1014"/>
      <c r="AJ120" s="1014"/>
      <c r="AK120" s="1014"/>
      <c r="AL120" s="1014">
        <v>11527</v>
      </c>
      <c r="AM120" s="1014"/>
      <c r="AN120" s="1014"/>
      <c r="AO120" s="1014"/>
      <c r="AP120" s="1014"/>
      <c r="AQ120" s="1014"/>
      <c r="AR120" s="1014"/>
      <c r="AS120" s="1014"/>
    </row>
    <row r="121" spans="1:45" x14ac:dyDescent="0.2">
      <c r="A121" s="1016">
        <v>1997</v>
      </c>
      <c r="B121" s="1015"/>
      <c r="C121" s="1015"/>
      <c r="D121" s="1015"/>
      <c r="E121" s="1015"/>
      <c r="F121" s="1014">
        <v>8288</v>
      </c>
      <c r="G121" s="1014"/>
      <c r="H121" s="1014"/>
      <c r="I121" s="1014"/>
      <c r="J121" s="1014"/>
      <c r="K121" s="1014"/>
      <c r="L121" s="1014"/>
      <c r="M121" s="1014"/>
      <c r="N121" s="1014"/>
      <c r="O121" s="1014"/>
      <c r="P121" s="1014"/>
      <c r="Q121" s="1014">
        <v>2069</v>
      </c>
      <c r="R121" s="1014"/>
      <c r="S121" s="1014"/>
      <c r="T121" s="1014"/>
      <c r="U121" s="1014"/>
      <c r="V121" s="1014"/>
      <c r="W121" s="1014"/>
      <c r="X121" s="1014"/>
      <c r="Y121" s="1014"/>
      <c r="Z121" s="1014">
        <v>1395</v>
      </c>
      <c r="AA121" s="1014"/>
      <c r="AB121" s="1014"/>
      <c r="AC121" s="1014"/>
      <c r="AD121" s="1014"/>
      <c r="AE121" s="1014"/>
      <c r="AF121" s="1014"/>
      <c r="AG121" s="1014"/>
      <c r="AH121" s="1014"/>
      <c r="AI121" s="1014"/>
      <c r="AJ121" s="1014"/>
      <c r="AK121" s="1014"/>
      <c r="AL121" s="1014">
        <v>11752</v>
      </c>
      <c r="AM121" s="1014"/>
      <c r="AN121" s="1014"/>
      <c r="AO121" s="1014"/>
      <c r="AP121" s="1014"/>
      <c r="AQ121" s="1014"/>
      <c r="AR121" s="1014"/>
      <c r="AS121" s="1014"/>
    </row>
    <row r="122" spans="1:45" x14ac:dyDescent="0.2">
      <c r="A122" s="1016">
        <v>1998</v>
      </c>
      <c r="B122" s="1015"/>
      <c r="C122" s="1015"/>
      <c r="D122" s="1015"/>
      <c r="E122" s="1015"/>
      <c r="F122" s="1014">
        <v>8767</v>
      </c>
      <c r="G122" s="1014"/>
      <c r="H122" s="1014"/>
      <c r="I122" s="1014"/>
      <c r="J122" s="1014"/>
      <c r="K122" s="1014"/>
      <c r="L122" s="1014"/>
      <c r="M122" s="1014"/>
      <c r="N122" s="1014"/>
      <c r="O122" s="1014"/>
      <c r="P122" s="1014"/>
      <c r="Q122" s="1014">
        <v>2715</v>
      </c>
      <c r="R122" s="1014"/>
      <c r="S122" s="1014"/>
      <c r="T122" s="1014"/>
      <c r="U122" s="1014"/>
      <c r="V122" s="1014"/>
      <c r="W122" s="1014"/>
      <c r="X122" s="1014"/>
      <c r="Y122" s="1014"/>
      <c r="Z122" s="1014">
        <v>1536</v>
      </c>
      <c r="AA122" s="1014"/>
      <c r="AB122" s="1014"/>
      <c r="AC122" s="1014"/>
      <c r="AD122" s="1014"/>
      <c r="AE122" s="1014"/>
      <c r="AF122" s="1014"/>
      <c r="AG122" s="1014"/>
      <c r="AH122" s="1014"/>
      <c r="AI122" s="1014"/>
      <c r="AJ122" s="1014"/>
      <c r="AK122" s="1014"/>
      <c r="AL122" s="1014">
        <v>13019</v>
      </c>
      <c r="AM122" s="1014"/>
      <c r="AN122" s="1014"/>
      <c r="AO122" s="1014"/>
      <c r="AP122" s="1014"/>
      <c r="AQ122" s="1014"/>
      <c r="AR122" s="1014"/>
      <c r="AS122" s="1014"/>
    </row>
    <row r="123" spans="1:45" x14ac:dyDescent="0.2">
      <c r="A123" s="1016">
        <v>1999</v>
      </c>
      <c r="B123" s="1015"/>
      <c r="C123" s="1015"/>
      <c r="D123" s="1015"/>
      <c r="E123" s="1015"/>
      <c r="F123" s="1014">
        <v>9505</v>
      </c>
      <c r="G123" s="1014"/>
      <c r="H123" s="1014"/>
      <c r="I123" s="1014"/>
      <c r="J123" s="1014"/>
      <c r="K123" s="1014"/>
      <c r="L123" s="1014"/>
      <c r="M123" s="1014"/>
      <c r="N123" s="1014"/>
      <c r="O123" s="1014"/>
      <c r="P123" s="1014"/>
      <c r="Q123" s="1014">
        <v>2235</v>
      </c>
      <c r="R123" s="1014"/>
      <c r="S123" s="1014"/>
      <c r="T123" s="1014"/>
      <c r="U123" s="1014"/>
      <c r="V123" s="1014"/>
      <c r="W123" s="1014"/>
      <c r="X123" s="1014"/>
      <c r="Y123" s="1014"/>
      <c r="Z123" s="1014">
        <v>1036</v>
      </c>
      <c r="AA123" s="1014"/>
      <c r="AB123" s="1014"/>
      <c r="AC123" s="1014"/>
      <c r="AD123" s="1014"/>
      <c r="AE123" s="1014"/>
      <c r="AF123" s="1014"/>
      <c r="AG123" s="1014"/>
      <c r="AH123" s="1014"/>
      <c r="AI123" s="1014"/>
      <c r="AJ123" s="1014"/>
      <c r="AK123" s="1014"/>
      <c r="AL123" s="1014">
        <v>12776</v>
      </c>
      <c r="AM123" s="1014"/>
      <c r="AN123" s="1014"/>
      <c r="AO123" s="1014"/>
      <c r="AP123" s="1014"/>
      <c r="AQ123" s="1014"/>
      <c r="AR123" s="1014"/>
      <c r="AS123" s="1014"/>
    </row>
    <row r="124" spans="1:45" x14ac:dyDescent="0.2">
      <c r="A124" s="1016">
        <v>2000</v>
      </c>
      <c r="B124" s="1015"/>
      <c r="C124" s="1015"/>
      <c r="D124" s="1015"/>
      <c r="E124" s="1015"/>
      <c r="F124" s="1014">
        <v>7834</v>
      </c>
      <c r="G124" s="1014"/>
      <c r="H124" s="1014"/>
      <c r="I124" s="1014"/>
      <c r="J124" s="1014"/>
      <c r="K124" s="1014"/>
      <c r="L124" s="1014"/>
      <c r="M124" s="1014"/>
      <c r="N124" s="1014"/>
      <c r="O124" s="1014"/>
      <c r="P124" s="1014"/>
      <c r="Q124" s="1014">
        <v>2885</v>
      </c>
      <c r="R124" s="1014"/>
      <c r="S124" s="1014"/>
      <c r="T124" s="1014"/>
      <c r="U124" s="1014"/>
      <c r="V124" s="1014"/>
      <c r="W124" s="1014"/>
      <c r="X124" s="1014"/>
      <c r="Y124" s="1014"/>
      <c r="Z124" s="1014">
        <v>1416</v>
      </c>
      <c r="AA124" s="1014"/>
      <c r="AB124" s="1014"/>
      <c r="AC124" s="1014"/>
      <c r="AD124" s="1014"/>
      <c r="AE124" s="1014"/>
      <c r="AF124" s="1014"/>
      <c r="AG124" s="1014"/>
      <c r="AH124" s="1014"/>
      <c r="AI124" s="1014"/>
      <c r="AJ124" s="1014"/>
      <c r="AK124" s="1014"/>
      <c r="AL124" s="1014">
        <v>12135</v>
      </c>
      <c r="AM124" s="1014"/>
      <c r="AN124" s="1014"/>
      <c r="AO124" s="1014"/>
      <c r="AP124" s="1014"/>
      <c r="AQ124" s="1014"/>
      <c r="AR124" s="1014"/>
      <c r="AS124" s="1014"/>
    </row>
    <row r="125" spans="1:45" x14ac:dyDescent="0.2">
      <c r="A125" s="1016">
        <v>2001</v>
      </c>
      <c r="B125" s="1015"/>
      <c r="C125" s="1015"/>
      <c r="D125" s="1015"/>
      <c r="E125" s="1015"/>
      <c r="F125" s="1014">
        <v>9639</v>
      </c>
      <c r="G125" s="1014"/>
      <c r="H125" s="1014"/>
      <c r="I125" s="1014"/>
      <c r="J125" s="1014"/>
      <c r="K125" s="1014"/>
      <c r="L125" s="1014"/>
      <c r="M125" s="1014"/>
      <c r="N125" s="1014"/>
      <c r="O125" s="1014"/>
      <c r="P125" s="1014"/>
      <c r="Q125" s="1014">
        <v>3984</v>
      </c>
      <c r="R125" s="1014"/>
      <c r="S125" s="1014"/>
      <c r="T125" s="1014"/>
      <c r="U125" s="1014"/>
      <c r="V125" s="1014"/>
      <c r="W125" s="1014"/>
      <c r="X125" s="1014"/>
      <c r="Y125" s="1014"/>
      <c r="Z125" s="1014">
        <v>1569</v>
      </c>
      <c r="AA125" s="1014"/>
      <c r="AB125" s="1014"/>
      <c r="AC125" s="1014"/>
      <c r="AD125" s="1014"/>
      <c r="AE125" s="1014"/>
      <c r="AF125" s="1014"/>
      <c r="AG125" s="1014"/>
      <c r="AH125" s="1014"/>
      <c r="AI125" s="1014"/>
      <c r="AJ125" s="1014"/>
      <c r="AK125" s="1014"/>
      <c r="AL125" s="1014">
        <v>15192</v>
      </c>
      <c r="AM125" s="1014"/>
      <c r="AN125" s="1014"/>
      <c r="AO125" s="1014"/>
      <c r="AP125" s="1014"/>
      <c r="AQ125" s="1014"/>
      <c r="AR125" s="1014"/>
      <c r="AS125" s="1014"/>
    </row>
    <row r="126" spans="1:45" x14ac:dyDescent="0.2">
      <c r="A126" s="1016">
        <v>2002</v>
      </c>
      <c r="B126" s="1015"/>
      <c r="C126" s="1015"/>
      <c r="D126" s="1015"/>
      <c r="E126" s="1015"/>
      <c r="F126" s="1014">
        <v>9646</v>
      </c>
      <c r="G126" s="1014"/>
      <c r="H126" s="1014"/>
      <c r="I126" s="1014"/>
      <c r="J126" s="1014"/>
      <c r="K126" s="1014"/>
      <c r="L126" s="1014"/>
      <c r="M126" s="1014"/>
      <c r="N126" s="1014"/>
      <c r="O126" s="1014"/>
      <c r="P126" s="1014"/>
      <c r="Q126" s="1014">
        <v>6321</v>
      </c>
      <c r="R126" s="1014"/>
      <c r="S126" s="1014"/>
      <c r="T126" s="1014"/>
      <c r="U126" s="1014"/>
      <c r="V126" s="1014"/>
      <c r="W126" s="1014"/>
      <c r="X126" s="1014"/>
      <c r="Y126" s="1014"/>
      <c r="Z126" s="1014">
        <v>3199</v>
      </c>
      <c r="AA126" s="1014"/>
      <c r="AB126" s="1014"/>
      <c r="AC126" s="1014"/>
      <c r="AD126" s="1014"/>
      <c r="AE126" s="1014"/>
      <c r="AF126" s="1014"/>
      <c r="AG126" s="1014"/>
      <c r="AH126" s="1014"/>
      <c r="AI126" s="1014"/>
      <c r="AJ126" s="1014"/>
      <c r="AK126" s="1014"/>
      <c r="AL126" s="1014">
        <v>19166</v>
      </c>
      <c r="AM126" s="1014"/>
      <c r="AN126" s="1014"/>
      <c r="AO126" s="1014"/>
      <c r="AP126" s="1014"/>
      <c r="AQ126" s="1014"/>
      <c r="AR126" s="1014"/>
      <c r="AS126" s="1014"/>
    </row>
    <row r="127" spans="1:45" x14ac:dyDescent="0.2">
      <c r="A127" s="1016">
        <v>2003</v>
      </c>
      <c r="B127" s="1015"/>
      <c r="C127" s="1015"/>
      <c r="D127" s="1015"/>
      <c r="E127" s="1015"/>
      <c r="F127" s="1014">
        <v>8160</v>
      </c>
      <c r="G127" s="1014"/>
      <c r="H127" s="1014"/>
      <c r="I127" s="1014"/>
      <c r="J127" s="1014"/>
      <c r="K127" s="1014"/>
      <c r="L127" s="1014"/>
      <c r="M127" s="1014"/>
      <c r="N127" s="1014"/>
      <c r="O127" s="1014"/>
      <c r="P127" s="1014"/>
      <c r="Q127" s="1014">
        <v>2264</v>
      </c>
      <c r="R127" s="1014"/>
      <c r="S127" s="1014"/>
      <c r="T127" s="1014"/>
      <c r="U127" s="1014"/>
      <c r="V127" s="1014"/>
      <c r="W127" s="1014"/>
      <c r="X127" s="1014"/>
      <c r="Y127" s="1014"/>
      <c r="Z127" s="1014">
        <v>2081</v>
      </c>
      <c r="AA127" s="1014"/>
      <c r="AB127" s="1014"/>
      <c r="AC127" s="1014"/>
      <c r="AD127" s="1014"/>
      <c r="AE127" s="1014"/>
      <c r="AF127" s="1014"/>
      <c r="AG127" s="1014"/>
      <c r="AH127" s="1014"/>
      <c r="AI127" s="1014"/>
      <c r="AJ127" s="1014"/>
      <c r="AK127" s="1014"/>
      <c r="AL127" s="1014">
        <v>12505</v>
      </c>
      <c r="AM127" s="1014"/>
      <c r="AN127" s="1014"/>
      <c r="AO127" s="1014"/>
      <c r="AP127" s="1014"/>
      <c r="AQ127" s="1014"/>
      <c r="AR127" s="1014"/>
      <c r="AS127" s="1014"/>
    </row>
    <row r="128" spans="1:45" x14ac:dyDescent="0.2">
      <c r="A128" s="1016">
        <v>2004</v>
      </c>
      <c r="B128" s="1015"/>
      <c r="C128" s="1015"/>
      <c r="D128" s="1015"/>
      <c r="E128" s="1015"/>
      <c r="F128" s="1014">
        <v>7539</v>
      </c>
      <c r="G128" s="1014"/>
      <c r="H128" s="1014"/>
      <c r="I128" s="1014"/>
      <c r="J128" s="1014"/>
      <c r="K128" s="1014"/>
      <c r="L128" s="1014"/>
      <c r="M128" s="1014"/>
      <c r="N128" s="1014"/>
      <c r="O128" s="1014"/>
      <c r="P128" s="1014"/>
      <c r="Q128" s="1014">
        <v>1392</v>
      </c>
      <c r="R128" s="1014"/>
      <c r="S128" s="1014"/>
      <c r="T128" s="1014"/>
      <c r="U128" s="1014"/>
      <c r="V128" s="1014"/>
      <c r="W128" s="1014"/>
      <c r="X128" s="1014"/>
      <c r="Y128" s="1014"/>
      <c r="Z128" s="1014">
        <v>1819</v>
      </c>
      <c r="AA128" s="1014"/>
      <c r="AB128" s="1014"/>
      <c r="AC128" s="1014"/>
      <c r="AD128" s="1014"/>
      <c r="AE128" s="1014"/>
      <c r="AF128" s="1014"/>
      <c r="AG128" s="1014"/>
      <c r="AH128" s="1014"/>
      <c r="AI128" s="1014"/>
      <c r="AJ128" s="1014"/>
      <c r="AK128" s="1014"/>
      <c r="AL128" s="1014">
        <v>10750</v>
      </c>
      <c r="AM128" s="1014"/>
      <c r="AN128" s="1014"/>
      <c r="AO128" s="1014"/>
      <c r="AP128" s="1014"/>
      <c r="AQ128" s="1014"/>
      <c r="AR128" s="1014"/>
      <c r="AS128" s="1014"/>
    </row>
    <row r="129" spans="1:45" x14ac:dyDescent="0.2">
      <c r="A129" s="1016">
        <v>2005</v>
      </c>
      <c r="B129" s="1015"/>
      <c r="C129" s="1015"/>
      <c r="D129" s="1015"/>
      <c r="E129" s="1015"/>
      <c r="F129" s="1014">
        <v>7539</v>
      </c>
      <c r="G129" s="1014"/>
      <c r="H129" s="1014"/>
      <c r="I129" s="1014"/>
      <c r="J129" s="1014"/>
      <c r="K129" s="1014"/>
      <c r="L129" s="1014"/>
      <c r="M129" s="1014"/>
      <c r="N129" s="1014"/>
      <c r="O129" s="1014"/>
      <c r="P129" s="1014"/>
      <c r="Q129" s="1014">
        <v>1320</v>
      </c>
      <c r="R129" s="1014"/>
      <c r="S129" s="1014"/>
      <c r="T129" s="1014"/>
      <c r="U129" s="1014"/>
      <c r="V129" s="1014"/>
      <c r="W129" s="1014"/>
      <c r="X129" s="1014"/>
      <c r="Y129" s="1014"/>
      <c r="Z129" s="1014">
        <v>1746</v>
      </c>
      <c r="AA129" s="1014"/>
      <c r="AB129" s="1014"/>
      <c r="AC129" s="1014"/>
      <c r="AD129" s="1014"/>
      <c r="AE129" s="1014"/>
      <c r="AF129" s="1014"/>
      <c r="AG129" s="1014"/>
      <c r="AH129" s="1014"/>
      <c r="AI129" s="1014"/>
      <c r="AJ129" s="1014"/>
      <c r="AK129" s="1014"/>
      <c r="AL129" s="1014">
        <v>10605</v>
      </c>
      <c r="AM129" s="1014"/>
      <c r="AN129" s="1014"/>
      <c r="AO129" s="1014"/>
      <c r="AP129" s="1014"/>
      <c r="AQ129" s="1014"/>
      <c r="AR129" s="1014"/>
      <c r="AS129" s="1014"/>
    </row>
    <row r="130" spans="1:45" x14ac:dyDescent="0.2">
      <c r="A130" s="1016">
        <v>2006</v>
      </c>
      <c r="B130" s="1015"/>
      <c r="C130" s="1015"/>
      <c r="D130" s="1015"/>
      <c r="E130" s="1015"/>
      <c r="F130" s="1014">
        <v>8537</v>
      </c>
      <c r="G130" s="1014"/>
      <c r="H130" s="1014"/>
      <c r="I130" s="1014"/>
      <c r="J130" s="1014"/>
      <c r="K130" s="1014"/>
      <c r="L130" s="1014"/>
      <c r="M130" s="1014"/>
      <c r="N130" s="1014"/>
      <c r="O130" s="1014"/>
      <c r="P130" s="1014"/>
      <c r="Q130" s="1014">
        <v>1180</v>
      </c>
      <c r="R130" s="1014"/>
      <c r="S130" s="1014"/>
      <c r="T130" s="1014"/>
      <c r="U130" s="1014"/>
      <c r="V130" s="1014"/>
      <c r="W130" s="1014"/>
      <c r="X130" s="1014"/>
      <c r="Y130" s="1014"/>
      <c r="Z130" s="1014">
        <v>1505</v>
      </c>
      <c r="AA130" s="1014"/>
      <c r="AB130" s="1014"/>
      <c r="AC130" s="1014"/>
      <c r="AD130" s="1014"/>
      <c r="AE130" s="1014"/>
      <c r="AF130" s="1014"/>
      <c r="AG130" s="1014"/>
      <c r="AH130" s="1014"/>
      <c r="AI130" s="1014"/>
      <c r="AJ130" s="1014"/>
      <c r="AK130" s="1014"/>
      <c r="AL130" s="1014">
        <v>11222</v>
      </c>
      <c r="AM130" s="1014"/>
      <c r="AN130" s="1014"/>
      <c r="AO130" s="1014"/>
      <c r="AP130" s="1014"/>
      <c r="AQ130" s="1014"/>
      <c r="AR130" s="1014"/>
      <c r="AS130" s="1014"/>
    </row>
    <row r="131" spans="1:45" x14ac:dyDescent="0.2">
      <c r="A131" s="1016">
        <v>2007</v>
      </c>
      <c r="B131" s="1015"/>
      <c r="C131" s="1015"/>
      <c r="D131" s="1015"/>
      <c r="E131" s="1015"/>
      <c r="F131" s="1014">
        <v>8004</v>
      </c>
      <c r="G131" s="1014"/>
      <c r="H131" s="1014"/>
      <c r="I131" s="1014"/>
      <c r="J131" s="1014"/>
      <c r="K131" s="1014"/>
      <c r="L131" s="1014"/>
      <c r="M131" s="1014"/>
      <c r="N131" s="1014"/>
      <c r="O131" s="1014"/>
      <c r="P131" s="1014"/>
      <c r="Q131" s="1014">
        <v>1081</v>
      </c>
      <c r="R131" s="1014"/>
      <c r="S131" s="1014"/>
      <c r="T131" s="1014"/>
      <c r="U131" s="1014"/>
      <c r="V131" s="1014"/>
      <c r="W131" s="1014"/>
      <c r="X131" s="1014"/>
      <c r="Y131" s="1014"/>
      <c r="Z131" s="1014">
        <v>1236</v>
      </c>
      <c r="AA131" s="1014"/>
      <c r="AB131" s="1014"/>
      <c r="AC131" s="1014"/>
      <c r="AD131" s="1014"/>
      <c r="AE131" s="1014"/>
      <c r="AF131" s="1014"/>
      <c r="AG131" s="1014"/>
      <c r="AH131" s="1014"/>
      <c r="AI131" s="1014"/>
      <c r="AJ131" s="1014"/>
      <c r="AK131" s="1014"/>
      <c r="AL131" s="1014">
        <v>10321</v>
      </c>
      <c r="AM131" s="1014"/>
      <c r="AN131" s="1014"/>
      <c r="AO131" s="1014"/>
      <c r="AP131" s="1014"/>
      <c r="AQ131" s="1014"/>
      <c r="AR131" s="1014"/>
      <c r="AS131" s="1014"/>
    </row>
    <row r="132" spans="1:45" x14ac:dyDescent="0.2">
      <c r="A132" s="1016">
        <v>2008</v>
      </c>
      <c r="B132" s="1015"/>
      <c r="C132" s="1015"/>
      <c r="D132" s="1015"/>
      <c r="E132" s="1015"/>
      <c r="F132" s="1014">
        <v>7610</v>
      </c>
      <c r="G132" s="1014"/>
      <c r="H132" s="1014"/>
      <c r="I132" s="1014"/>
      <c r="J132" s="1014"/>
      <c r="K132" s="1014"/>
      <c r="L132" s="1014"/>
      <c r="M132" s="1014"/>
      <c r="N132" s="1014"/>
      <c r="O132" s="1014"/>
      <c r="P132" s="1014"/>
      <c r="Q132" s="1015">
        <v>718</v>
      </c>
      <c r="R132" s="1015"/>
      <c r="S132" s="1015"/>
      <c r="T132" s="1015"/>
      <c r="U132" s="1015"/>
      <c r="V132" s="1015"/>
      <c r="W132" s="1015"/>
      <c r="X132" s="1015"/>
      <c r="Y132" s="1015"/>
      <c r="Z132" s="1015">
        <v>980</v>
      </c>
      <c r="AA132" s="1015"/>
      <c r="AB132" s="1015"/>
      <c r="AC132" s="1015"/>
      <c r="AD132" s="1015"/>
      <c r="AE132" s="1015"/>
      <c r="AF132" s="1015"/>
      <c r="AG132" s="1015"/>
      <c r="AH132" s="1015"/>
      <c r="AI132" s="1015"/>
      <c r="AJ132" s="1015"/>
      <c r="AK132" s="1015"/>
      <c r="AL132" s="1014">
        <v>9308</v>
      </c>
      <c r="AM132" s="1014"/>
      <c r="AN132" s="1014"/>
      <c r="AO132" s="1014"/>
      <c r="AP132" s="1014"/>
      <c r="AQ132" s="1014"/>
      <c r="AR132" s="1014"/>
      <c r="AS132" s="1014"/>
    </row>
    <row r="133" spans="1:45" x14ac:dyDescent="0.2">
      <c r="A133" s="1016">
        <v>2009</v>
      </c>
      <c r="B133" s="1015"/>
      <c r="C133" s="1015"/>
      <c r="D133" s="1015"/>
      <c r="E133" s="1015"/>
      <c r="F133" s="1014">
        <v>7967</v>
      </c>
      <c r="G133" s="1014"/>
      <c r="H133" s="1014"/>
      <c r="I133" s="1014"/>
      <c r="J133" s="1014"/>
      <c r="K133" s="1014"/>
      <c r="L133" s="1014"/>
      <c r="M133" s="1014"/>
      <c r="N133" s="1014"/>
      <c r="O133" s="1014"/>
      <c r="P133" s="1014"/>
      <c r="Q133" s="1015">
        <v>504</v>
      </c>
      <c r="R133" s="1015"/>
      <c r="S133" s="1015"/>
      <c r="T133" s="1015"/>
      <c r="U133" s="1015"/>
      <c r="V133" s="1015"/>
      <c r="W133" s="1015"/>
      <c r="X133" s="1015"/>
      <c r="Y133" s="1015"/>
      <c r="Z133" s="1015">
        <v>970</v>
      </c>
      <c r="AA133" s="1015"/>
      <c r="AB133" s="1015"/>
      <c r="AC133" s="1015"/>
      <c r="AD133" s="1015"/>
      <c r="AE133" s="1015"/>
      <c r="AF133" s="1015"/>
      <c r="AG133" s="1015"/>
      <c r="AH133" s="1015"/>
      <c r="AI133" s="1015"/>
      <c r="AJ133" s="1015"/>
      <c r="AK133" s="1015"/>
      <c r="AL133" s="1014">
        <v>9441</v>
      </c>
      <c r="AM133" s="1014"/>
      <c r="AN133" s="1014"/>
      <c r="AO133" s="1014"/>
      <c r="AP133" s="1014"/>
      <c r="AQ133" s="1014"/>
      <c r="AR133" s="1014"/>
      <c r="AS133" s="1014"/>
    </row>
    <row r="134" spans="1:45" x14ac:dyDescent="0.2">
      <c r="A134" s="1016">
        <v>2010</v>
      </c>
      <c r="B134" s="1015"/>
      <c r="C134" s="1015"/>
      <c r="D134" s="1015"/>
      <c r="E134" s="1015"/>
      <c r="F134" s="1014">
        <v>7367</v>
      </c>
      <c r="G134" s="1014"/>
      <c r="H134" s="1014"/>
      <c r="I134" s="1014"/>
      <c r="J134" s="1014"/>
      <c r="K134" s="1014"/>
      <c r="L134" s="1014"/>
      <c r="M134" s="1014"/>
      <c r="N134" s="1014"/>
      <c r="O134" s="1014"/>
      <c r="P134" s="1014"/>
      <c r="Q134" s="1015">
        <v>823</v>
      </c>
      <c r="R134" s="1015"/>
      <c r="S134" s="1015"/>
      <c r="T134" s="1015"/>
      <c r="U134" s="1015"/>
      <c r="V134" s="1015"/>
      <c r="W134" s="1015"/>
      <c r="X134" s="1015"/>
      <c r="Y134" s="1015"/>
      <c r="Z134" s="1014">
        <v>1088</v>
      </c>
      <c r="AA134" s="1014"/>
      <c r="AB134" s="1014"/>
      <c r="AC134" s="1014"/>
      <c r="AD134" s="1014"/>
      <c r="AE134" s="1014"/>
      <c r="AF134" s="1014"/>
      <c r="AG134" s="1014"/>
      <c r="AH134" s="1014"/>
      <c r="AI134" s="1014"/>
      <c r="AJ134" s="1014"/>
      <c r="AK134" s="1014"/>
      <c r="AL134" s="1014">
        <v>9278</v>
      </c>
      <c r="AM134" s="1014"/>
      <c r="AN134" s="1014"/>
      <c r="AO134" s="1014"/>
      <c r="AP134" s="1014"/>
      <c r="AQ134" s="1014"/>
      <c r="AR134" s="1014"/>
      <c r="AS134" s="1014"/>
    </row>
    <row r="135" spans="1:45" x14ac:dyDescent="0.2">
      <c r="A135" s="1016">
        <v>2011</v>
      </c>
      <c r="B135" s="1015"/>
      <c r="C135" s="1015"/>
      <c r="D135" s="1015"/>
      <c r="E135" s="1015"/>
      <c r="F135" s="1014">
        <v>7647</v>
      </c>
      <c r="G135" s="1014"/>
      <c r="H135" s="1014"/>
      <c r="I135" s="1014"/>
      <c r="J135" s="1014"/>
      <c r="K135" s="1014"/>
      <c r="L135" s="1014"/>
      <c r="M135" s="1014"/>
      <c r="N135" s="1014"/>
      <c r="O135" s="1014"/>
      <c r="P135" s="1014"/>
      <c r="Q135" s="1015">
        <v>641</v>
      </c>
      <c r="R135" s="1015"/>
      <c r="S135" s="1015"/>
      <c r="T135" s="1015"/>
      <c r="U135" s="1015"/>
      <c r="V135" s="1015"/>
      <c r="W135" s="1015"/>
      <c r="X135" s="1015"/>
      <c r="Y135" s="1015"/>
      <c r="Z135" s="1015">
        <v>959</v>
      </c>
      <c r="AA135" s="1015"/>
      <c r="AB135" s="1015"/>
      <c r="AC135" s="1015"/>
      <c r="AD135" s="1015"/>
      <c r="AE135" s="1015"/>
      <c r="AF135" s="1015"/>
      <c r="AG135" s="1015"/>
      <c r="AH135" s="1015"/>
      <c r="AI135" s="1015"/>
      <c r="AJ135" s="1015"/>
      <c r="AK135" s="1015"/>
      <c r="AL135" s="1014">
        <v>9247</v>
      </c>
      <c r="AM135" s="1014"/>
      <c r="AN135" s="1014"/>
      <c r="AO135" s="1014"/>
      <c r="AP135" s="1014"/>
      <c r="AQ135" s="1014"/>
      <c r="AR135" s="1014"/>
      <c r="AS135" s="1014"/>
    </row>
    <row r="136" spans="1:45" x14ac:dyDescent="0.2">
      <c r="A136" s="1016">
        <v>2012</v>
      </c>
      <c r="B136" s="1015"/>
      <c r="C136" s="1015"/>
      <c r="D136" s="1015"/>
      <c r="E136" s="1015"/>
      <c r="F136" s="1014">
        <v>8408</v>
      </c>
      <c r="G136" s="1014"/>
      <c r="H136" s="1014"/>
      <c r="I136" s="1014"/>
      <c r="J136" s="1014"/>
      <c r="K136" s="1014"/>
      <c r="L136" s="1014"/>
      <c r="M136" s="1014"/>
      <c r="N136" s="1014"/>
      <c r="O136" s="1014"/>
      <c r="P136" s="1014"/>
      <c r="Q136" s="1015">
        <v>420</v>
      </c>
      <c r="R136" s="1015"/>
      <c r="S136" s="1015"/>
      <c r="T136" s="1015"/>
      <c r="U136" s="1015"/>
      <c r="V136" s="1015"/>
      <c r="W136" s="1015"/>
      <c r="X136" s="1015"/>
      <c r="Y136" s="1015"/>
      <c r="Z136" s="1015">
        <v>895</v>
      </c>
      <c r="AA136" s="1015"/>
      <c r="AB136" s="1015"/>
      <c r="AC136" s="1015"/>
      <c r="AD136" s="1015"/>
      <c r="AE136" s="1015"/>
      <c r="AF136" s="1015"/>
      <c r="AG136" s="1015"/>
      <c r="AH136" s="1015"/>
      <c r="AI136" s="1015"/>
      <c r="AJ136" s="1015"/>
      <c r="AK136" s="1015"/>
      <c r="AL136" s="1014">
        <v>9723</v>
      </c>
      <c r="AM136" s="1014"/>
      <c r="AN136" s="1014"/>
      <c r="AO136" s="1014"/>
      <c r="AP136" s="1014"/>
      <c r="AQ136" s="1014"/>
      <c r="AR136" s="1014"/>
      <c r="AS136" s="1014"/>
    </row>
    <row r="137" spans="1:45" x14ac:dyDescent="0.2">
      <c r="A137" s="1016">
        <v>2013</v>
      </c>
      <c r="B137" s="1015"/>
      <c r="C137" s="1015"/>
      <c r="D137" s="1015"/>
      <c r="E137" s="1015"/>
      <c r="F137" s="1014">
        <v>9964</v>
      </c>
      <c r="G137" s="1014"/>
      <c r="H137" s="1014"/>
      <c r="I137" s="1014"/>
      <c r="J137" s="1014"/>
      <c r="K137" s="1014"/>
      <c r="L137" s="1014"/>
      <c r="M137" s="1014"/>
      <c r="N137" s="1014"/>
      <c r="O137" s="1014"/>
      <c r="P137" s="1014"/>
      <c r="Q137" s="1015">
        <v>319</v>
      </c>
      <c r="R137" s="1015"/>
      <c r="S137" s="1015"/>
      <c r="T137" s="1015"/>
      <c r="U137" s="1015"/>
      <c r="V137" s="1015"/>
      <c r="W137" s="1015"/>
      <c r="X137" s="1015"/>
      <c r="Y137" s="1015"/>
      <c r="Z137" s="1015">
        <v>597</v>
      </c>
      <c r="AA137" s="1015"/>
      <c r="AB137" s="1015"/>
      <c r="AC137" s="1015"/>
      <c r="AD137" s="1015"/>
      <c r="AE137" s="1015"/>
      <c r="AF137" s="1015"/>
      <c r="AG137" s="1015"/>
      <c r="AH137" s="1015"/>
      <c r="AI137" s="1015"/>
      <c r="AJ137" s="1015"/>
      <c r="AK137" s="1015"/>
      <c r="AL137" s="1014">
        <v>10880</v>
      </c>
      <c r="AM137" s="1014"/>
      <c r="AN137" s="1014"/>
      <c r="AO137" s="1014"/>
      <c r="AP137" s="1014"/>
      <c r="AQ137" s="1014"/>
      <c r="AR137" s="1014"/>
      <c r="AS137" s="1014"/>
    </row>
    <row r="138" spans="1:45" x14ac:dyDescent="0.2">
      <c r="A138" s="1016">
        <v>2014</v>
      </c>
      <c r="B138" s="1015"/>
      <c r="C138" s="1015"/>
      <c r="D138" s="1015"/>
      <c r="E138" s="1015"/>
      <c r="F138" s="1014">
        <v>8529</v>
      </c>
      <c r="G138" s="1014"/>
      <c r="H138" s="1014"/>
      <c r="I138" s="1014"/>
      <c r="J138" s="1014"/>
      <c r="K138" s="1014"/>
      <c r="L138" s="1014"/>
      <c r="M138" s="1014"/>
      <c r="N138" s="1014"/>
      <c r="O138" s="1014"/>
      <c r="P138" s="1014"/>
      <c r="Q138" s="1015">
        <v>255</v>
      </c>
      <c r="R138" s="1015"/>
      <c r="S138" s="1015"/>
      <c r="T138" s="1015"/>
      <c r="U138" s="1015"/>
      <c r="V138" s="1015"/>
      <c r="W138" s="1015"/>
      <c r="X138" s="1015"/>
      <c r="Y138" s="1015"/>
      <c r="Z138" s="1015">
        <v>429</v>
      </c>
      <c r="AA138" s="1015"/>
      <c r="AB138" s="1015"/>
      <c r="AC138" s="1015"/>
      <c r="AD138" s="1015"/>
      <c r="AE138" s="1015"/>
      <c r="AF138" s="1015"/>
      <c r="AG138" s="1015"/>
      <c r="AH138" s="1015"/>
      <c r="AI138" s="1015"/>
      <c r="AJ138" s="1015"/>
      <c r="AK138" s="1015"/>
      <c r="AL138" s="1014">
        <v>9213</v>
      </c>
      <c r="AM138" s="1014"/>
      <c r="AN138" s="1014"/>
      <c r="AO138" s="1014"/>
      <c r="AP138" s="1014"/>
      <c r="AQ138" s="1014"/>
      <c r="AR138" s="1014"/>
      <c r="AS138" s="1014"/>
    </row>
    <row r="139" spans="1:45" x14ac:dyDescent="0.2">
      <c r="A139" s="1038" t="s">
        <v>924</v>
      </c>
      <c r="B139" s="1026"/>
      <c r="C139" s="1026"/>
      <c r="D139" s="1026"/>
      <c r="E139" s="1026"/>
      <c r="F139" s="1026"/>
      <c r="G139" s="1026"/>
      <c r="H139" s="1026"/>
      <c r="I139" s="1026"/>
      <c r="J139" s="1026"/>
      <c r="K139" s="1026"/>
      <c r="L139" s="1026"/>
      <c r="M139" s="1026"/>
      <c r="N139" s="1026"/>
      <c r="O139" s="1026"/>
      <c r="P139" s="1026"/>
      <c r="Q139" s="1026"/>
      <c r="R139" s="1026"/>
      <c r="S139" s="1026"/>
      <c r="T139" s="1026"/>
      <c r="U139" s="1026"/>
      <c r="V139" s="1026"/>
      <c r="W139" s="1026"/>
      <c r="X139" s="1026"/>
      <c r="Y139" s="1026"/>
      <c r="Z139" s="1026"/>
      <c r="AA139" s="1026"/>
    </row>
    <row r="140" spans="1:45" x14ac:dyDescent="0.2">
      <c r="A140" s="1047" t="s">
        <v>923</v>
      </c>
      <c r="B140" s="1025"/>
      <c r="C140" s="1025"/>
      <c r="D140" s="1025"/>
      <c r="E140" s="1025"/>
      <c r="F140" s="1025"/>
      <c r="G140" s="1025"/>
      <c r="H140" s="1025"/>
      <c r="I140" s="1025"/>
      <c r="J140" s="1025"/>
      <c r="K140" s="1025"/>
      <c r="L140" s="1025"/>
      <c r="M140" s="1025"/>
      <c r="N140" s="1025"/>
      <c r="O140" s="1025"/>
      <c r="P140" s="1025"/>
      <c r="Q140" s="1025"/>
      <c r="R140" s="1025"/>
      <c r="S140" s="1025"/>
      <c r="T140" s="1025"/>
      <c r="U140" s="1025"/>
      <c r="V140" s="1025"/>
      <c r="W140" s="1025"/>
      <c r="X140" s="1025"/>
      <c r="Y140" s="1025"/>
      <c r="Z140" s="1025"/>
      <c r="AA140" s="1025"/>
    </row>
    <row r="141" spans="1:45" ht="16" x14ac:dyDescent="0.2">
      <c r="A141" s="1047" t="s">
        <v>922</v>
      </c>
      <c r="B141" s="1025"/>
      <c r="C141" s="1025"/>
      <c r="D141" s="1025"/>
      <c r="E141" s="1025"/>
      <c r="F141" s="1025"/>
      <c r="G141" s="1025"/>
      <c r="H141" s="1025"/>
      <c r="I141" s="1025"/>
      <c r="J141" s="1025"/>
      <c r="K141" s="1025"/>
      <c r="L141" s="1025"/>
      <c r="M141" s="1025"/>
      <c r="N141" s="1025"/>
      <c r="O141" s="1025"/>
      <c r="P141" s="1025"/>
      <c r="Q141" s="1025"/>
      <c r="R141" s="1025"/>
      <c r="S141" s="1025"/>
      <c r="T141" s="1025"/>
      <c r="U141" s="1025"/>
      <c r="V141" s="1025"/>
      <c r="W141" s="1025"/>
      <c r="X141" s="1025"/>
      <c r="Y141" s="1025"/>
      <c r="Z141" s="1025"/>
      <c r="AA141" s="1025"/>
      <c r="AB141" s="1025"/>
      <c r="AC141" s="1025"/>
      <c r="AD141" s="1025"/>
      <c r="AE141" s="1025"/>
      <c r="AF141" s="1025"/>
      <c r="AG141" s="1025"/>
      <c r="AH141" s="1025"/>
      <c r="AI141" s="1025"/>
      <c r="AJ141" s="1025"/>
      <c r="AK141" s="1025"/>
      <c r="AL141" s="1025"/>
      <c r="AM141" s="1025"/>
      <c r="AN141" s="1025"/>
      <c r="AO141" s="1025"/>
      <c r="AP141" s="1025"/>
      <c r="AQ141" s="1025"/>
      <c r="AR141" s="1025"/>
    </row>
    <row r="142" spans="1:45" ht="22" x14ac:dyDescent="0.2">
      <c r="A142" s="1054"/>
      <c r="B142" s="1033"/>
      <c r="C142" s="1033"/>
      <c r="D142" s="1033"/>
      <c r="E142" s="1033"/>
      <c r="F142" s="1033"/>
      <c r="G142" s="1033"/>
      <c r="H142" s="1033"/>
      <c r="I142" s="1033"/>
      <c r="J142" s="1022" t="s">
        <v>921</v>
      </c>
      <c r="K142" s="1022"/>
      <c r="L142" s="1022"/>
      <c r="M142" s="1022"/>
      <c r="N142" s="1022"/>
      <c r="O142" s="1022"/>
      <c r="P142" s="1022"/>
      <c r="Q142" s="1022"/>
      <c r="R142" s="1022"/>
      <c r="S142" s="1022"/>
      <c r="T142" s="1022"/>
      <c r="U142" s="1022"/>
      <c r="V142" s="1022"/>
      <c r="W142" s="1022" t="s">
        <v>920</v>
      </c>
      <c r="X142" s="1022"/>
      <c r="Y142" s="1022"/>
      <c r="Z142" s="1022"/>
      <c r="AA142" s="1022"/>
      <c r="AB142" s="1022"/>
      <c r="AC142" s="1022"/>
      <c r="AD142" s="1022"/>
      <c r="AE142" s="1022" t="s">
        <v>919</v>
      </c>
      <c r="AF142" s="1022"/>
      <c r="AG142" s="1022"/>
      <c r="AH142" s="1022"/>
      <c r="AI142" s="1022"/>
      <c r="AJ142" s="1022"/>
      <c r="AK142" s="1022"/>
      <c r="AL142" s="1022"/>
      <c r="AM142" s="1022"/>
      <c r="AN142" s="1022" t="s">
        <v>918</v>
      </c>
      <c r="AO142" s="1022"/>
      <c r="AP142" s="1022"/>
      <c r="AQ142" s="1022"/>
      <c r="AR142" s="1022"/>
    </row>
    <row r="143" spans="1:45" x14ac:dyDescent="0.2">
      <c r="A143" s="1035" t="s">
        <v>917</v>
      </c>
      <c r="B143" s="1029"/>
      <c r="C143" s="1029"/>
      <c r="D143" s="1029"/>
      <c r="E143" s="1029"/>
      <c r="F143" s="1029"/>
      <c r="G143" s="1029"/>
      <c r="H143" s="1029"/>
      <c r="I143" s="1029"/>
      <c r="J143" s="1018">
        <v>791469</v>
      </c>
      <c r="K143" s="1018"/>
      <c r="L143" s="1018"/>
      <c r="M143" s="1018"/>
      <c r="N143" s="1018"/>
      <c r="O143" s="1018"/>
      <c r="P143" s="1018"/>
      <c r="Q143" s="1018"/>
      <c r="R143" s="1018"/>
      <c r="S143" s="1018"/>
      <c r="T143" s="1018"/>
      <c r="U143" s="1018"/>
      <c r="V143" s="1018"/>
      <c r="W143" s="1018">
        <v>16227</v>
      </c>
      <c r="X143" s="1018"/>
      <c r="Y143" s="1018"/>
      <c r="Z143" s="1018"/>
      <c r="AA143" s="1018"/>
      <c r="AB143" s="1018"/>
      <c r="AC143" s="1018"/>
      <c r="AD143" s="1018"/>
      <c r="AE143" s="1019">
        <v>34</v>
      </c>
      <c r="AF143" s="1019"/>
      <c r="AG143" s="1019"/>
      <c r="AH143" s="1019"/>
      <c r="AI143" s="1019"/>
      <c r="AJ143" s="1019"/>
      <c r="AK143" s="1019"/>
      <c r="AL143" s="1019"/>
      <c r="AM143" s="1019"/>
      <c r="AN143" s="1018">
        <v>807730</v>
      </c>
      <c r="AO143" s="1018"/>
      <c r="AP143" s="1018"/>
      <c r="AQ143" s="1018"/>
      <c r="AR143" s="1018"/>
    </row>
    <row r="144" spans="1:45" x14ac:dyDescent="0.2">
      <c r="A144" s="1038" t="s">
        <v>916</v>
      </c>
      <c r="B144" s="1026"/>
      <c r="C144" s="1026"/>
      <c r="D144" s="1026"/>
      <c r="E144" s="1026"/>
      <c r="F144" s="1026"/>
      <c r="G144" s="1026"/>
      <c r="H144" s="1026"/>
      <c r="I144" s="1026"/>
      <c r="J144" s="1014">
        <v>441337</v>
      </c>
      <c r="K144" s="1014"/>
      <c r="L144" s="1014"/>
      <c r="M144" s="1014"/>
      <c r="N144" s="1014"/>
      <c r="O144" s="1014"/>
      <c r="P144" s="1014"/>
      <c r="Q144" s="1014"/>
      <c r="R144" s="1014"/>
      <c r="S144" s="1014"/>
      <c r="T144" s="1014"/>
      <c r="U144" s="1014"/>
      <c r="V144" s="1014"/>
      <c r="W144" s="1015">
        <v>0</v>
      </c>
      <c r="X144" s="1015"/>
      <c r="Y144" s="1015"/>
      <c r="Z144" s="1015"/>
      <c r="AA144" s="1015"/>
      <c r="AB144" s="1015"/>
      <c r="AC144" s="1015"/>
      <c r="AD144" s="1015"/>
      <c r="AE144" s="1015">
        <v>0</v>
      </c>
      <c r="AF144" s="1015"/>
      <c r="AG144" s="1015"/>
      <c r="AH144" s="1015"/>
      <c r="AI144" s="1015"/>
      <c r="AJ144" s="1015"/>
      <c r="AK144" s="1015"/>
      <c r="AL144" s="1015"/>
      <c r="AM144" s="1015"/>
      <c r="AN144" s="1014">
        <v>441337</v>
      </c>
      <c r="AO144" s="1014"/>
      <c r="AP144" s="1014"/>
      <c r="AQ144" s="1014"/>
      <c r="AR144" s="1014"/>
    </row>
    <row r="145" spans="1:44" x14ac:dyDescent="0.2">
      <c r="A145" s="1038" t="s">
        <v>915</v>
      </c>
      <c r="B145" s="1026"/>
      <c r="C145" s="1026"/>
      <c r="D145" s="1026"/>
      <c r="E145" s="1026"/>
      <c r="F145" s="1026"/>
      <c r="G145" s="1026"/>
      <c r="H145" s="1026"/>
      <c r="I145" s="1026"/>
      <c r="J145" s="1014">
        <v>164995</v>
      </c>
      <c r="K145" s="1014"/>
      <c r="L145" s="1014"/>
      <c r="M145" s="1014"/>
      <c r="N145" s="1014"/>
      <c r="O145" s="1014"/>
      <c r="P145" s="1014"/>
      <c r="Q145" s="1014"/>
      <c r="R145" s="1014"/>
      <c r="S145" s="1014"/>
      <c r="T145" s="1014"/>
      <c r="U145" s="1014"/>
      <c r="V145" s="1014"/>
      <c r="W145" s="1014">
        <v>27930</v>
      </c>
      <c r="X145" s="1014"/>
      <c r="Y145" s="1014"/>
      <c r="Z145" s="1014"/>
      <c r="AA145" s="1014"/>
      <c r="AB145" s="1014"/>
      <c r="AC145" s="1014"/>
      <c r="AD145" s="1014"/>
      <c r="AE145" s="1014">
        <v>206540</v>
      </c>
      <c r="AF145" s="1014"/>
      <c r="AG145" s="1014"/>
      <c r="AH145" s="1014"/>
      <c r="AI145" s="1014"/>
      <c r="AJ145" s="1014"/>
      <c r="AK145" s="1014"/>
      <c r="AL145" s="1014"/>
      <c r="AM145" s="1014"/>
      <c r="AN145" s="1014">
        <v>399465</v>
      </c>
      <c r="AO145" s="1014"/>
      <c r="AP145" s="1014"/>
      <c r="AQ145" s="1014"/>
      <c r="AR145" s="1014"/>
    </row>
    <row r="146" spans="1:44" x14ac:dyDescent="0.2">
      <c r="A146" s="1038" t="s">
        <v>914</v>
      </c>
      <c r="B146" s="1026"/>
      <c r="C146" s="1026"/>
      <c r="D146" s="1026"/>
      <c r="E146" s="1026"/>
      <c r="F146" s="1026"/>
      <c r="G146" s="1026"/>
      <c r="H146" s="1026"/>
      <c r="I146" s="1026"/>
      <c r="J146" s="1014">
        <v>293911</v>
      </c>
      <c r="K146" s="1014"/>
      <c r="L146" s="1014"/>
      <c r="M146" s="1014"/>
      <c r="N146" s="1014"/>
      <c r="O146" s="1014"/>
      <c r="P146" s="1014"/>
      <c r="Q146" s="1014"/>
      <c r="R146" s="1014"/>
      <c r="S146" s="1014"/>
      <c r="T146" s="1014"/>
      <c r="U146" s="1014"/>
      <c r="V146" s="1014"/>
      <c r="W146" s="1014">
        <v>43858</v>
      </c>
      <c r="X146" s="1014"/>
      <c r="Y146" s="1014"/>
      <c r="Z146" s="1014"/>
      <c r="AA146" s="1014"/>
      <c r="AB146" s="1014"/>
      <c r="AC146" s="1014"/>
      <c r="AD146" s="1014"/>
      <c r="AE146" s="1014">
        <v>1205</v>
      </c>
      <c r="AF146" s="1014"/>
      <c r="AG146" s="1014"/>
      <c r="AH146" s="1014"/>
      <c r="AI146" s="1014"/>
      <c r="AJ146" s="1014"/>
      <c r="AK146" s="1014"/>
      <c r="AL146" s="1014"/>
      <c r="AM146" s="1014"/>
      <c r="AN146" s="1014">
        <v>338974</v>
      </c>
      <c r="AO146" s="1014"/>
      <c r="AP146" s="1014"/>
      <c r="AQ146" s="1014"/>
      <c r="AR146" s="1014"/>
    </row>
    <row r="147" spans="1:44" x14ac:dyDescent="0.2">
      <c r="A147" s="1038" t="s">
        <v>913</v>
      </c>
      <c r="B147" s="1026"/>
      <c r="C147" s="1026"/>
      <c r="D147" s="1026"/>
      <c r="E147" s="1026"/>
      <c r="F147" s="1026"/>
      <c r="G147" s="1026"/>
      <c r="H147" s="1026"/>
      <c r="I147" s="1026"/>
      <c r="J147" s="1014">
        <v>212456</v>
      </c>
      <c r="K147" s="1014"/>
      <c r="L147" s="1014"/>
      <c r="M147" s="1014"/>
      <c r="N147" s="1014"/>
      <c r="O147" s="1014"/>
      <c r="P147" s="1014"/>
      <c r="Q147" s="1014"/>
      <c r="R147" s="1014"/>
      <c r="S147" s="1014"/>
      <c r="T147" s="1014"/>
      <c r="U147" s="1014"/>
      <c r="V147" s="1014"/>
      <c r="W147" s="1014">
        <v>56411</v>
      </c>
      <c r="X147" s="1014"/>
      <c r="Y147" s="1014"/>
      <c r="Z147" s="1014"/>
      <c r="AA147" s="1014"/>
      <c r="AB147" s="1014"/>
      <c r="AC147" s="1014"/>
      <c r="AD147" s="1014"/>
      <c r="AE147" s="1014">
        <v>58729</v>
      </c>
      <c r="AF147" s="1014"/>
      <c r="AG147" s="1014"/>
      <c r="AH147" s="1014"/>
      <c r="AI147" s="1014"/>
      <c r="AJ147" s="1014"/>
      <c r="AK147" s="1014"/>
      <c r="AL147" s="1014"/>
      <c r="AM147" s="1014"/>
      <c r="AN147" s="1014">
        <v>327596</v>
      </c>
      <c r="AO147" s="1014"/>
      <c r="AP147" s="1014"/>
      <c r="AQ147" s="1014"/>
      <c r="AR147" s="1014"/>
    </row>
    <row r="148" spans="1:44" x14ac:dyDescent="0.2">
      <c r="A148" s="1038" t="s">
        <v>912</v>
      </c>
      <c r="B148" s="1026"/>
      <c r="C148" s="1026"/>
      <c r="D148" s="1026"/>
      <c r="E148" s="1026"/>
      <c r="F148" s="1026"/>
      <c r="G148" s="1026"/>
      <c r="H148" s="1026"/>
      <c r="I148" s="1026"/>
      <c r="J148" s="1014">
        <v>2852</v>
      </c>
      <c r="K148" s="1014"/>
      <c r="L148" s="1014"/>
      <c r="M148" s="1014"/>
      <c r="N148" s="1014"/>
      <c r="O148" s="1014"/>
      <c r="P148" s="1014"/>
      <c r="Q148" s="1014"/>
      <c r="R148" s="1014"/>
      <c r="S148" s="1014"/>
      <c r="T148" s="1014"/>
      <c r="U148" s="1014"/>
      <c r="V148" s="1014"/>
      <c r="W148" s="1014">
        <v>321369</v>
      </c>
      <c r="X148" s="1014"/>
      <c r="Y148" s="1014"/>
      <c r="Z148" s="1014"/>
      <c r="AA148" s="1014"/>
      <c r="AB148" s="1014"/>
      <c r="AC148" s="1014"/>
      <c r="AD148" s="1014"/>
      <c r="AE148" s="1015">
        <v>0</v>
      </c>
      <c r="AF148" s="1015"/>
      <c r="AG148" s="1015"/>
      <c r="AH148" s="1015"/>
      <c r="AI148" s="1015"/>
      <c r="AJ148" s="1015"/>
      <c r="AK148" s="1015"/>
      <c r="AL148" s="1015"/>
      <c r="AM148" s="1015"/>
      <c r="AN148" s="1014">
        <v>324221</v>
      </c>
      <c r="AO148" s="1014"/>
      <c r="AP148" s="1014"/>
      <c r="AQ148" s="1014"/>
      <c r="AR148" s="1014"/>
    </row>
    <row r="149" spans="1:44" x14ac:dyDescent="0.2">
      <c r="A149" s="1038" t="s">
        <v>911</v>
      </c>
      <c r="B149" s="1026"/>
      <c r="C149" s="1026"/>
      <c r="D149" s="1026"/>
      <c r="E149" s="1026"/>
      <c r="F149" s="1026"/>
      <c r="G149" s="1026"/>
      <c r="H149" s="1026"/>
      <c r="I149" s="1026"/>
      <c r="J149" s="1014">
        <v>35367</v>
      </c>
      <c r="K149" s="1014"/>
      <c r="L149" s="1014"/>
      <c r="M149" s="1014"/>
      <c r="N149" s="1014"/>
      <c r="O149" s="1014"/>
      <c r="P149" s="1014"/>
      <c r="Q149" s="1014"/>
      <c r="R149" s="1014"/>
      <c r="S149" s="1014"/>
      <c r="T149" s="1014"/>
      <c r="U149" s="1014"/>
      <c r="V149" s="1014"/>
      <c r="W149" s="1015">
        <v>15</v>
      </c>
      <c r="X149" s="1015"/>
      <c r="Y149" s="1015"/>
      <c r="Z149" s="1015"/>
      <c r="AA149" s="1015"/>
      <c r="AB149" s="1015"/>
      <c r="AC149" s="1015"/>
      <c r="AD149" s="1015"/>
      <c r="AE149" s="1014">
        <v>233367</v>
      </c>
      <c r="AF149" s="1014"/>
      <c r="AG149" s="1014"/>
      <c r="AH149" s="1014"/>
      <c r="AI149" s="1014"/>
      <c r="AJ149" s="1014"/>
      <c r="AK149" s="1014"/>
      <c r="AL149" s="1014"/>
      <c r="AM149" s="1014"/>
      <c r="AN149" s="1014">
        <v>268749</v>
      </c>
      <c r="AO149" s="1014"/>
      <c r="AP149" s="1014"/>
      <c r="AQ149" s="1014"/>
      <c r="AR149" s="1014"/>
    </row>
    <row r="150" spans="1:44" x14ac:dyDescent="0.2">
      <c r="A150" s="1047" t="s">
        <v>910</v>
      </c>
      <c r="B150" s="1025"/>
      <c r="C150" s="1025"/>
      <c r="D150" s="1025"/>
      <c r="E150" s="1025"/>
      <c r="F150" s="1025"/>
      <c r="G150" s="1025"/>
      <c r="H150" s="1025"/>
      <c r="I150" s="1025"/>
      <c r="J150" s="1015">
        <v>0</v>
      </c>
      <c r="K150" s="1015"/>
      <c r="L150" s="1015"/>
      <c r="M150" s="1015"/>
      <c r="N150" s="1015"/>
      <c r="O150" s="1015"/>
      <c r="P150" s="1015"/>
      <c r="Q150" s="1015"/>
      <c r="R150" s="1015"/>
      <c r="S150" s="1015"/>
      <c r="T150" s="1015"/>
      <c r="U150" s="1015"/>
      <c r="V150" s="1015"/>
      <c r="W150" s="1014">
        <v>4049</v>
      </c>
      <c r="X150" s="1014"/>
      <c r="Y150" s="1014"/>
      <c r="Z150" s="1014"/>
      <c r="AA150" s="1014"/>
      <c r="AB150" s="1014"/>
      <c r="AC150" s="1014"/>
      <c r="AD150" s="1014"/>
      <c r="AE150" s="1014">
        <v>112095</v>
      </c>
      <c r="AF150" s="1014"/>
      <c r="AG150" s="1014"/>
      <c r="AH150" s="1014"/>
      <c r="AI150" s="1014"/>
      <c r="AJ150" s="1014"/>
      <c r="AK150" s="1014"/>
      <c r="AL150" s="1014"/>
      <c r="AM150" s="1014"/>
      <c r="AN150" s="1014">
        <v>116144</v>
      </c>
      <c r="AO150" s="1014"/>
      <c r="AP150" s="1014"/>
      <c r="AQ150" s="1014"/>
      <c r="AR150" s="1014"/>
    </row>
    <row r="151" spans="1:44" x14ac:dyDescent="0.2">
      <c r="A151" s="1038" t="s">
        <v>909</v>
      </c>
      <c r="B151" s="1026"/>
      <c r="C151" s="1026"/>
      <c r="D151" s="1026"/>
      <c r="E151" s="1026"/>
      <c r="F151" s="1026"/>
      <c r="G151" s="1026"/>
      <c r="H151" s="1026"/>
      <c r="I151" s="1026"/>
      <c r="J151" s="1015">
        <v>40</v>
      </c>
      <c r="K151" s="1015"/>
      <c r="L151" s="1015"/>
      <c r="M151" s="1015"/>
      <c r="N151" s="1015"/>
      <c r="O151" s="1015"/>
      <c r="P151" s="1015"/>
      <c r="Q151" s="1015"/>
      <c r="R151" s="1015"/>
      <c r="S151" s="1015"/>
      <c r="T151" s="1015"/>
      <c r="U151" s="1015"/>
      <c r="V151" s="1015"/>
      <c r="W151" s="1014">
        <v>89660</v>
      </c>
      <c r="X151" s="1014"/>
      <c r="Y151" s="1014"/>
      <c r="Z151" s="1014"/>
      <c r="AA151" s="1014"/>
      <c r="AB151" s="1014"/>
      <c r="AC151" s="1014"/>
      <c r="AD151" s="1014"/>
      <c r="AE151" s="1015">
        <v>652</v>
      </c>
      <c r="AF151" s="1015"/>
      <c r="AG151" s="1015"/>
      <c r="AH151" s="1015"/>
      <c r="AI151" s="1015"/>
      <c r="AJ151" s="1015"/>
      <c r="AK151" s="1015"/>
      <c r="AL151" s="1015"/>
      <c r="AM151" s="1015"/>
      <c r="AN151" s="1014">
        <v>90352</v>
      </c>
      <c r="AO151" s="1014"/>
      <c r="AP151" s="1014"/>
      <c r="AQ151" s="1014"/>
      <c r="AR151" s="1014"/>
    </row>
    <row r="152" spans="1:44" x14ac:dyDescent="0.2">
      <c r="A152" s="1038" t="s">
        <v>908</v>
      </c>
      <c r="B152" s="1026"/>
      <c r="C152" s="1026"/>
      <c r="D152" s="1026"/>
      <c r="E152" s="1026"/>
      <c r="F152" s="1026"/>
      <c r="G152" s="1026"/>
      <c r="H152" s="1026"/>
      <c r="I152" s="1026"/>
      <c r="J152" s="1014">
        <v>71021</v>
      </c>
      <c r="K152" s="1014"/>
      <c r="L152" s="1014"/>
      <c r="M152" s="1014"/>
      <c r="N152" s="1014"/>
      <c r="O152" s="1014"/>
      <c r="P152" s="1014"/>
      <c r="Q152" s="1014"/>
      <c r="R152" s="1014"/>
      <c r="S152" s="1014"/>
      <c r="T152" s="1014"/>
      <c r="U152" s="1014"/>
      <c r="V152" s="1014"/>
      <c r="W152" s="1014">
        <v>7435</v>
      </c>
      <c r="X152" s="1014"/>
      <c r="Y152" s="1014"/>
      <c r="Z152" s="1014"/>
      <c r="AA152" s="1014"/>
      <c r="AB152" s="1014"/>
      <c r="AC152" s="1014"/>
      <c r="AD152" s="1014"/>
      <c r="AE152" s="1014">
        <v>6496</v>
      </c>
      <c r="AF152" s="1014"/>
      <c r="AG152" s="1014"/>
      <c r="AH152" s="1014"/>
      <c r="AI152" s="1014"/>
      <c r="AJ152" s="1014"/>
      <c r="AK152" s="1014"/>
      <c r="AL152" s="1014"/>
      <c r="AM152" s="1014"/>
      <c r="AN152" s="1014">
        <v>84952</v>
      </c>
      <c r="AO152" s="1014"/>
      <c r="AP152" s="1014"/>
      <c r="AQ152" s="1014"/>
      <c r="AR152" s="1014"/>
    </row>
    <row r="153" spans="1:44" x14ac:dyDescent="0.2">
      <c r="A153" s="1038" t="s">
        <v>907</v>
      </c>
      <c r="B153" s="1026"/>
      <c r="C153" s="1026"/>
      <c r="D153" s="1026"/>
      <c r="E153" s="1026"/>
      <c r="F153" s="1026"/>
      <c r="G153" s="1026"/>
      <c r="H153" s="1026"/>
      <c r="I153" s="1026"/>
      <c r="J153" s="1014">
        <v>47304</v>
      </c>
      <c r="K153" s="1014"/>
      <c r="L153" s="1014"/>
      <c r="M153" s="1014"/>
      <c r="N153" s="1014"/>
      <c r="O153" s="1014"/>
      <c r="P153" s="1014"/>
      <c r="Q153" s="1014"/>
      <c r="R153" s="1014"/>
      <c r="S153" s="1014"/>
      <c r="T153" s="1014"/>
      <c r="U153" s="1014"/>
      <c r="V153" s="1014"/>
      <c r="W153" s="1014">
        <v>25598</v>
      </c>
      <c r="X153" s="1014"/>
      <c r="Y153" s="1014"/>
      <c r="Z153" s="1014"/>
      <c r="AA153" s="1014"/>
      <c r="AB153" s="1014"/>
      <c r="AC153" s="1014"/>
      <c r="AD153" s="1014"/>
      <c r="AE153" s="1015">
        <v>50</v>
      </c>
      <c r="AF153" s="1015"/>
      <c r="AG153" s="1015"/>
      <c r="AH153" s="1015"/>
      <c r="AI153" s="1015"/>
      <c r="AJ153" s="1015"/>
      <c r="AK153" s="1015"/>
      <c r="AL153" s="1015"/>
      <c r="AM153" s="1015"/>
      <c r="AN153" s="1014">
        <v>72952</v>
      </c>
      <c r="AO153" s="1014"/>
      <c r="AP153" s="1014"/>
      <c r="AQ153" s="1014"/>
      <c r="AR153" s="1014"/>
    </row>
    <row r="154" spans="1:44" x14ac:dyDescent="0.2">
      <c r="A154" s="1038" t="s">
        <v>906</v>
      </c>
      <c r="B154" s="1026"/>
      <c r="C154" s="1026"/>
      <c r="D154" s="1026"/>
      <c r="E154" s="1026"/>
      <c r="F154" s="1026"/>
      <c r="G154" s="1026"/>
      <c r="H154" s="1026"/>
      <c r="I154" s="1026"/>
      <c r="J154" s="1014">
        <v>18221</v>
      </c>
      <c r="K154" s="1014"/>
      <c r="L154" s="1014"/>
      <c r="M154" s="1014"/>
      <c r="N154" s="1014"/>
      <c r="O154" s="1014"/>
      <c r="P154" s="1014"/>
      <c r="Q154" s="1014"/>
      <c r="R154" s="1014"/>
      <c r="S154" s="1014"/>
      <c r="T154" s="1014"/>
      <c r="U154" s="1014"/>
      <c r="V154" s="1014"/>
      <c r="W154" s="1014">
        <v>34067</v>
      </c>
      <c r="X154" s="1014"/>
      <c r="Y154" s="1014"/>
      <c r="Z154" s="1014"/>
      <c r="AA154" s="1014"/>
      <c r="AB154" s="1014"/>
      <c r="AC154" s="1014"/>
      <c r="AD154" s="1014"/>
      <c r="AE154" s="1014">
        <v>1375</v>
      </c>
      <c r="AF154" s="1014"/>
      <c r="AG154" s="1014"/>
      <c r="AH154" s="1014"/>
      <c r="AI154" s="1014"/>
      <c r="AJ154" s="1014"/>
      <c r="AK154" s="1014"/>
      <c r="AL154" s="1014"/>
      <c r="AM154" s="1014"/>
      <c r="AN154" s="1014">
        <v>53663</v>
      </c>
      <c r="AO154" s="1014"/>
      <c r="AP154" s="1014"/>
      <c r="AQ154" s="1014"/>
      <c r="AR154" s="1014"/>
    </row>
    <row r="155" spans="1:44" x14ac:dyDescent="0.2">
      <c r="A155" s="1038" t="s">
        <v>905</v>
      </c>
      <c r="B155" s="1026"/>
      <c r="C155" s="1026"/>
      <c r="D155" s="1026"/>
      <c r="E155" s="1026"/>
      <c r="F155" s="1026"/>
      <c r="G155" s="1026"/>
      <c r="H155" s="1026"/>
      <c r="I155" s="1026"/>
      <c r="J155" s="1015">
        <v>0</v>
      </c>
      <c r="K155" s="1015"/>
      <c r="L155" s="1015"/>
      <c r="M155" s="1015"/>
      <c r="N155" s="1015"/>
      <c r="O155" s="1015"/>
      <c r="P155" s="1015"/>
      <c r="Q155" s="1015"/>
      <c r="R155" s="1015"/>
      <c r="S155" s="1015"/>
      <c r="T155" s="1015"/>
      <c r="U155" s="1015"/>
      <c r="V155" s="1015"/>
      <c r="W155" s="1014">
        <v>31001</v>
      </c>
      <c r="X155" s="1014"/>
      <c r="Y155" s="1014"/>
      <c r="Z155" s="1014"/>
      <c r="AA155" s="1014"/>
      <c r="AB155" s="1014"/>
      <c r="AC155" s="1014"/>
      <c r="AD155" s="1014"/>
      <c r="AE155" s="1014">
        <v>21830</v>
      </c>
      <c r="AF155" s="1014"/>
      <c r="AG155" s="1014"/>
      <c r="AH155" s="1014"/>
      <c r="AI155" s="1014"/>
      <c r="AJ155" s="1014"/>
      <c r="AK155" s="1014"/>
      <c r="AL155" s="1014"/>
      <c r="AM155" s="1014"/>
      <c r="AN155" s="1014">
        <v>52831</v>
      </c>
      <c r="AO155" s="1014"/>
      <c r="AP155" s="1014"/>
      <c r="AQ155" s="1014"/>
      <c r="AR155" s="1014"/>
    </row>
    <row r="156" spans="1:44" x14ac:dyDescent="0.2">
      <c r="A156" s="1038" t="s">
        <v>904</v>
      </c>
      <c r="B156" s="1026"/>
      <c r="C156" s="1026"/>
      <c r="D156" s="1026"/>
      <c r="E156" s="1026"/>
      <c r="F156" s="1026"/>
      <c r="G156" s="1026"/>
      <c r="H156" s="1026"/>
      <c r="I156" s="1026"/>
      <c r="J156" s="1014">
        <v>43810</v>
      </c>
      <c r="K156" s="1014"/>
      <c r="L156" s="1014"/>
      <c r="M156" s="1014"/>
      <c r="N156" s="1014"/>
      <c r="O156" s="1014"/>
      <c r="P156" s="1014"/>
      <c r="Q156" s="1014"/>
      <c r="R156" s="1014"/>
      <c r="S156" s="1014"/>
      <c r="T156" s="1014"/>
      <c r="U156" s="1014"/>
      <c r="V156" s="1014"/>
      <c r="W156" s="1015">
        <v>0</v>
      </c>
      <c r="X156" s="1015"/>
      <c r="Y156" s="1015"/>
      <c r="Z156" s="1015"/>
      <c r="AA156" s="1015"/>
      <c r="AB156" s="1015"/>
      <c r="AC156" s="1015"/>
      <c r="AD156" s="1015"/>
      <c r="AE156" s="1015">
        <v>0</v>
      </c>
      <c r="AF156" s="1015"/>
      <c r="AG156" s="1015"/>
      <c r="AH156" s="1015"/>
      <c r="AI156" s="1015"/>
      <c r="AJ156" s="1015"/>
      <c r="AK156" s="1015"/>
      <c r="AL156" s="1015"/>
      <c r="AM156" s="1015"/>
      <c r="AN156" s="1014">
        <v>43810</v>
      </c>
      <c r="AO156" s="1014"/>
      <c r="AP156" s="1014"/>
      <c r="AQ156" s="1014"/>
      <c r="AR156" s="1014"/>
    </row>
    <row r="157" spans="1:44" x14ac:dyDescent="0.2">
      <c r="A157" s="1038" t="s">
        <v>903</v>
      </c>
      <c r="B157" s="1026"/>
      <c r="C157" s="1026"/>
      <c r="D157" s="1026"/>
      <c r="E157" s="1026"/>
      <c r="F157" s="1026"/>
      <c r="G157" s="1026"/>
      <c r="H157" s="1026"/>
      <c r="I157" s="1026"/>
      <c r="J157" s="1014">
        <v>13189</v>
      </c>
      <c r="K157" s="1014"/>
      <c r="L157" s="1014"/>
      <c r="M157" s="1014"/>
      <c r="N157" s="1014"/>
      <c r="O157" s="1014"/>
      <c r="P157" s="1014"/>
      <c r="Q157" s="1014"/>
      <c r="R157" s="1014"/>
      <c r="S157" s="1014"/>
      <c r="T157" s="1014"/>
      <c r="U157" s="1014"/>
      <c r="V157" s="1014"/>
      <c r="W157" s="1014">
        <v>27771</v>
      </c>
      <c r="X157" s="1014"/>
      <c r="Y157" s="1014"/>
      <c r="Z157" s="1014"/>
      <c r="AA157" s="1014"/>
      <c r="AB157" s="1014"/>
      <c r="AC157" s="1014"/>
      <c r="AD157" s="1014"/>
      <c r="AE157" s="1015">
        <v>0</v>
      </c>
      <c r="AF157" s="1015"/>
      <c r="AG157" s="1015"/>
      <c r="AH157" s="1015"/>
      <c r="AI157" s="1015"/>
      <c r="AJ157" s="1015"/>
      <c r="AK157" s="1015"/>
      <c r="AL157" s="1015"/>
      <c r="AM157" s="1015"/>
      <c r="AN157" s="1014">
        <v>40960</v>
      </c>
      <c r="AO157" s="1014"/>
      <c r="AP157" s="1014"/>
      <c r="AQ157" s="1014"/>
      <c r="AR157" s="1014"/>
    </row>
    <row r="158" spans="1:44" x14ac:dyDescent="0.2">
      <c r="A158" s="1038" t="s">
        <v>902</v>
      </c>
      <c r="B158" s="1026"/>
      <c r="C158" s="1026"/>
      <c r="D158" s="1026"/>
      <c r="E158" s="1026"/>
      <c r="F158" s="1026"/>
      <c r="G158" s="1026"/>
      <c r="H158" s="1026"/>
      <c r="I158" s="1026"/>
      <c r="J158" s="1015">
        <v>52</v>
      </c>
      <c r="K158" s="1015"/>
      <c r="L158" s="1015"/>
      <c r="M158" s="1015"/>
      <c r="N158" s="1015"/>
      <c r="O158" s="1015"/>
      <c r="P158" s="1015"/>
      <c r="Q158" s="1015"/>
      <c r="R158" s="1015"/>
      <c r="S158" s="1015"/>
      <c r="T158" s="1015"/>
      <c r="U158" s="1015"/>
      <c r="V158" s="1015"/>
      <c r="W158" s="1014">
        <v>40162</v>
      </c>
      <c r="X158" s="1014"/>
      <c r="Y158" s="1014"/>
      <c r="Z158" s="1014"/>
      <c r="AA158" s="1014"/>
      <c r="AB158" s="1014"/>
      <c r="AC158" s="1014"/>
      <c r="AD158" s="1014"/>
      <c r="AE158" s="1015">
        <v>22</v>
      </c>
      <c r="AF158" s="1015"/>
      <c r="AG158" s="1015"/>
      <c r="AH158" s="1015"/>
      <c r="AI158" s="1015"/>
      <c r="AJ158" s="1015"/>
      <c r="AK158" s="1015"/>
      <c r="AL158" s="1015"/>
      <c r="AM158" s="1015"/>
      <c r="AN158" s="1014">
        <v>40236</v>
      </c>
      <c r="AO158" s="1014"/>
      <c r="AP158" s="1014"/>
      <c r="AQ158" s="1014"/>
      <c r="AR158" s="1014"/>
    </row>
    <row r="159" spans="1:44" x14ac:dyDescent="0.2">
      <c r="A159" s="1038" t="s">
        <v>901</v>
      </c>
      <c r="B159" s="1026"/>
      <c r="C159" s="1026"/>
      <c r="D159" s="1026"/>
      <c r="E159" s="1026"/>
      <c r="F159" s="1026"/>
      <c r="G159" s="1026"/>
      <c r="H159" s="1026"/>
      <c r="I159" s="1026"/>
      <c r="J159" s="1014">
        <v>10180</v>
      </c>
      <c r="K159" s="1014"/>
      <c r="L159" s="1014"/>
      <c r="M159" s="1014"/>
      <c r="N159" s="1014"/>
      <c r="O159" s="1014"/>
      <c r="P159" s="1014"/>
      <c r="Q159" s="1014"/>
      <c r="R159" s="1014"/>
      <c r="S159" s="1014"/>
      <c r="T159" s="1014"/>
      <c r="U159" s="1014"/>
      <c r="V159" s="1014"/>
      <c r="W159" s="1014">
        <v>12765</v>
      </c>
      <c r="X159" s="1014"/>
      <c r="Y159" s="1014"/>
      <c r="Z159" s="1014"/>
      <c r="AA159" s="1014"/>
      <c r="AB159" s="1014"/>
      <c r="AC159" s="1014"/>
      <c r="AD159" s="1014"/>
      <c r="AE159" s="1015">
        <v>0</v>
      </c>
      <c r="AF159" s="1015"/>
      <c r="AG159" s="1015"/>
      <c r="AH159" s="1015"/>
      <c r="AI159" s="1015"/>
      <c r="AJ159" s="1015"/>
      <c r="AK159" s="1015"/>
      <c r="AL159" s="1015"/>
      <c r="AM159" s="1015"/>
      <c r="AN159" s="1014">
        <v>22945</v>
      </c>
      <c r="AO159" s="1014"/>
      <c r="AP159" s="1014"/>
      <c r="AQ159" s="1014"/>
      <c r="AR159" s="1014"/>
    </row>
    <row r="160" spans="1:44" x14ac:dyDescent="0.2">
      <c r="A160" s="1038" t="s">
        <v>900</v>
      </c>
      <c r="B160" s="1026"/>
      <c r="C160" s="1026"/>
      <c r="D160" s="1026"/>
      <c r="E160" s="1026"/>
      <c r="F160" s="1026"/>
      <c r="G160" s="1026"/>
      <c r="H160" s="1026"/>
      <c r="I160" s="1026"/>
      <c r="J160" s="1014">
        <v>10485</v>
      </c>
      <c r="K160" s="1014"/>
      <c r="L160" s="1014"/>
      <c r="M160" s="1014"/>
      <c r="N160" s="1014"/>
      <c r="O160" s="1014"/>
      <c r="P160" s="1014"/>
      <c r="Q160" s="1014"/>
      <c r="R160" s="1014"/>
      <c r="S160" s="1014"/>
      <c r="T160" s="1014"/>
      <c r="U160" s="1014"/>
      <c r="V160" s="1014"/>
      <c r="W160" s="1014">
        <v>9411</v>
      </c>
      <c r="X160" s="1014"/>
      <c r="Y160" s="1014"/>
      <c r="Z160" s="1014"/>
      <c r="AA160" s="1014"/>
      <c r="AB160" s="1014"/>
      <c r="AC160" s="1014"/>
      <c r="AD160" s="1014"/>
      <c r="AE160" s="1014">
        <v>1746</v>
      </c>
      <c r="AF160" s="1014"/>
      <c r="AG160" s="1014"/>
      <c r="AH160" s="1014"/>
      <c r="AI160" s="1014"/>
      <c r="AJ160" s="1014"/>
      <c r="AK160" s="1014"/>
      <c r="AL160" s="1014"/>
      <c r="AM160" s="1014"/>
      <c r="AN160" s="1014">
        <v>21642</v>
      </c>
      <c r="AO160" s="1014"/>
      <c r="AP160" s="1014"/>
      <c r="AQ160" s="1014"/>
      <c r="AR160" s="1014"/>
    </row>
    <row r="161" spans="1:54" x14ac:dyDescent="0.2">
      <c r="A161" s="1038" t="s">
        <v>899</v>
      </c>
      <c r="B161" s="1026"/>
      <c r="C161" s="1026"/>
      <c r="D161" s="1026"/>
      <c r="E161" s="1026"/>
      <c r="F161" s="1026"/>
      <c r="G161" s="1026"/>
      <c r="H161" s="1026"/>
      <c r="I161" s="1026"/>
      <c r="J161" s="1014">
        <v>5800</v>
      </c>
      <c r="K161" s="1014"/>
      <c r="L161" s="1014"/>
      <c r="M161" s="1014"/>
      <c r="N161" s="1014"/>
      <c r="O161" s="1014"/>
      <c r="P161" s="1014"/>
      <c r="Q161" s="1014"/>
      <c r="R161" s="1014"/>
      <c r="S161" s="1014"/>
      <c r="T161" s="1014"/>
      <c r="U161" s="1014"/>
      <c r="V161" s="1014"/>
      <c r="W161" s="1014">
        <v>14039</v>
      </c>
      <c r="X161" s="1014"/>
      <c r="Y161" s="1014"/>
      <c r="Z161" s="1014"/>
      <c r="AA161" s="1014"/>
      <c r="AB161" s="1014"/>
      <c r="AC161" s="1014"/>
      <c r="AD161" s="1014"/>
      <c r="AE161" s="1015">
        <v>0</v>
      </c>
      <c r="AF161" s="1015"/>
      <c r="AG161" s="1015"/>
      <c r="AH161" s="1015"/>
      <c r="AI161" s="1015"/>
      <c r="AJ161" s="1015"/>
      <c r="AK161" s="1015"/>
      <c r="AL161" s="1015"/>
      <c r="AM161" s="1015"/>
      <c r="AN161" s="1014">
        <v>19839</v>
      </c>
      <c r="AO161" s="1014"/>
      <c r="AP161" s="1014"/>
      <c r="AQ161" s="1014"/>
      <c r="AR161" s="1014"/>
    </row>
    <row r="162" spans="1:54" x14ac:dyDescent="0.2">
      <c r="A162" s="1038" t="s">
        <v>898</v>
      </c>
      <c r="B162" s="1026"/>
      <c r="C162" s="1026"/>
      <c r="D162" s="1026"/>
      <c r="E162" s="1026"/>
      <c r="F162" s="1026"/>
      <c r="G162" s="1026"/>
      <c r="H162" s="1026"/>
      <c r="I162" s="1026"/>
      <c r="J162" s="1015">
        <v>270</v>
      </c>
      <c r="K162" s="1015"/>
      <c r="L162" s="1015"/>
      <c r="M162" s="1015"/>
      <c r="N162" s="1015"/>
      <c r="O162" s="1015"/>
      <c r="P162" s="1015"/>
      <c r="Q162" s="1015"/>
      <c r="R162" s="1015"/>
      <c r="S162" s="1015"/>
      <c r="T162" s="1015"/>
      <c r="U162" s="1015"/>
      <c r="V162" s="1015"/>
      <c r="W162" s="1014">
        <v>13684</v>
      </c>
      <c r="X162" s="1014"/>
      <c r="Y162" s="1014"/>
      <c r="Z162" s="1014"/>
      <c r="AA162" s="1014"/>
      <c r="AB162" s="1014"/>
      <c r="AC162" s="1014"/>
      <c r="AD162" s="1014"/>
      <c r="AE162" s="1015">
        <v>0</v>
      </c>
      <c r="AF162" s="1015"/>
      <c r="AG162" s="1015"/>
      <c r="AH162" s="1015"/>
      <c r="AI162" s="1015"/>
      <c r="AJ162" s="1015"/>
      <c r="AK162" s="1015"/>
      <c r="AL162" s="1015"/>
      <c r="AM162" s="1015"/>
      <c r="AN162" s="1014">
        <v>13954</v>
      </c>
      <c r="AO162" s="1014"/>
      <c r="AP162" s="1014"/>
      <c r="AQ162" s="1014"/>
      <c r="AR162" s="1014"/>
    </row>
    <row r="163" spans="1:54" x14ac:dyDescent="0.2">
      <c r="A163" s="1038" t="s">
        <v>897</v>
      </c>
      <c r="B163" s="1026"/>
      <c r="C163" s="1026"/>
      <c r="D163" s="1026"/>
      <c r="E163" s="1026"/>
      <c r="F163" s="1026"/>
      <c r="G163" s="1026"/>
      <c r="H163" s="1026"/>
      <c r="I163" s="1026"/>
      <c r="J163" s="1014">
        <v>12173</v>
      </c>
      <c r="K163" s="1014"/>
      <c r="L163" s="1014"/>
      <c r="M163" s="1014"/>
      <c r="N163" s="1014"/>
      <c r="O163" s="1014"/>
      <c r="P163" s="1014"/>
      <c r="Q163" s="1014"/>
      <c r="R163" s="1014"/>
      <c r="S163" s="1014"/>
      <c r="T163" s="1014"/>
      <c r="U163" s="1014"/>
      <c r="V163" s="1014"/>
      <c r="W163" s="1014">
        <v>1454</v>
      </c>
      <c r="X163" s="1014"/>
      <c r="Y163" s="1014"/>
      <c r="Z163" s="1014"/>
      <c r="AA163" s="1014"/>
      <c r="AB163" s="1014"/>
      <c r="AC163" s="1014"/>
      <c r="AD163" s="1014"/>
      <c r="AE163" s="1015">
        <v>0</v>
      </c>
      <c r="AF163" s="1015"/>
      <c r="AG163" s="1015"/>
      <c r="AH163" s="1015"/>
      <c r="AI163" s="1015"/>
      <c r="AJ163" s="1015"/>
      <c r="AK163" s="1015"/>
      <c r="AL163" s="1015"/>
      <c r="AM163" s="1015"/>
      <c r="AN163" s="1014">
        <v>13627</v>
      </c>
      <c r="AO163" s="1014"/>
      <c r="AP163" s="1014"/>
      <c r="AQ163" s="1014"/>
      <c r="AR163" s="1014"/>
    </row>
    <row r="164" spans="1:54" x14ac:dyDescent="0.2">
      <c r="A164" s="1038" t="s">
        <v>896</v>
      </c>
      <c r="B164" s="1026"/>
      <c r="C164" s="1026"/>
      <c r="D164" s="1026"/>
      <c r="E164" s="1026"/>
      <c r="F164" s="1026"/>
      <c r="G164" s="1026"/>
      <c r="H164" s="1026"/>
      <c r="I164" s="1026"/>
      <c r="J164" s="1014">
        <v>6027</v>
      </c>
      <c r="K164" s="1014"/>
      <c r="L164" s="1014"/>
      <c r="M164" s="1014"/>
      <c r="N164" s="1014"/>
      <c r="O164" s="1014"/>
      <c r="P164" s="1014"/>
      <c r="Q164" s="1014"/>
      <c r="R164" s="1014"/>
      <c r="S164" s="1014"/>
      <c r="T164" s="1014"/>
      <c r="U164" s="1014"/>
      <c r="V164" s="1014"/>
      <c r="W164" s="1014">
        <v>5044</v>
      </c>
      <c r="X164" s="1014"/>
      <c r="Y164" s="1014"/>
      <c r="Z164" s="1014"/>
      <c r="AA164" s="1014"/>
      <c r="AB164" s="1014"/>
      <c r="AC164" s="1014"/>
      <c r="AD164" s="1014"/>
      <c r="AE164" s="1015">
        <v>495</v>
      </c>
      <c r="AF164" s="1015"/>
      <c r="AG164" s="1015"/>
      <c r="AH164" s="1015"/>
      <c r="AI164" s="1015"/>
      <c r="AJ164" s="1015"/>
      <c r="AK164" s="1015"/>
      <c r="AL164" s="1015"/>
      <c r="AM164" s="1015"/>
      <c r="AN164" s="1014">
        <v>11566</v>
      </c>
      <c r="AO164" s="1014"/>
      <c r="AP164" s="1014"/>
      <c r="AQ164" s="1014"/>
      <c r="AR164" s="1014"/>
    </row>
    <row r="165" spans="1:54" x14ac:dyDescent="0.2">
      <c r="A165" s="1038" t="s">
        <v>895</v>
      </c>
      <c r="B165" s="1026"/>
      <c r="C165" s="1026"/>
      <c r="D165" s="1026"/>
      <c r="E165" s="1026"/>
      <c r="F165" s="1026"/>
      <c r="G165" s="1026"/>
      <c r="H165" s="1026"/>
      <c r="I165" s="1026"/>
      <c r="J165" s="1014">
        <v>2222</v>
      </c>
      <c r="K165" s="1014"/>
      <c r="L165" s="1014"/>
      <c r="M165" s="1014"/>
      <c r="N165" s="1014"/>
      <c r="O165" s="1014"/>
      <c r="P165" s="1014"/>
      <c r="Q165" s="1014"/>
      <c r="R165" s="1014"/>
      <c r="S165" s="1014"/>
      <c r="T165" s="1014"/>
      <c r="U165" s="1014"/>
      <c r="V165" s="1014"/>
      <c r="W165" s="1014">
        <v>6980</v>
      </c>
      <c r="X165" s="1014"/>
      <c r="Y165" s="1014"/>
      <c r="Z165" s="1014"/>
      <c r="AA165" s="1014"/>
      <c r="AB165" s="1014"/>
      <c r="AC165" s="1014"/>
      <c r="AD165" s="1014"/>
      <c r="AE165" s="1015">
        <v>1</v>
      </c>
      <c r="AF165" s="1015"/>
      <c r="AG165" s="1015"/>
      <c r="AH165" s="1015"/>
      <c r="AI165" s="1015"/>
      <c r="AJ165" s="1015"/>
      <c r="AK165" s="1015"/>
      <c r="AL165" s="1015"/>
      <c r="AM165" s="1015"/>
      <c r="AN165" s="1014">
        <v>9203</v>
      </c>
      <c r="AO165" s="1014"/>
      <c r="AP165" s="1014"/>
      <c r="AQ165" s="1014"/>
      <c r="AR165" s="1014"/>
    </row>
    <row r="166" spans="1:54" x14ac:dyDescent="0.2">
      <c r="A166" s="1038" t="s">
        <v>894</v>
      </c>
      <c r="B166" s="1026"/>
      <c r="C166" s="1026"/>
      <c r="D166" s="1026"/>
      <c r="E166" s="1026"/>
      <c r="F166" s="1026"/>
      <c r="G166" s="1026"/>
      <c r="H166" s="1026"/>
      <c r="I166" s="1026"/>
      <c r="J166" s="1015">
        <v>0</v>
      </c>
      <c r="K166" s="1015"/>
      <c r="L166" s="1015"/>
      <c r="M166" s="1015"/>
      <c r="N166" s="1015"/>
      <c r="O166" s="1015"/>
      <c r="P166" s="1015"/>
      <c r="Q166" s="1015"/>
      <c r="R166" s="1015"/>
      <c r="S166" s="1015"/>
      <c r="T166" s="1015"/>
      <c r="U166" s="1015"/>
      <c r="V166" s="1015"/>
      <c r="W166" s="1014">
        <v>1298</v>
      </c>
      <c r="X166" s="1014"/>
      <c r="Y166" s="1014"/>
      <c r="Z166" s="1014"/>
      <c r="AA166" s="1014"/>
      <c r="AB166" s="1014"/>
      <c r="AC166" s="1014"/>
      <c r="AD166" s="1014"/>
      <c r="AE166" s="1014">
        <v>3465</v>
      </c>
      <c r="AF166" s="1014"/>
      <c r="AG166" s="1014"/>
      <c r="AH166" s="1014"/>
      <c r="AI166" s="1014"/>
      <c r="AJ166" s="1014"/>
      <c r="AK166" s="1014"/>
      <c r="AL166" s="1014"/>
      <c r="AM166" s="1014"/>
      <c r="AN166" s="1014">
        <v>4763</v>
      </c>
      <c r="AO166" s="1014"/>
      <c r="AP166" s="1014"/>
      <c r="AQ166" s="1014"/>
      <c r="AR166" s="1014"/>
    </row>
    <row r="167" spans="1:54" x14ac:dyDescent="0.2">
      <c r="A167" s="1047" t="s">
        <v>893</v>
      </c>
      <c r="B167" s="1025"/>
      <c r="C167" s="1025"/>
      <c r="D167" s="1025"/>
      <c r="E167" s="1025"/>
      <c r="F167" s="1025"/>
      <c r="G167" s="1025"/>
      <c r="H167" s="1025"/>
      <c r="I167" s="1025"/>
      <c r="J167" s="1014">
        <v>1856</v>
      </c>
      <c r="K167" s="1014"/>
      <c r="L167" s="1014"/>
      <c r="M167" s="1014"/>
      <c r="N167" s="1014"/>
      <c r="O167" s="1014"/>
      <c r="P167" s="1014"/>
      <c r="Q167" s="1014"/>
      <c r="R167" s="1014"/>
      <c r="S167" s="1014"/>
      <c r="T167" s="1014"/>
      <c r="U167" s="1014"/>
      <c r="V167" s="1014"/>
      <c r="W167" s="1014">
        <v>1664</v>
      </c>
      <c r="X167" s="1014"/>
      <c r="Y167" s="1014"/>
      <c r="Z167" s="1014"/>
      <c r="AA167" s="1014"/>
      <c r="AB167" s="1014"/>
      <c r="AC167" s="1014"/>
      <c r="AD167" s="1014"/>
      <c r="AE167" s="1015">
        <v>237</v>
      </c>
      <c r="AF167" s="1015"/>
      <c r="AG167" s="1015"/>
      <c r="AH167" s="1015"/>
      <c r="AI167" s="1015"/>
      <c r="AJ167" s="1015"/>
      <c r="AK167" s="1015"/>
      <c r="AL167" s="1015"/>
      <c r="AM167" s="1015"/>
      <c r="AN167" s="1014">
        <v>3757</v>
      </c>
      <c r="AO167" s="1014"/>
      <c r="AP167" s="1014"/>
      <c r="AQ167" s="1014"/>
      <c r="AR167" s="1014"/>
    </row>
    <row r="168" spans="1:54" x14ac:dyDescent="0.2">
      <c r="A168" s="1038" t="s">
        <v>892</v>
      </c>
      <c r="B168" s="1026"/>
      <c r="C168" s="1026"/>
      <c r="D168" s="1026"/>
      <c r="E168" s="1026"/>
      <c r="F168" s="1026"/>
      <c r="G168" s="1026"/>
      <c r="H168" s="1026"/>
      <c r="I168" s="1026"/>
      <c r="J168" s="1014">
        <v>2185037</v>
      </c>
      <c r="K168" s="1014"/>
      <c r="L168" s="1014"/>
      <c r="M168" s="1014"/>
      <c r="N168" s="1014"/>
      <c r="O168" s="1014"/>
      <c r="P168" s="1014"/>
      <c r="Q168" s="1014"/>
      <c r="R168" s="1014"/>
      <c r="S168" s="1014"/>
      <c r="T168" s="1014"/>
      <c r="U168" s="1014"/>
      <c r="V168" s="1014"/>
      <c r="W168" s="1014">
        <v>791892</v>
      </c>
      <c r="X168" s="1014"/>
      <c r="Y168" s="1014"/>
      <c r="Z168" s="1014"/>
      <c r="AA168" s="1014"/>
      <c r="AB168" s="1014"/>
      <c r="AC168" s="1014"/>
      <c r="AD168" s="1014"/>
      <c r="AE168" s="1014">
        <v>648339</v>
      </c>
      <c r="AF168" s="1014"/>
      <c r="AG168" s="1014"/>
      <c r="AH168" s="1014"/>
      <c r="AI168" s="1014"/>
      <c r="AJ168" s="1014"/>
      <c r="AK168" s="1014"/>
      <c r="AL168" s="1014"/>
      <c r="AM168" s="1014"/>
      <c r="AN168" s="1014">
        <v>3625268</v>
      </c>
      <c r="AO168" s="1014"/>
      <c r="AP168" s="1014"/>
      <c r="AQ168" s="1014"/>
      <c r="AR168" s="1014"/>
    </row>
    <row r="169" spans="1:54" x14ac:dyDescent="0.2">
      <c r="A169" s="1038" t="s">
        <v>891</v>
      </c>
      <c r="B169" s="1026"/>
      <c r="C169" s="1026"/>
      <c r="D169" s="1026"/>
      <c r="E169" s="1026"/>
      <c r="F169" s="1026"/>
      <c r="G169" s="1026"/>
      <c r="H169" s="1026"/>
      <c r="I169" s="1026"/>
      <c r="J169" s="1026"/>
      <c r="K169" s="1026"/>
      <c r="L169" s="1026"/>
      <c r="M169" s="1026"/>
      <c r="N169" s="1026"/>
      <c r="O169" s="1026"/>
      <c r="P169" s="1026"/>
      <c r="Q169" s="1026"/>
      <c r="R169" s="1026"/>
      <c r="S169" s="1026"/>
      <c r="T169" s="1026"/>
      <c r="U169" s="1026"/>
      <c r="V169" s="1026"/>
      <c r="W169" s="1026"/>
      <c r="X169" s="1026"/>
      <c r="Y169" s="1026"/>
      <c r="Z169" s="1026"/>
      <c r="AA169" s="1026"/>
      <c r="AB169" s="1026"/>
      <c r="AC169" s="1026"/>
      <c r="AD169" s="1026"/>
      <c r="AE169" s="1026"/>
      <c r="AF169" s="1026"/>
      <c r="AG169" s="1026"/>
      <c r="AH169" s="1026"/>
      <c r="AI169" s="1026"/>
      <c r="AJ169" s="1026"/>
      <c r="AK169" s="1026"/>
      <c r="AL169" s="1026"/>
      <c r="AM169" s="1026"/>
      <c r="AN169" s="1026"/>
      <c r="AO169" s="1026"/>
      <c r="AP169" s="1026"/>
      <c r="AQ169" s="1026"/>
      <c r="AR169" s="1026"/>
    </row>
    <row r="170" spans="1:54" x14ac:dyDescent="0.2">
      <c r="A170" s="1047" t="s">
        <v>890</v>
      </c>
      <c r="B170" s="1025"/>
      <c r="C170" s="1025"/>
      <c r="D170" s="1025"/>
      <c r="E170" s="1025"/>
      <c r="F170" s="1025"/>
      <c r="G170" s="1025"/>
      <c r="H170" s="1025"/>
      <c r="I170" s="1025"/>
      <c r="J170" s="1025"/>
      <c r="K170" s="1025"/>
      <c r="L170" s="1025"/>
      <c r="M170" s="1025"/>
      <c r="N170" s="1025"/>
      <c r="O170" s="1025"/>
      <c r="P170" s="1025"/>
      <c r="Q170" s="1025"/>
      <c r="R170" s="1025"/>
      <c r="S170" s="1025"/>
      <c r="T170" s="1025"/>
      <c r="U170" s="1025"/>
      <c r="V170" s="1025"/>
      <c r="W170" s="1025"/>
      <c r="X170" s="1025"/>
      <c r="Y170" s="1025"/>
      <c r="Z170" s="1025"/>
      <c r="AA170" s="1025"/>
      <c r="AB170" s="1025"/>
      <c r="AC170" s="1025"/>
      <c r="AD170" s="1025"/>
      <c r="AE170" s="1025"/>
      <c r="AF170" s="1025"/>
      <c r="AG170" s="1025"/>
      <c r="AH170" s="1025"/>
      <c r="AI170" s="1025"/>
      <c r="AJ170" s="1025"/>
      <c r="AK170" s="1025"/>
      <c r="AL170" s="1025"/>
      <c r="AM170" s="1025"/>
      <c r="AN170" s="1025"/>
      <c r="AO170" s="1025"/>
      <c r="AP170" s="1025"/>
      <c r="AQ170" s="1025"/>
      <c r="AR170" s="1025"/>
    </row>
    <row r="171" spans="1:54" x14ac:dyDescent="0.2">
      <c r="A171" s="1047" t="s">
        <v>889</v>
      </c>
      <c r="B171" s="1025"/>
      <c r="C171" s="1025"/>
      <c r="D171" s="1025"/>
      <c r="E171" s="1025"/>
      <c r="F171" s="1025"/>
      <c r="G171" s="1025"/>
      <c r="H171" s="1025"/>
      <c r="I171" s="1025"/>
      <c r="J171" s="1025"/>
      <c r="K171" s="1025"/>
      <c r="L171" s="1025"/>
      <c r="M171" s="1025"/>
      <c r="N171" s="1025"/>
      <c r="O171" s="1025"/>
      <c r="P171" s="1025"/>
      <c r="Q171" s="1025"/>
      <c r="R171" s="1025"/>
      <c r="S171" s="1025"/>
      <c r="T171" s="1025"/>
      <c r="U171" s="1025"/>
      <c r="V171" s="1025"/>
      <c r="W171" s="1025"/>
      <c r="X171" s="1025"/>
      <c r="Y171" s="1025"/>
      <c r="Z171" s="1025"/>
      <c r="AA171" s="1025"/>
      <c r="AB171" s="1025"/>
      <c r="AC171" s="1025"/>
      <c r="AD171" s="1025"/>
      <c r="AE171" s="1025"/>
      <c r="AF171" s="1025"/>
      <c r="AG171" s="1025"/>
      <c r="AH171" s="1025"/>
      <c r="AI171" s="1025"/>
      <c r="AJ171" s="1025"/>
      <c r="AK171" s="1025"/>
      <c r="AL171" s="1025"/>
      <c r="AM171" s="1025"/>
      <c r="AN171" s="1025"/>
      <c r="AO171" s="1025"/>
      <c r="AP171" s="1025"/>
      <c r="AQ171" s="1025"/>
      <c r="AR171" s="1025"/>
    </row>
    <row r="172" spans="1:54" x14ac:dyDescent="0.2">
      <c r="A172" s="1038" t="s">
        <v>888</v>
      </c>
      <c r="B172" s="1026"/>
      <c r="C172" s="1026"/>
      <c r="D172" s="1026"/>
      <c r="E172" s="1026"/>
      <c r="F172" s="1026"/>
      <c r="G172" s="1026"/>
      <c r="H172" s="1026"/>
      <c r="I172" s="1026"/>
      <c r="J172" s="1026"/>
      <c r="K172" s="1026"/>
      <c r="L172" s="1026"/>
      <c r="M172" s="1026"/>
      <c r="N172" s="1026"/>
      <c r="O172" s="1026"/>
      <c r="P172" s="1026"/>
      <c r="Q172" s="1026"/>
      <c r="R172" s="1026"/>
      <c r="S172" s="1026"/>
      <c r="T172" s="1026"/>
      <c r="U172" s="1026"/>
      <c r="V172" s="1026"/>
      <c r="W172" s="1026"/>
      <c r="X172" s="1026"/>
      <c r="Y172" s="1026"/>
      <c r="Z172" s="1026"/>
      <c r="AA172" s="1026"/>
      <c r="AB172" s="1026"/>
      <c r="AC172" s="1026"/>
      <c r="AD172" s="1026"/>
      <c r="AE172" s="1026"/>
      <c r="AF172" s="1026"/>
      <c r="AG172" s="1026"/>
      <c r="AH172" s="1026"/>
      <c r="AI172" s="1026"/>
      <c r="AJ172" s="1026"/>
      <c r="AK172" s="1026"/>
      <c r="AL172" s="1026"/>
      <c r="AM172" s="1026"/>
      <c r="AN172" s="1026"/>
      <c r="AO172" s="1026"/>
      <c r="AP172" s="1026"/>
      <c r="AQ172" s="1026"/>
      <c r="AR172" s="1026"/>
    </row>
    <row r="173" spans="1:54" x14ac:dyDescent="0.2">
      <c r="A173" s="1038" t="s">
        <v>887</v>
      </c>
      <c r="B173" s="1026"/>
      <c r="C173" s="1026"/>
      <c r="D173" s="1026"/>
      <c r="E173" s="1026"/>
      <c r="F173" s="1026"/>
      <c r="G173" s="1026"/>
      <c r="H173" s="1026"/>
      <c r="I173" s="1026"/>
      <c r="J173" s="1026"/>
      <c r="K173" s="1026"/>
      <c r="L173" s="1026"/>
      <c r="M173" s="1026"/>
      <c r="N173" s="1026"/>
      <c r="O173" s="1026"/>
      <c r="P173" s="1026"/>
      <c r="Q173" s="1026"/>
      <c r="R173" s="1026"/>
      <c r="S173" s="1026"/>
      <c r="T173" s="1026"/>
      <c r="U173" s="1026"/>
      <c r="V173" s="1026"/>
      <c r="W173" s="1026"/>
      <c r="X173" s="1026"/>
      <c r="Y173" s="1026"/>
      <c r="Z173" s="1026"/>
      <c r="AA173" s="1026"/>
      <c r="AB173" s="1026"/>
      <c r="AC173" s="1026"/>
      <c r="AD173" s="1026"/>
      <c r="AE173" s="1026"/>
      <c r="AF173" s="1026"/>
      <c r="AG173" s="1026"/>
      <c r="AH173" s="1026"/>
      <c r="AI173" s="1026"/>
      <c r="AJ173" s="1026"/>
      <c r="AK173" s="1026"/>
      <c r="AL173" s="1026"/>
      <c r="AM173" s="1026"/>
      <c r="AN173" s="1026"/>
      <c r="AO173" s="1026"/>
      <c r="AP173" s="1026"/>
      <c r="AQ173" s="1026"/>
      <c r="AR173" s="1026"/>
    </row>
    <row r="174" spans="1:54" ht="16" x14ac:dyDescent="0.2">
      <c r="A174" s="1049" t="s">
        <v>886</v>
      </c>
      <c r="B174" s="1048"/>
      <c r="C174" s="1048"/>
      <c r="D174" s="1048"/>
      <c r="E174" s="1048"/>
      <c r="F174" s="1048"/>
      <c r="G174" s="1048"/>
      <c r="H174" s="1048"/>
      <c r="I174" s="1048"/>
      <c r="J174" s="1048"/>
      <c r="K174" s="1048"/>
      <c r="L174" s="1048"/>
      <c r="M174" s="1048"/>
      <c r="N174" s="1048"/>
      <c r="O174" s="1048"/>
      <c r="P174" s="1048"/>
      <c r="Q174" s="1048"/>
      <c r="R174" s="1048"/>
      <c r="S174" s="1048"/>
      <c r="T174" s="1048"/>
      <c r="U174" s="1048"/>
      <c r="V174" s="1048"/>
      <c r="W174" s="1048"/>
      <c r="X174" s="1048"/>
      <c r="Y174" s="1048"/>
      <c r="Z174" s="1048"/>
      <c r="AA174" s="1048"/>
      <c r="AB174" s="1048"/>
      <c r="AC174" s="1048"/>
      <c r="AD174" s="1048"/>
      <c r="AE174" s="1048"/>
      <c r="AF174" s="1048"/>
      <c r="AG174" s="1048"/>
      <c r="AH174" s="1048"/>
      <c r="AI174" s="1048"/>
      <c r="AJ174" s="1048"/>
      <c r="AK174" s="1048"/>
      <c r="AL174" s="1048"/>
      <c r="AM174" s="1048"/>
      <c r="AN174" s="1048"/>
      <c r="AO174" s="1048"/>
      <c r="AP174" s="1048"/>
      <c r="AQ174" s="1048"/>
      <c r="AR174" s="1048"/>
      <c r="AS174" s="1048"/>
      <c r="AT174" s="1048"/>
      <c r="AU174" s="1048"/>
      <c r="AV174" s="1048"/>
      <c r="AW174" s="1048"/>
      <c r="AX174" s="1048"/>
      <c r="AY174" s="1048"/>
      <c r="AZ174" s="1048"/>
      <c r="BA174" s="1048"/>
      <c r="BB174" s="1048"/>
    </row>
    <row r="175" spans="1:54" x14ac:dyDescent="0.2">
      <c r="A175" s="1057" t="s">
        <v>885</v>
      </c>
      <c r="B175" s="1056"/>
      <c r="C175" s="1056"/>
      <c r="D175" s="1056"/>
      <c r="E175" s="1056"/>
      <c r="F175" s="1056"/>
      <c r="G175" s="1056"/>
      <c r="H175" s="1056"/>
      <c r="I175" s="1056"/>
      <c r="J175" s="1056"/>
      <c r="K175" s="1056"/>
      <c r="L175" s="1056"/>
      <c r="M175" s="1056"/>
      <c r="N175" s="1056"/>
      <c r="O175" s="1056"/>
      <c r="P175" s="1056"/>
      <c r="Q175" s="1056"/>
      <c r="R175" s="1056"/>
      <c r="S175" s="1056"/>
      <c r="T175" s="1056"/>
      <c r="U175" s="1056"/>
      <c r="V175" s="1056"/>
      <c r="W175" s="1056"/>
      <c r="X175" s="1056"/>
      <c r="Y175" s="1056"/>
      <c r="Z175" s="1056"/>
      <c r="AA175" s="1056"/>
      <c r="AB175" s="1056"/>
      <c r="AC175" s="1056"/>
      <c r="AD175" s="1056"/>
      <c r="AE175" s="1056"/>
      <c r="AF175" s="1056"/>
      <c r="AG175" s="1056"/>
      <c r="AH175" s="1056"/>
      <c r="AI175" s="1056"/>
      <c r="AJ175" s="1056"/>
      <c r="AK175" s="1056"/>
      <c r="AL175" s="1056"/>
      <c r="AM175" s="1056"/>
      <c r="AN175" s="1056"/>
      <c r="AO175" s="1056"/>
      <c r="AP175" s="1056"/>
      <c r="AQ175" s="1056"/>
      <c r="AR175" s="1056"/>
      <c r="AS175" s="1056"/>
      <c r="AT175" s="1056"/>
      <c r="AU175" s="1056"/>
      <c r="AV175" s="1056"/>
      <c r="AW175" s="1056"/>
      <c r="AX175" s="1056"/>
      <c r="AY175" s="1056"/>
      <c r="AZ175" s="1056"/>
      <c r="BA175" s="1056"/>
      <c r="BB175" s="1056"/>
    </row>
    <row r="176" spans="1:54" ht="33" x14ac:dyDescent="0.2">
      <c r="A176" s="1038" t="s">
        <v>884</v>
      </c>
      <c r="B176" s="1026"/>
      <c r="C176" s="1026"/>
      <c r="D176" s="1026"/>
      <c r="E176" s="1056" t="s">
        <v>883</v>
      </c>
      <c r="F176" s="1056"/>
      <c r="G176" s="1056"/>
      <c r="H176" s="1056"/>
      <c r="I176" s="1056"/>
      <c r="J176" s="1056"/>
      <c r="K176" s="1056"/>
      <c r="L176" s="1056"/>
      <c r="M176" s="1056"/>
      <c r="N176" s="1056"/>
      <c r="O176" s="1056"/>
      <c r="P176" s="1056"/>
      <c r="Q176" s="1056"/>
      <c r="R176" s="1056"/>
      <c r="S176" s="1055" t="s">
        <v>882</v>
      </c>
      <c r="T176" s="1055"/>
      <c r="U176" s="1055"/>
      <c r="V176" s="1055"/>
      <c r="W176" s="1055"/>
      <c r="X176" s="1055"/>
      <c r="Y176" s="1055"/>
      <c r="Z176" s="1055"/>
      <c r="AA176" s="1055"/>
      <c r="AB176" s="1055"/>
      <c r="AC176" s="1055"/>
      <c r="AD176" s="1055"/>
      <c r="AE176" s="1055"/>
      <c r="AF176" s="1025"/>
      <c r="AG176" s="1030"/>
      <c r="AH176" s="1030"/>
      <c r="AI176" s="1030"/>
      <c r="AJ176" s="1030"/>
      <c r="AK176" s="1030"/>
      <c r="AL176" s="1030"/>
      <c r="AM176" s="1030"/>
      <c r="AN176" s="1030"/>
      <c r="AO176" s="1030"/>
      <c r="AP176" s="1030"/>
      <c r="AQ176" s="1030"/>
      <c r="AR176" s="1030"/>
      <c r="AS176" s="1030"/>
      <c r="AT176" s="1030"/>
      <c r="AU176" s="1030"/>
      <c r="AV176" s="1030"/>
      <c r="AW176" s="1030"/>
      <c r="AX176" s="1030"/>
      <c r="AY176" s="1030"/>
      <c r="AZ176" s="1030"/>
      <c r="BA176" s="1030"/>
      <c r="BB176" s="1030"/>
    </row>
    <row r="177" spans="1:54" ht="33" x14ac:dyDescent="0.2">
      <c r="A177" s="1054" t="s">
        <v>881</v>
      </c>
      <c r="B177" s="1033"/>
      <c r="C177" s="1033"/>
      <c r="D177" s="1033"/>
      <c r="E177" s="1032"/>
      <c r="F177" s="1032"/>
      <c r="G177" s="1032"/>
      <c r="H177" s="1032"/>
      <c r="I177" s="1032"/>
      <c r="J177" s="1032"/>
      <c r="K177" s="1032"/>
      <c r="L177" s="1032"/>
      <c r="M177" s="1032"/>
      <c r="N177" s="1032"/>
      <c r="O177" s="1032"/>
      <c r="P177" s="1032"/>
      <c r="Q177" s="1032"/>
      <c r="R177" s="1032"/>
      <c r="S177" s="1021"/>
      <c r="T177" s="1021"/>
      <c r="U177" s="1021"/>
      <c r="V177" s="1021"/>
      <c r="W177" s="1021"/>
      <c r="X177" s="1021"/>
      <c r="Y177" s="1021"/>
      <c r="Z177" s="1021"/>
      <c r="AA177" s="1021"/>
      <c r="AB177" s="1021"/>
      <c r="AC177" s="1021"/>
      <c r="AD177" s="1021"/>
      <c r="AE177" s="1021"/>
      <c r="AF177" s="1025"/>
      <c r="AG177" s="1026" t="s">
        <v>880</v>
      </c>
      <c r="AH177" s="1026"/>
      <c r="AI177" s="1026"/>
      <c r="AJ177" s="1026"/>
      <c r="AK177" s="1026"/>
      <c r="AL177" s="1026"/>
      <c r="AM177" s="1026"/>
      <c r="AN177" s="1026"/>
      <c r="AO177" s="1026"/>
      <c r="AP177" s="1026"/>
      <c r="AQ177" s="1026"/>
      <c r="AR177" s="1026"/>
      <c r="AS177" s="1026" t="s">
        <v>879</v>
      </c>
      <c r="AT177" s="1026"/>
      <c r="AU177" s="1026"/>
      <c r="AV177" s="1026"/>
      <c r="AW177" s="1026"/>
      <c r="AX177" s="1026"/>
      <c r="AY177" s="1026"/>
      <c r="AZ177" s="1026"/>
      <c r="BA177" s="1026"/>
      <c r="BB177" s="1026"/>
    </row>
    <row r="178" spans="1:54" x14ac:dyDescent="0.2">
      <c r="A178" s="1020">
        <v>1984</v>
      </c>
      <c r="B178" s="1019"/>
      <c r="C178" s="1019"/>
      <c r="D178" s="1019"/>
      <c r="E178" s="1053">
        <v>596000</v>
      </c>
      <c r="F178" s="1053"/>
      <c r="G178" s="1053"/>
      <c r="H178" s="1053"/>
      <c r="I178" s="1053"/>
      <c r="J178" s="1053"/>
      <c r="K178" s="1053"/>
      <c r="L178" s="1053"/>
      <c r="M178" s="1053"/>
      <c r="N178" s="1053"/>
      <c r="O178" s="1053"/>
      <c r="P178" s="1053"/>
      <c r="Q178" s="1053"/>
      <c r="R178" s="1053"/>
      <c r="S178" s="1053">
        <v>666000</v>
      </c>
      <c r="T178" s="1053"/>
      <c r="U178" s="1053"/>
      <c r="V178" s="1053"/>
      <c r="W178" s="1053"/>
      <c r="X178" s="1053"/>
      <c r="Y178" s="1053"/>
      <c r="Z178" s="1053"/>
      <c r="AA178" s="1053"/>
      <c r="AB178" s="1053"/>
      <c r="AC178" s="1053"/>
      <c r="AD178" s="1053"/>
      <c r="AE178" s="1053"/>
      <c r="AF178" s="1051"/>
      <c r="AG178" s="1014">
        <v>1196</v>
      </c>
      <c r="AH178" s="1014"/>
      <c r="AI178" s="1014"/>
      <c r="AJ178" s="1014"/>
      <c r="AK178" s="1014"/>
      <c r="AL178" s="1014"/>
      <c r="AM178" s="1014"/>
      <c r="AN178" s="1014"/>
      <c r="AO178" s="1014"/>
      <c r="AP178" s="1014"/>
      <c r="AQ178" s="1014"/>
      <c r="AR178" s="1014"/>
      <c r="AS178" s="1014">
        <v>2771</v>
      </c>
      <c r="AT178" s="1014"/>
      <c r="AU178" s="1014"/>
      <c r="AV178" s="1014"/>
      <c r="AW178" s="1014"/>
      <c r="AX178" s="1014"/>
      <c r="AY178" s="1014"/>
      <c r="AZ178" s="1014"/>
      <c r="BA178" s="1014"/>
      <c r="BB178" s="1014"/>
    </row>
    <row r="179" spans="1:54" x14ac:dyDescent="0.2">
      <c r="A179" s="1016">
        <v>1985</v>
      </c>
      <c r="B179" s="1015"/>
      <c r="C179" s="1015"/>
      <c r="D179" s="1015"/>
      <c r="E179" s="1052">
        <v>606000</v>
      </c>
      <c r="F179" s="1052"/>
      <c r="G179" s="1052"/>
      <c r="H179" s="1052"/>
      <c r="I179" s="1052"/>
      <c r="J179" s="1052"/>
      <c r="K179" s="1052"/>
      <c r="L179" s="1052"/>
      <c r="M179" s="1052"/>
      <c r="N179" s="1052"/>
      <c r="O179" s="1052"/>
      <c r="P179" s="1052"/>
      <c r="Q179" s="1052"/>
      <c r="R179" s="1052"/>
      <c r="S179" s="1052">
        <v>594000</v>
      </c>
      <c r="T179" s="1052"/>
      <c r="U179" s="1052"/>
      <c r="V179" s="1052"/>
      <c r="W179" s="1052"/>
      <c r="X179" s="1052"/>
      <c r="Y179" s="1052"/>
      <c r="Z179" s="1052"/>
      <c r="AA179" s="1052"/>
      <c r="AB179" s="1052"/>
      <c r="AC179" s="1052"/>
      <c r="AD179" s="1052"/>
      <c r="AE179" s="1052"/>
      <c r="AF179" s="1051"/>
      <c r="AG179" s="1015">
        <v>921</v>
      </c>
      <c r="AH179" s="1015"/>
      <c r="AI179" s="1015"/>
      <c r="AJ179" s="1015"/>
      <c r="AK179" s="1015"/>
      <c r="AL179" s="1015"/>
      <c r="AM179" s="1015"/>
      <c r="AN179" s="1015"/>
      <c r="AO179" s="1015"/>
      <c r="AP179" s="1015"/>
      <c r="AQ179" s="1015"/>
      <c r="AR179" s="1015"/>
      <c r="AS179" s="1014">
        <v>3682</v>
      </c>
      <c r="AT179" s="1014"/>
      <c r="AU179" s="1014"/>
      <c r="AV179" s="1014"/>
      <c r="AW179" s="1014"/>
      <c r="AX179" s="1014"/>
      <c r="AY179" s="1014"/>
      <c r="AZ179" s="1014"/>
      <c r="BA179" s="1014"/>
      <c r="BB179" s="1014"/>
    </row>
    <row r="180" spans="1:54" x14ac:dyDescent="0.2">
      <c r="A180" s="1016">
        <v>1986</v>
      </c>
      <c r="B180" s="1015"/>
      <c r="C180" s="1015"/>
      <c r="D180" s="1015"/>
      <c r="E180" s="1052">
        <v>667000</v>
      </c>
      <c r="F180" s="1052"/>
      <c r="G180" s="1052"/>
      <c r="H180" s="1052"/>
      <c r="I180" s="1052"/>
      <c r="J180" s="1052"/>
      <c r="K180" s="1052"/>
      <c r="L180" s="1052"/>
      <c r="M180" s="1052"/>
      <c r="N180" s="1052"/>
      <c r="O180" s="1052"/>
      <c r="P180" s="1052"/>
      <c r="Q180" s="1052"/>
      <c r="R180" s="1052"/>
      <c r="S180" s="1052">
        <v>1372000</v>
      </c>
      <c r="T180" s="1052"/>
      <c r="U180" s="1052"/>
      <c r="V180" s="1052"/>
      <c r="W180" s="1052"/>
      <c r="X180" s="1052"/>
      <c r="Y180" s="1052"/>
      <c r="Z180" s="1052"/>
      <c r="AA180" s="1052"/>
      <c r="AB180" s="1052"/>
      <c r="AC180" s="1052"/>
      <c r="AD180" s="1052"/>
      <c r="AE180" s="1052"/>
      <c r="AF180" s="1051"/>
      <c r="AG180" s="1015">
        <v>690</v>
      </c>
      <c r="AH180" s="1015"/>
      <c r="AI180" s="1015"/>
      <c r="AJ180" s="1015"/>
      <c r="AK180" s="1015"/>
      <c r="AL180" s="1015"/>
      <c r="AM180" s="1015"/>
      <c r="AN180" s="1015"/>
      <c r="AO180" s="1015"/>
      <c r="AP180" s="1015"/>
      <c r="AQ180" s="1015"/>
      <c r="AR180" s="1015"/>
      <c r="AS180" s="1014">
        <v>3376</v>
      </c>
      <c r="AT180" s="1014"/>
      <c r="AU180" s="1014"/>
      <c r="AV180" s="1014"/>
      <c r="AW180" s="1014"/>
      <c r="AX180" s="1014"/>
      <c r="AY180" s="1014"/>
      <c r="AZ180" s="1014"/>
      <c r="BA180" s="1014"/>
      <c r="BB180" s="1014"/>
    </row>
    <row r="181" spans="1:54" x14ac:dyDescent="0.2">
      <c r="A181" s="1016">
        <v>1987</v>
      </c>
      <c r="B181" s="1015"/>
      <c r="C181" s="1015"/>
      <c r="D181" s="1015"/>
      <c r="E181" s="1052">
        <v>869000</v>
      </c>
      <c r="F181" s="1052"/>
      <c r="G181" s="1052"/>
      <c r="H181" s="1052"/>
      <c r="I181" s="1052"/>
      <c r="J181" s="1052"/>
      <c r="K181" s="1052"/>
      <c r="L181" s="1052"/>
      <c r="M181" s="1052"/>
      <c r="N181" s="1052"/>
      <c r="O181" s="1052"/>
      <c r="P181" s="1052"/>
      <c r="Q181" s="1052"/>
      <c r="R181" s="1052"/>
      <c r="S181" s="1052">
        <v>1576000</v>
      </c>
      <c r="T181" s="1052"/>
      <c r="U181" s="1052"/>
      <c r="V181" s="1052"/>
      <c r="W181" s="1052"/>
      <c r="X181" s="1052"/>
      <c r="Y181" s="1052"/>
      <c r="Z181" s="1052"/>
      <c r="AA181" s="1052"/>
      <c r="AB181" s="1052"/>
      <c r="AC181" s="1052"/>
      <c r="AD181" s="1052"/>
      <c r="AE181" s="1052"/>
      <c r="AF181" s="1051"/>
      <c r="AG181" s="1015">
        <v>575</v>
      </c>
      <c r="AH181" s="1015"/>
      <c r="AI181" s="1015"/>
      <c r="AJ181" s="1015"/>
      <c r="AK181" s="1015"/>
      <c r="AL181" s="1015"/>
      <c r="AM181" s="1015"/>
      <c r="AN181" s="1015"/>
      <c r="AO181" s="1015"/>
      <c r="AP181" s="1015"/>
      <c r="AQ181" s="1015"/>
      <c r="AR181" s="1015"/>
      <c r="AS181" s="1014">
        <v>4135</v>
      </c>
      <c r="AT181" s="1014"/>
      <c r="AU181" s="1014"/>
      <c r="AV181" s="1014"/>
      <c r="AW181" s="1014"/>
      <c r="AX181" s="1014"/>
      <c r="AY181" s="1014"/>
      <c r="AZ181" s="1014"/>
      <c r="BA181" s="1014"/>
      <c r="BB181" s="1014"/>
    </row>
    <row r="182" spans="1:54" x14ac:dyDescent="0.2">
      <c r="A182" s="1016">
        <v>1988</v>
      </c>
      <c r="B182" s="1015"/>
      <c r="C182" s="1015"/>
      <c r="D182" s="1015"/>
      <c r="E182" s="1052">
        <v>2095000</v>
      </c>
      <c r="F182" s="1052"/>
      <c r="G182" s="1052"/>
      <c r="H182" s="1052"/>
      <c r="I182" s="1052"/>
      <c r="J182" s="1052"/>
      <c r="K182" s="1052"/>
      <c r="L182" s="1052"/>
      <c r="M182" s="1052"/>
      <c r="N182" s="1052"/>
      <c r="O182" s="1052"/>
      <c r="P182" s="1052"/>
      <c r="Q182" s="1052"/>
      <c r="R182" s="1052"/>
      <c r="S182" s="1052">
        <v>1481000</v>
      </c>
      <c r="T182" s="1052"/>
      <c r="U182" s="1052"/>
      <c r="V182" s="1052"/>
      <c r="W182" s="1052"/>
      <c r="X182" s="1052"/>
      <c r="Y182" s="1052"/>
      <c r="Z182" s="1052"/>
      <c r="AA182" s="1052"/>
      <c r="AB182" s="1052"/>
      <c r="AC182" s="1052"/>
      <c r="AD182" s="1052"/>
      <c r="AE182" s="1052"/>
      <c r="AF182" s="1051"/>
      <c r="AG182" s="1015">
        <v>701</v>
      </c>
      <c r="AH182" s="1015"/>
      <c r="AI182" s="1015"/>
      <c r="AJ182" s="1015"/>
      <c r="AK182" s="1015"/>
      <c r="AL182" s="1015"/>
      <c r="AM182" s="1015"/>
      <c r="AN182" s="1015"/>
      <c r="AO182" s="1015"/>
      <c r="AP182" s="1015"/>
      <c r="AQ182" s="1015"/>
      <c r="AR182" s="1015"/>
      <c r="AS182" s="1014">
        <v>3738</v>
      </c>
      <c r="AT182" s="1014"/>
      <c r="AU182" s="1014"/>
      <c r="AV182" s="1014"/>
      <c r="AW182" s="1014"/>
      <c r="AX182" s="1014"/>
      <c r="AY182" s="1014"/>
      <c r="AZ182" s="1014"/>
      <c r="BA182" s="1014"/>
      <c r="BB182" s="1014"/>
    </row>
    <row r="183" spans="1:54" x14ac:dyDescent="0.2">
      <c r="A183" s="1016">
        <v>1989</v>
      </c>
      <c r="B183" s="1015"/>
      <c r="C183" s="1015"/>
      <c r="D183" s="1015"/>
      <c r="E183" s="1052">
        <v>1560000</v>
      </c>
      <c r="F183" s="1052"/>
      <c r="G183" s="1052"/>
      <c r="H183" s="1052"/>
      <c r="I183" s="1052"/>
      <c r="J183" s="1052"/>
      <c r="K183" s="1052"/>
      <c r="L183" s="1052"/>
      <c r="M183" s="1052"/>
      <c r="N183" s="1052"/>
      <c r="O183" s="1052"/>
      <c r="P183" s="1052"/>
      <c r="Q183" s="1052"/>
      <c r="R183" s="1052"/>
      <c r="S183" s="1052">
        <v>1527000</v>
      </c>
      <c r="T183" s="1052"/>
      <c r="U183" s="1052"/>
      <c r="V183" s="1052"/>
      <c r="W183" s="1052"/>
      <c r="X183" s="1052"/>
      <c r="Y183" s="1052"/>
      <c r="Z183" s="1052"/>
      <c r="AA183" s="1052"/>
      <c r="AB183" s="1052"/>
      <c r="AC183" s="1052"/>
      <c r="AD183" s="1052"/>
      <c r="AE183" s="1052"/>
      <c r="AF183" s="1051"/>
      <c r="AG183" s="1014">
        <v>1196</v>
      </c>
      <c r="AH183" s="1014"/>
      <c r="AI183" s="1014"/>
      <c r="AJ183" s="1014"/>
      <c r="AK183" s="1014"/>
      <c r="AL183" s="1014"/>
      <c r="AM183" s="1014"/>
      <c r="AN183" s="1014"/>
      <c r="AO183" s="1014"/>
      <c r="AP183" s="1014"/>
      <c r="AQ183" s="1014"/>
      <c r="AR183" s="1014"/>
      <c r="AS183" s="1014">
        <v>6128</v>
      </c>
      <c r="AT183" s="1014"/>
      <c r="AU183" s="1014"/>
      <c r="AV183" s="1014"/>
      <c r="AW183" s="1014"/>
      <c r="AX183" s="1014"/>
      <c r="AY183" s="1014"/>
      <c r="AZ183" s="1014"/>
      <c r="BA183" s="1014"/>
      <c r="BB183" s="1014"/>
    </row>
    <row r="184" spans="1:54" x14ac:dyDescent="0.2">
      <c r="A184" s="1016">
        <v>1990</v>
      </c>
      <c r="B184" s="1015"/>
      <c r="C184" s="1015"/>
      <c r="D184" s="1015"/>
      <c r="E184" s="1052">
        <v>1442000</v>
      </c>
      <c r="F184" s="1052"/>
      <c r="G184" s="1052"/>
      <c r="H184" s="1052"/>
      <c r="I184" s="1052"/>
      <c r="J184" s="1052"/>
      <c r="K184" s="1052"/>
      <c r="L184" s="1052"/>
      <c r="M184" s="1052"/>
      <c r="N184" s="1052"/>
      <c r="O184" s="1052"/>
      <c r="P184" s="1052"/>
      <c r="Q184" s="1052"/>
      <c r="R184" s="1052"/>
      <c r="S184" s="1052">
        <v>1308000</v>
      </c>
      <c r="T184" s="1052"/>
      <c r="U184" s="1052"/>
      <c r="V184" s="1052"/>
      <c r="W184" s="1052"/>
      <c r="X184" s="1052"/>
      <c r="Y184" s="1052"/>
      <c r="Z184" s="1052"/>
      <c r="AA184" s="1052"/>
      <c r="AB184" s="1052"/>
      <c r="AC184" s="1052"/>
      <c r="AD184" s="1052"/>
      <c r="AE184" s="1052"/>
      <c r="AF184" s="1051"/>
      <c r="AG184" s="1015">
        <v>666</v>
      </c>
      <c r="AH184" s="1015"/>
      <c r="AI184" s="1015"/>
      <c r="AJ184" s="1015"/>
      <c r="AK184" s="1015"/>
      <c r="AL184" s="1015"/>
      <c r="AM184" s="1015"/>
      <c r="AN184" s="1015"/>
      <c r="AO184" s="1015"/>
      <c r="AP184" s="1015"/>
      <c r="AQ184" s="1015"/>
      <c r="AR184" s="1015"/>
      <c r="AS184" s="1014">
        <v>7981</v>
      </c>
      <c r="AT184" s="1014"/>
      <c r="AU184" s="1014"/>
      <c r="AV184" s="1014"/>
      <c r="AW184" s="1014"/>
      <c r="AX184" s="1014"/>
      <c r="AY184" s="1014"/>
      <c r="AZ184" s="1014"/>
      <c r="BA184" s="1014"/>
      <c r="BB184" s="1014"/>
    </row>
    <row r="185" spans="1:54" x14ac:dyDescent="0.2">
      <c r="A185" s="1016">
        <v>1991</v>
      </c>
      <c r="B185" s="1015"/>
      <c r="C185" s="1015"/>
      <c r="D185" s="1015"/>
      <c r="E185" s="1052">
        <v>1556000</v>
      </c>
      <c r="F185" s="1052"/>
      <c r="G185" s="1052"/>
      <c r="H185" s="1052"/>
      <c r="I185" s="1052"/>
      <c r="J185" s="1052"/>
      <c r="K185" s="1052"/>
      <c r="L185" s="1052"/>
      <c r="M185" s="1052"/>
      <c r="N185" s="1052"/>
      <c r="O185" s="1052"/>
      <c r="P185" s="1052"/>
      <c r="Q185" s="1052"/>
      <c r="R185" s="1052"/>
      <c r="S185" s="1052">
        <v>1210000</v>
      </c>
      <c r="T185" s="1052"/>
      <c r="U185" s="1052"/>
      <c r="V185" s="1052"/>
      <c r="W185" s="1052"/>
      <c r="X185" s="1052"/>
      <c r="Y185" s="1052"/>
      <c r="Z185" s="1052"/>
      <c r="AA185" s="1052"/>
      <c r="AB185" s="1052"/>
      <c r="AC185" s="1052"/>
      <c r="AD185" s="1052"/>
      <c r="AE185" s="1052"/>
      <c r="AF185" s="1051"/>
      <c r="AG185" s="1015">
        <v>764</v>
      </c>
      <c r="AH185" s="1015"/>
      <c r="AI185" s="1015"/>
      <c r="AJ185" s="1015"/>
      <c r="AK185" s="1015"/>
      <c r="AL185" s="1015"/>
      <c r="AM185" s="1015"/>
      <c r="AN185" s="1015"/>
      <c r="AO185" s="1015"/>
      <c r="AP185" s="1015"/>
      <c r="AQ185" s="1015"/>
      <c r="AR185" s="1015"/>
      <c r="AS185" s="1014">
        <v>7857</v>
      </c>
      <c r="AT185" s="1014"/>
      <c r="AU185" s="1014"/>
      <c r="AV185" s="1014"/>
      <c r="AW185" s="1014"/>
      <c r="AX185" s="1014"/>
      <c r="AY185" s="1014"/>
      <c r="AZ185" s="1014"/>
      <c r="BA185" s="1014"/>
      <c r="BB185" s="1014"/>
    </row>
    <row r="186" spans="1:54" x14ac:dyDescent="0.2">
      <c r="A186" s="1016">
        <v>1992</v>
      </c>
      <c r="B186" s="1015"/>
      <c r="C186" s="1015"/>
      <c r="D186" s="1015"/>
      <c r="E186" s="1052">
        <v>1499000</v>
      </c>
      <c r="F186" s="1052"/>
      <c r="G186" s="1052"/>
      <c r="H186" s="1052"/>
      <c r="I186" s="1052"/>
      <c r="J186" s="1052"/>
      <c r="K186" s="1052"/>
      <c r="L186" s="1052"/>
      <c r="M186" s="1052"/>
      <c r="N186" s="1052"/>
      <c r="O186" s="1052"/>
      <c r="P186" s="1052"/>
      <c r="Q186" s="1052"/>
      <c r="R186" s="1052"/>
      <c r="S186" s="1052">
        <v>1237000</v>
      </c>
      <c r="T186" s="1052"/>
      <c r="U186" s="1052"/>
      <c r="V186" s="1052"/>
      <c r="W186" s="1052"/>
      <c r="X186" s="1052"/>
      <c r="Y186" s="1052"/>
      <c r="Z186" s="1052"/>
      <c r="AA186" s="1052"/>
      <c r="AB186" s="1052"/>
      <c r="AC186" s="1052"/>
      <c r="AD186" s="1052"/>
      <c r="AE186" s="1052"/>
      <c r="AF186" s="1051"/>
      <c r="AG186" s="1014">
        <v>1257</v>
      </c>
      <c r="AH186" s="1014"/>
      <c r="AI186" s="1014"/>
      <c r="AJ186" s="1014"/>
      <c r="AK186" s="1014"/>
      <c r="AL186" s="1014"/>
      <c r="AM186" s="1014"/>
      <c r="AN186" s="1014"/>
      <c r="AO186" s="1014"/>
      <c r="AP186" s="1014"/>
      <c r="AQ186" s="1014"/>
      <c r="AR186" s="1014"/>
      <c r="AS186" s="1014">
        <v>8582</v>
      </c>
      <c r="AT186" s="1014"/>
      <c r="AU186" s="1014"/>
      <c r="AV186" s="1014"/>
      <c r="AW186" s="1014"/>
      <c r="AX186" s="1014"/>
      <c r="AY186" s="1014"/>
      <c r="AZ186" s="1014"/>
      <c r="BA186" s="1014"/>
      <c r="BB186" s="1014"/>
    </row>
    <row r="187" spans="1:54" x14ac:dyDescent="0.2">
      <c r="A187" s="1016">
        <v>1993</v>
      </c>
      <c r="B187" s="1015"/>
      <c r="C187" s="1015"/>
      <c r="D187" s="1015"/>
      <c r="E187" s="1052">
        <v>1493000</v>
      </c>
      <c r="F187" s="1052"/>
      <c r="G187" s="1052"/>
      <c r="H187" s="1052"/>
      <c r="I187" s="1052"/>
      <c r="J187" s="1052"/>
      <c r="K187" s="1052"/>
      <c r="L187" s="1052"/>
      <c r="M187" s="1052"/>
      <c r="N187" s="1052"/>
      <c r="O187" s="1052"/>
      <c r="P187" s="1052"/>
      <c r="Q187" s="1052"/>
      <c r="R187" s="1052"/>
      <c r="S187" s="1052">
        <v>1264000</v>
      </c>
      <c r="T187" s="1052"/>
      <c r="U187" s="1052"/>
      <c r="V187" s="1052"/>
      <c r="W187" s="1052"/>
      <c r="X187" s="1052"/>
      <c r="Y187" s="1052"/>
      <c r="Z187" s="1052"/>
      <c r="AA187" s="1052"/>
      <c r="AB187" s="1052"/>
      <c r="AC187" s="1052"/>
      <c r="AD187" s="1052"/>
      <c r="AE187" s="1052"/>
      <c r="AF187" s="1051"/>
      <c r="AG187" s="1014">
        <v>1024</v>
      </c>
      <c r="AH187" s="1014"/>
      <c r="AI187" s="1014"/>
      <c r="AJ187" s="1014"/>
      <c r="AK187" s="1014"/>
      <c r="AL187" s="1014"/>
      <c r="AM187" s="1014"/>
      <c r="AN187" s="1014"/>
      <c r="AO187" s="1014"/>
      <c r="AP187" s="1014"/>
      <c r="AQ187" s="1014"/>
      <c r="AR187" s="1014"/>
      <c r="AS187" s="1014">
        <v>7230</v>
      </c>
      <c r="AT187" s="1014"/>
      <c r="AU187" s="1014"/>
      <c r="AV187" s="1014"/>
      <c r="AW187" s="1014"/>
      <c r="AX187" s="1014"/>
      <c r="AY187" s="1014"/>
      <c r="AZ187" s="1014"/>
      <c r="BA187" s="1014"/>
      <c r="BB187" s="1014"/>
    </row>
    <row r="188" spans="1:54" x14ac:dyDescent="0.2">
      <c r="A188" s="1016">
        <v>1994</v>
      </c>
      <c r="B188" s="1015"/>
      <c r="C188" s="1015"/>
      <c r="D188" s="1015"/>
      <c r="E188" s="1052">
        <v>1444000</v>
      </c>
      <c r="F188" s="1052"/>
      <c r="G188" s="1052"/>
      <c r="H188" s="1052"/>
      <c r="I188" s="1052"/>
      <c r="J188" s="1052"/>
      <c r="K188" s="1052"/>
      <c r="L188" s="1052"/>
      <c r="M188" s="1052"/>
      <c r="N188" s="1052"/>
      <c r="O188" s="1052"/>
      <c r="P188" s="1052"/>
      <c r="Q188" s="1052"/>
      <c r="R188" s="1052"/>
      <c r="S188" s="1052">
        <v>1596000</v>
      </c>
      <c r="T188" s="1052"/>
      <c r="U188" s="1052"/>
      <c r="V188" s="1052"/>
      <c r="W188" s="1052"/>
      <c r="X188" s="1052"/>
      <c r="Y188" s="1052"/>
      <c r="Z188" s="1052"/>
      <c r="AA188" s="1052"/>
      <c r="AB188" s="1052"/>
      <c r="AC188" s="1052"/>
      <c r="AD188" s="1052"/>
      <c r="AE188" s="1052"/>
      <c r="AF188" s="1051"/>
      <c r="AG188" s="1015">
        <v>586</v>
      </c>
      <c r="AH188" s="1015"/>
      <c r="AI188" s="1015"/>
      <c r="AJ188" s="1015"/>
      <c r="AK188" s="1015"/>
      <c r="AL188" s="1015"/>
      <c r="AM188" s="1015"/>
      <c r="AN188" s="1015"/>
      <c r="AO188" s="1015"/>
      <c r="AP188" s="1015"/>
      <c r="AQ188" s="1015"/>
      <c r="AR188" s="1015"/>
      <c r="AS188" s="1014">
        <v>6283</v>
      </c>
      <c r="AT188" s="1014"/>
      <c r="AU188" s="1014"/>
      <c r="AV188" s="1014"/>
      <c r="AW188" s="1014"/>
      <c r="AX188" s="1014"/>
      <c r="AY188" s="1014"/>
      <c r="AZ188" s="1014"/>
      <c r="BA188" s="1014"/>
      <c r="BB188" s="1014"/>
    </row>
    <row r="189" spans="1:54" x14ac:dyDescent="0.2">
      <c r="A189" s="1016">
        <v>1995</v>
      </c>
      <c r="B189" s="1015"/>
      <c r="C189" s="1015"/>
      <c r="D189" s="1015"/>
      <c r="E189" s="1052">
        <v>1007000</v>
      </c>
      <c r="F189" s="1052"/>
      <c r="G189" s="1052"/>
      <c r="H189" s="1052"/>
      <c r="I189" s="1052"/>
      <c r="J189" s="1052"/>
      <c r="K189" s="1052"/>
      <c r="L189" s="1052"/>
      <c r="M189" s="1052"/>
      <c r="N189" s="1052"/>
      <c r="O189" s="1052"/>
      <c r="P189" s="1052"/>
      <c r="Q189" s="1052"/>
      <c r="R189" s="1052"/>
      <c r="S189" s="1052">
        <v>1311000</v>
      </c>
      <c r="T189" s="1052"/>
      <c r="U189" s="1052"/>
      <c r="V189" s="1052"/>
      <c r="W189" s="1052"/>
      <c r="X189" s="1052"/>
      <c r="Y189" s="1052"/>
      <c r="Z189" s="1052"/>
      <c r="AA189" s="1052"/>
      <c r="AB189" s="1052"/>
      <c r="AC189" s="1052"/>
      <c r="AD189" s="1052"/>
      <c r="AE189" s="1052"/>
      <c r="AF189" s="1051"/>
      <c r="AG189" s="1015">
        <v>882</v>
      </c>
      <c r="AH189" s="1015"/>
      <c r="AI189" s="1015"/>
      <c r="AJ189" s="1015"/>
      <c r="AK189" s="1015"/>
      <c r="AL189" s="1015"/>
      <c r="AM189" s="1015"/>
      <c r="AN189" s="1015"/>
      <c r="AO189" s="1015"/>
      <c r="AP189" s="1015"/>
      <c r="AQ189" s="1015"/>
      <c r="AR189" s="1015"/>
      <c r="AS189" s="1014">
        <v>5677</v>
      </c>
      <c r="AT189" s="1014"/>
      <c r="AU189" s="1014"/>
      <c r="AV189" s="1014"/>
      <c r="AW189" s="1014"/>
      <c r="AX189" s="1014"/>
      <c r="AY189" s="1014"/>
      <c r="AZ189" s="1014"/>
      <c r="BA189" s="1014"/>
      <c r="BB189" s="1014"/>
    </row>
    <row r="190" spans="1:54" x14ac:dyDescent="0.2">
      <c r="A190" s="1016">
        <v>1996</v>
      </c>
      <c r="B190" s="1015"/>
      <c r="C190" s="1015"/>
      <c r="D190" s="1015"/>
      <c r="E190" s="1052">
        <v>1143000</v>
      </c>
      <c r="F190" s="1052"/>
      <c r="G190" s="1052"/>
      <c r="H190" s="1052"/>
      <c r="I190" s="1052"/>
      <c r="J190" s="1052"/>
      <c r="K190" s="1052"/>
      <c r="L190" s="1052"/>
      <c r="M190" s="1052"/>
      <c r="N190" s="1052"/>
      <c r="O190" s="1052"/>
      <c r="P190" s="1052"/>
      <c r="Q190" s="1052"/>
      <c r="R190" s="1052"/>
      <c r="S190" s="1052">
        <v>1402000</v>
      </c>
      <c r="T190" s="1052"/>
      <c r="U190" s="1052"/>
      <c r="V190" s="1052"/>
      <c r="W190" s="1052"/>
      <c r="X190" s="1052"/>
      <c r="Y190" s="1052"/>
      <c r="Z190" s="1052"/>
      <c r="AA190" s="1052"/>
      <c r="AB190" s="1052"/>
      <c r="AC190" s="1052"/>
      <c r="AD190" s="1052"/>
      <c r="AE190" s="1052"/>
      <c r="AF190" s="1051"/>
      <c r="AG190" s="1015">
        <v>529</v>
      </c>
      <c r="AH190" s="1015"/>
      <c r="AI190" s="1015"/>
      <c r="AJ190" s="1015"/>
      <c r="AK190" s="1015"/>
      <c r="AL190" s="1015"/>
      <c r="AM190" s="1015"/>
      <c r="AN190" s="1015"/>
      <c r="AO190" s="1015"/>
      <c r="AP190" s="1015"/>
      <c r="AQ190" s="1015"/>
      <c r="AR190" s="1015"/>
      <c r="AS190" s="1014">
        <v>5215</v>
      </c>
      <c r="AT190" s="1014"/>
      <c r="AU190" s="1014"/>
      <c r="AV190" s="1014"/>
      <c r="AW190" s="1014"/>
      <c r="AX190" s="1014"/>
      <c r="AY190" s="1014"/>
      <c r="AZ190" s="1014"/>
      <c r="BA190" s="1014"/>
      <c r="BB190" s="1014"/>
    </row>
    <row r="191" spans="1:54" x14ac:dyDescent="0.2">
      <c r="A191" s="1016">
        <v>1997</v>
      </c>
      <c r="B191" s="1015"/>
      <c r="C191" s="1015"/>
      <c r="D191" s="1015"/>
      <c r="E191" s="1052">
        <v>1284000</v>
      </c>
      <c r="F191" s="1052"/>
      <c r="G191" s="1052"/>
      <c r="H191" s="1052"/>
      <c r="I191" s="1052"/>
      <c r="J191" s="1052"/>
      <c r="K191" s="1052"/>
      <c r="L191" s="1052"/>
      <c r="M191" s="1052"/>
      <c r="N191" s="1052"/>
      <c r="O191" s="1052"/>
      <c r="P191" s="1052"/>
      <c r="Q191" s="1052"/>
      <c r="R191" s="1052"/>
      <c r="S191" s="1052">
        <v>1630000</v>
      </c>
      <c r="T191" s="1052"/>
      <c r="U191" s="1052"/>
      <c r="V191" s="1052"/>
      <c r="W191" s="1052"/>
      <c r="X191" s="1052"/>
      <c r="Y191" s="1052"/>
      <c r="Z191" s="1052"/>
      <c r="AA191" s="1052"/>
      <c r="AB191" s="1052"/>
      <c r="AC191" s="1052"/>
      <c r="AD191" s="1052"/>
      <c r="AE191" s="1052"/>
      <c r="AF191" s="1051"/>
      <c r="AG191" s="1015">
        <v>488</v>
      </c>
      <c r="AH191" s="1015"/>
      <c r="AI191" s="1015"/>
      <c r="AJ191" s="1015"/>
      <c r="AK191" s="1015"/>
      <c r="AL191" s="1015"/>
      <c r="AM191" s="1015"/>
      <c r="AN191" s="1015"/>
      <c r="AO191" s="1015"/>
      <c r="AP191" s="1015"/>
      <c r="AQ191" s="1015"/>
      <c r="AR191" s="1015"/>
      <c r="AS191" s="1014">
        <v>4395</v>
      </c>
      <c r="AT191" s="1014"/>
      <c r="AU191" s="1014"/>
      <c r="AV191" s="1014"/>
      <c r="AW191" s="1014"/>
      <c r="AX191" s="1014"/>
      <c r="AY191" s="1014"/>
      <c r="AZ191" s="1014"/>
      <c r="BA191" s="1014"/>
      <c r="BB191" s="1014"/>
    </row>
    <row r="192" spans="1:54" x14ac:dyDescent="0.2">
      <c r="A192" s="1016">
        <v>1998</v>
      </c>
      <c r="B192" s="1015"/>
      <c r="C192" s="1015"/>
      <c r="D192" s="1015"/>
      <c r="E192" s="1052">
        <v>1299000</v>
      </c>
      <c r="F192" s="1052"/>
      <c r="G192" s="1052"/>
      <c r="H192" s="1052"/>
      <c r="I192" s="1052"/>
      <c r="J192" s="1052"/>
      <c r="K192" s="1052"/>
      <c r="L192" s="1052"/>
      <c r="M192" s="1052"/>
      <c r="N192" s="1052"/>
      <c r="O192" s="1052"/>
      <c r="P192" s="1052"/>
      <c r="Q192" s="1052"/>
      <c r="R192" s="1052"/>
      <c r="S192" s="1052">
        <v>1969000</v>
      </c>
      <c r="T192" s="1052"/>
      <c r="U192" s="1052"/>
      <c r="V192" s="1052"/>
      <c r="W192" s="1052"/>
      <c r="X192" s="1052"/>
      <c r="Y192" s="1052"/>
      <c r="Z192" s="1052"/>
      <c r="AA192" s="1052"/>
      <c r="AB192" s="1052"/>
      <c r="AC192" s="1052"/>
      <c r="AD192" s="1052"/>
      <c r="AE192" s="1052"/>
      <c r="AF192" s="1051"/>
      <c r="AG192" s="1015">
        <v>353</v>
      </c>
      <c r="AH192" s="1015"/>
      <c r="AI192" s="1015"/>
      <c r="AJ192" s="1015"/>
      <c r="AK192" s="1015"/>
      <c r="AL192" s="1015"/>
      <c r="AM192" s="1015"/>
      <c r="AN192" s="1015"/>
      <c r="AO192" s="1015"/>
      <c r="AP192" s="1015"/>
      <c r="AQ192" s="1015"/>
      <c r="AR192" s="1015"/>
      <c r="AS192" s="1014">
        <v>3824</v>
      </c>
      <c r="AT192" s="1014"/>
      <c r="AU192" s="1014"/>
      <c r="AV192" s="1014"/>
      <c r="AW192" s="1014"/>
      <c r="AX192" s="1014"/>
      <c r="AY192" s="1014"/>
      <c r="AZ192" s="1014"/>
      <c r="BA192" s="1014"/>
      <c r="BB192" s="1014"/>
    </row>
    <row r="193" spans="1:54" x14ac:dyDescent="0.2">
      <c r="A193" s="1016">
        <v>1999</v>
      </c>
      <c r="B193" s="1015"/>
      <c r="C193" s="1015"/>
      <c r="D193" s="1015"/>
      <c r="E193" s="1052">
        <v>1330000</v>
      </c>
      <c r="F193" s="1052"/>
      <c r="G193" s="1052"/>
      <c r="H193" s="1052"/>
      <c r="I193" s="1052"/>
      <c r="J193" s="1052"/>
      <c r="K193" s="1052"/>
      <c r="L193" s="1052"/>
      <c r="M193" s="1052"/>
      <c r="N193" s="1052"/>
      <c r="O193" s="1052"/>
      <c r="P193" s="1052"/>
      <c r="Q193" s="1052"/>
      <c r="R193" s="1052"/>
      <c r="S193" s="1052">
        <v>2422000</v>
      </c>
      <c r="T193" s="1052"/>
      <c r="U193" s="1052"/>
      <c r="V193" s="1052"/>
      <c r="W193" s="1052"/>
      <c r="X193" s="1052"/>
      <c r="Y193" s="1052"/>
      <c r="Z193" s="1052"/>
      <c r="AA193" s="1052"/>
      <c r="AB193" s="1052"/>
      <c r="AC193" s="1052"/>
      <c r="AD193" s="1052"/>
      <c r="AE193" s="1052"/>
      <c r="AF193" s="1051"/>
      <c r="AG193" s="1015">
        <v>345</v>
      </c>
      <c r="AH193" s="1015"/>
      <c r="AI193" s="1015"/>
      <c r="AJ193" s="1015"/>
      <c r="AK193" s="1015"/>
      <c r="AL193" s="1015"/>
      <c r="AM193" s="1015"/>
      <c r="AN193" s="1015"/>
      <c r="AO193" s="1015"/>
      <c r="AP193" s="1015"/>
      <c r="AQ193" s="1015"/>
      <c r="AR193" s="1015"/>
      <c r="AS193" s="1014">
        <v>3994</v>
      </c>
      <c r="AT193" s="1014"/>
      <c r="AU193" s="1014"/>
      <c r="AV193" s="1014"/>
      <c r="AW193" s="1014"/>
      <c r="AX193" s="1014"/>
      <c r="AY193" s="1014"/>
      <c r="AZ193" s="1014"/>
      <c r="BA193" s="1014"/>
      <c r="BB193" s="1014"/>
    </row>
    <row r="194" spans="1:54" x14ac:dyDescent="0.2">
      <c r="A194" s="1016">
        <v>2000</v>
      </c>
      <c r="B194" s="1015"/>
      <c r="C194" s="1015"/>
      <c r="D194" s="1015"/>
      <c r="E194" s="1052">
        <v>1399000</v>
      </c>
      <c r="F194" s="1052"/>
      <c r="G194" s="1052"/>
      <c r="H194" s="1052"/>
      <c r="I194" s="1052"/>
      <c r="J194" s="1052"/>
      <c r="K194" s="1052"/>
      <c r="L194" s="1052"/>
      <c r="M194" s="1052"/>
      <c r="N194" s="1052"/>
      <c r="O194" s="1052"/>
      <c r="P194" s="1052"/>
      <c r="Q194" s="1052"/>
      <c r="R194" s="1052"/>
      <c r="S194" s="1052">
        <v>2301000</v>
      </c>
      <c r="T194" s="1052"/>
      <c r="U194" s="1052"/>
      <c r="V194" s="1052"/>
      <c r="W194" s="1052"/>
      <c r="X194" s="1052"/>
      <c r="Y194" s="1052"/>
      <c r="Z194" s="1052"/>
      <c r="AA194" s="1052"/>
      <c r="AB194" s="1052"/>
      <c r="AC194" s="1052"/>
      <c r="AD194" s="1052"/>
      <c r="AE194" s="1052"/>
      <c r="AF194" s="1051"/>
      <c r="AG194" s="1015">
        <v>144</v>
      </c>
      <c r="AH194" s="1015"/>
      <c r="AI194" s="1015"/>
      <c r="AJ194" s="1015"/>
      <c r="AK194" s="1015"/>
      <c r="AL194" s="1015"/>
      <c r="AM194" s="1015"/>
      <c r="AN194" s="1015"/>
      <c r="AO194" s="1015"/>
      <c r="AP194" s="1015"/>
      <c r="AQ194" s="1015"/>
      <c r="AR194" s="1015"/>
      <c r="AS194" s="1014">
        <v>2159</v>
      </c>
      <c r="AT194" s="1014"/>
      <c r="AU194" s="1014"/>
      <c r="AV194" s="1014"/>
      <c r="AW194" s="1014"/>
      <c r="AX194" s="1014"/>
      <c r="AY194" s="1014"/>
      <c r="AZ194" s="1014"/>
      <c r="BA194" s="1014"/>
      <c r="BB194" s="1014"/>
    </row>
    <row r="195" spans="1:54" x14ac:dyDescent="0.2">
      <c r="A195" s="1016">
        <v>2001</v>
      </c>
      <c r="B195" s="1015"/>
      <c r="C195" s="1015"/>
      <c r="D195" s="1015"/>
      <c r="E195" s="1052">
        <v>1456000</v>
      </c>
      <c r="F195" s="1052"/>
      <c r="G195" s="1052"/>
      <c r="H195" s="1052"/>
      <c r="I195" s="1052"/>
      <c r="J195" s="1052"/>
      <c r="K195" s="1052"/>
      <c r="L195" s="1052"/>
      <c r="M195" s="1052"/>
      <c r="N195" s="1052"/>
      <c r="O195" s="1052"/>
      <c r="P195" s="1052"/>
      <c r="Q195" s="1052"/>
      <c r="R195" s="1052"/>
      <c r="S195" s="1052">
        <v>2800000</v>
      </c>
      <c r="T195" s="1052"/>
      <c r="U195" s="1052"/>
      <c r="V195" s="1052"/>
      <c r="W195" s="1052"/>
      <c r="X195" s="1052"/>
      <c r="Y195" s="1052"/>
      <c r="Z195" s="1052"/>
      <c r="AA195" s="1052"/>
      <c r="AB195" s="1052"/>
      <c r="AC195" s="1052"/>
      <c r="AD195" s="1052"/>
      <c r="AE195" s="1052"/>
      <c r="AF195" s="1051"/>
      <c r="AG195" s="1015">
        <v>402</v>
      </c>
      <c r="AH195" s="1015"/>
      <c r="AI195" s="1015"/>
      <c r="AJ195" s="1015"/>
      <c r="AK195" s="1015"/>
      <c r="AL195" s="1015"/>
      <c r="AM195" s="1015"/>
      <c r="AN195" s="1015"/>
      <c r="AO195" s="1015"/>
      <c r="AP195" s="1015"/>
      <c r="AQ195" s="1015"/>
      <c r="AR195" s="1015"/>
      <c r="AS195" s="1014">
        <v>5156</v>
      </c>
      <c r="AT195" s="1014"/>
      <c r="AU195" s="1014"/>
      <c r="AV195" s="1014"/>
      <c r="AW195" s="1014"/>
      <c r="AX195" s="1014"/>
      <c r="AY195" s="1014"/>
      <c r="AZ195" s="1014"/>
      <c r="BA195" s="1014"/>
      <c r="BB195" s="1014"/>
    </row>
    <row r="196" spans="1:54" x14ac:dyDescent="0.2">
      <c r="A196" s="1016">
        <v>2002</v>
      </c>
      <c r="B196" s="1015"/>
      <c r="C196" s="1015"/>
      <c r="D196" s="1015"/>
      <c r="E196" s="1052">
        <v>1492000</v>
      </c>
      <c r="F196" s="1052"/>
      <c r="G196" s="1052"/>
      <c r="H196" s="1052"/>
      <c r="I196" s="1052"/>
      <c r="J196" s="1052"/>
      <c r="K196" s="1052"/>
      <c r="L196" s="1052"/>
      <c r="M196" s="1052"/>
      <c r="N196" s="1052"/>
      <c r="O196" s="1052"/>
      <c r="P196" s="1052"/>
      <c r="Q196" s="1052"/>
      <c r="R196" s="1052"/>
      <c r="S196" s="1052">
        <v>1510000</v>
      </c>
      <c r="T196" s="1052"/>
      <c r="U196" s="1052"/>
      <c r="V196" s="1052"/>
      <c r="W196" s="1052"/>
      <c r="X196" s="1052"/>
      <c r="Y196" s="1052"/>
      <c r="Z196" s="1052"/>
      <c r="AA196" s="1052"/>
      <c r="AB196" s="1052"/>
      <c r="AC196" s="1052"/>
      <c r="AD196" s="1052"/>
      <c r="AE196" s="1052"/>
      <c r="AF196" s="1051"/>
      <c r="AG196" s="1015">
        <v>441</v>
      </c>
      <c r="AH196" s="1015"/>
      <c r="AI196" s="1015"/>
      <c r="AJ196" s="1015"/>
      <c r="AK196" s="1015"/>
      <c r="AL196" s="1015"/>
      <c r="AM196" s="1015"/>
      <c r="AN196" s="1015"/>
      <c r="AO196" s="1015"/>
      <c r="AP196" s="1015"/>
      <c r="AQ196" s="1015"/>
      <c r="AR196" s="1015"/>
      <c r="AS196" s="1014">
        <v>6381</v>
      </c>
      <c r="AT196" s="1014"/>
      <c r="AU196" s="1014"/>
      <c r="AV196" s="1014"/>
      <c r="AW196" s="1014"/>
      <c r="AX196" s="1014"/>
      <c r="AY196" s="1014"/>
      <c r="AZ196" s="1014"/>
      <c r="BA196" s="1014"/>
      <c r="BB196" s="1014"/>
    </row>
    <row r="197" spans="1:54" x14ac:dyDescent="0.2">
      <c r="A197" s="1016">
        <v>2003</v>
      </c>
      <c r="B197" s="1015"/>
      <c r="C197" s="1015"/>
      <c r="D197" s="1015"/>
      <c r="E197" s="1052">
        <v>1758000</v>
      </c>
      <c r="F197" s="1052"/>
      <c r="G197" s="1052"/>
      <c r="H197" s="1052"/>
      <c r="I197" s="1052"/>
      <c r="J197" s="1052"/>
      <c r="K197" s="1052"/>
      <c r="L197" s="1052"/>
      <c r="M197" s="1052"/>
      <c r="N197" s="1052"/>
      <c r="O197" s="1052"/>
      <c r="P197" s="1052"/>
      <c r="Q197" s="1052"/>
      <c r="R197" s="1052"/>
      <c r="S197" s="1052">
        <v>2699000</v>
      </c>
      <c r="T197" s="1052"/>
      <c r="U197" s="1052"/>
      <c r="V197" s="1052"/>
      <c r="W197" s="1052"/>
      <c r="X197" s="1052"/>
      <c r="Y197" s="1052"/>
      <c r="Z197" s="1052"/>
      <c r="AA197" s="1052"/>
      <c r="AB197" s="1052"/>
      <c r="AC197" s="1052"/>
      <c r="AD197" s="1052"/>
      <c r="AE197" s="1052"/>
      <c r="AF197" s="1051"/>
      <c r="AG197" s="1015">
        <v>401</v>
      </c>
      <c r="AH197" s="1015"/>
      <c r="AI197" s="1015"/>
      <c r="AJ197" s="1015"/>
      <c r="AK197" s="1015"/>
      <c r="AL197" s="1015"/>
      <c r="AM197" s="1015"/>
      <c r="AN197" s="1015"/>
      <c r="AO197" s="1015"/>
      <c r="AP197" s="1015"/>
      <c r="AQ197" s="1015"/>
      <c r="AR197" s="1015"/>
      <c r="AS197" s="1014">
        <v>6597</v>
      </c>
      <c r="AT197" s="1014"/>
      <c r="AU197" s="1014"/>
      <c r="AV197" s="1014"/>
      <c r="AW197" s="1014"/>
      <c r="AX197" s="1014"/>
      <c r="AY197" s="1014"/>
      <c r="AZ197" s="1014"/>
      <c r="BA197" s="1014"/>
      <c r="BB197" s="1014"/>
    </row>
    <row r="198" spans="1:54" x14ac:dyDescent="0.2">
      <c r="A198" s="1016">
        <v>2004</v>
      </c>
      <c r="B198" s="1015"/>
      <c r="C198" s="1015"/>
      <c r="D198" s="1015"/>
      <c r="E198" s="1052">
        <v>1640000</v>
      </c>
      <c r="F198" s="1052"/>
      <c r="G198" s="1052"/>
      <c r="H198" s="1052"/>
      <c r="I198" s="1052"/>
      <c r="J198" s="1052"/>
      <c r="K198" s="1052"/>
      <c r="L198" s="1052"/>
      <c r="M198" s="1052"/>
      <c r="N198" s="1052"/>
      <c r="O198" s="1052"/>
      <c r="P198" s="1052"/>
      <c r="Q198" s="1052"/>
      <c r="R198" s="1052"/>
      <c r="S198" s="1052">
        <v>3052000</v>
      </c>
      <c r="T198" s="1052"/>
      <c r="U198" s="1052"/>
      <c r="V198" s="1052"/>
      <c r="W198" s="1052"/>
      <c r="X198" s="1052"/>
      <c r="Y198" s="1052"/>
      <c r="Z198" s="1052"/>
      <c r="AA198" s="1052"/>
      <c r="AB198" s="1052"/>
      <c r="AC198" s="1052"/>
      <c r="AD198" s="1052"/>
      <c r="AE198" s="1052"/>
      <c r="AF198" s="1051"/>
      <c r="AG198" s="1015">
        <v>435</v>
      </c>
      <c r="AH198" s="1015"/>
      <c r="AI198" s="1015"/>
      <c r="AJ198" s="1015"/>
      <c r="AK198" s="1015"/>
      <c r="AL198" s="1015"/>
      <c r="AM198" s="1015"/>
      <c r="AN198" s="1015"/>
      <c r="AO198" s="1015"/>
      <c r="AP198" s="1015"/>
      <c r="AQ198" s="1015"/>
      <c r="AR198" s="1015"/>
      <c r="AS198" s="1014">
        <v>6191</v>
      </c>
      <c r="AT198" s="1014"/>
      <c r="AU198" s="1014"/>
      <c r="AV198" s="1014"/>
      <c r="AW198" s="1014"/>
      <c r="AX198" s="1014"/>
      <c r="AY198" s="1014"/>
      <c r="AZ198" s="1014"/>
      <c r="BA198" s="1014"/>
      <c r="BB198" s="1014"/>
    </row>
    <row r="199" spans="1:54" x14ac:dyDescent="0.2">
      <c r="A199" s="1016">
        <v>2005</v>
      </c>
      <c r="B199" s="1015"/>
      <c r="C199" s="1015"/>
      <c r="D199" s="1015"/>
      <c r="E199" s="1052">
        <v>1659000</v>
      </c>
      <c r="F199" s="1052"/>
      <c r="G199" s="1052"/>
      <c r="H199" s="1052"/>
      <c r="I199" s="1052"/>
      <c r="J199" s="1052"/>
      <c r="K199" s="1052"/>
      <c r="L199" s="1052"/>
      <c r="M199" s="1052"/>
      <c r="N199" s="1052"/>
      <c r="O199" s="1052"/>
      <c r="P199" s="1052"/>
      <c r="Q199" s="1052"/>
      <c r="R199" s="1052"/>
      <c r="S199" s="1052">
        <v>2810000</v>
      </c>
      <c r="T199" s="1052"/>
      <c r="U199" s="1052"/>
      <c r="V199" s="1052"/>
      <c r="W199" s="1052"/>
      <c r="X199" s="1052"/>
      <c r="Y199" s="1052"/>
      <c r="Z199" s="1052"/>
      <c r="AA199" s="1052"/>
      <c r="AB199" s="1052"/>
      <c r="AC199" s="1052"/>
      <c r="AD199" s="1052"/>
      <c r="AE199" s="1052"/>
      <c r="AF199" s="1051"/>
      <c r="AG199" s="1015">
        <v>447</v>
      </c>
      <c r="AH199" s="1015"/>
      <c r="AI199" s="1015"/>
      <c r="AJ199" s="1015"/>
      <c r="AK199" s="1015"/>
      <c r="AL199" s="1015"/>
      <c r="AM199" s="1015"/>
      <c r="AN199" s="1015"/>
      <c r="AO199" s="1015"/>
      <c r="AP199" s="1015"/>
      <c r="AQ199" s="1015"/>
      <c r="AR199" s="1015"/>
      <c r="AS199" s="1014">
        <v>6218</v>
      </c>
      <c r="AT199" s="1014"/>
      <c r="AU199" s="1014"/>
      <c r="AV199" s="1014"/>
      <c r="AW199" s="1014"/>
      <c r="AX199" s="1014"/>
      <c r="AY199" s="1014"/>
      <c r="AZ199" s="1014"/>
      <c r="BA199" s="1014"/>
      <c r="BB199" s="1014"/>
    </row>
    <row r="200" spans="1:54" x14ac:dyDescent="0.2">
      <c r="A200" s="1016">
        <v>2006</v>
      </c>
      <c r="B200" s="1015"/>
      <c r="C200" s="1015"/>
      <c r="D200" s="1015"/>
      <c r="E200" s="1052">
        <v>1709000</v>
      </c>
      <c r="F200" s="1052"/>
      <c r="G200" s="1052"/>
      <c r="H200" s="1052"/>
      <c r="I200" s="1052"/>
      <c r="J200" s="1052"/>
      <c r="K200" s="1052"/>
      <c r="L200" s="1052"/>
      <c r="M200" s="1052"/>
      <c r="N200" s="1052"/>
      <c r="O200" s="1052"/>
      <c r="P200" s="1052"/>
      <c r="Q200" s="1052"/>
      <c r="R200" s="1052"/>
      <c r="S200" s="1052">
        <v>3951000</v>
      </c>
      <c r="T200" s="1052"/>
      <c r="U200" s="1052"/>
      <c r="V200" s="1052"/>
      <c r="W200" s="1052"/>
      <c r="X200" s="1052"/>
      <c r="Y200" s="1052"/>
      <c r="Z200" s="1052"/>
      <c r="AA200" s="1052"/>
      <c r="AB200" s="1052"/>
      <c r="AC200" s="1052"/>
      <c r="AD200" s="1052"/>
      <c r="AE200" s="1052"/>
      <c r="AF200" s="1051"/>
      <c r="AG200" s="1015">
        <v>327</v>
      </c>
      <c r="AH200" s="1015"/>
      <c r="AI200" s="1015"/>
      <c r="AJ200" s="1015"/>
      <c r="AK200" s="1015"/>
      <c r="AL200" s="1015"/>
      <c r="AM200" s="1015"/>
      <c r="AN200" s="1015"/>
      <c r="AO200" s="1015"/>
      <c r="AP200" s="1015"/>
      <c r="AQ200" s="1015"/>
      <c r="AR200" s="1015"/>
      <c r="AS200" s="1014">
        <v>6331</v>
      </c>
      <c r="AT200" s="1014"/>
      <c r="AU200" s="1014"/>
      <c r="AV200" s="1014"/>
      <c r="AW200" s="1014"/>
      <c r="AX200" s="1014"/>
      <c r="AY200" s="1014"/>
      <c r="AZ200" s="1014"/>
      <c r="BA200" s="1014"/>
      <c r="BB200" s="1014"/>
    </row>
    <row r="201" spans="1:54" x14ac:dyDescent="0.2">
      <c r="A201" s="1016">
        <v>2007</v>
      </c>
      <c r="B201" s="1015"/>
      <c r="C201" s="1015"/>
      <c r="D201" s="1015"/>
      <c r="E201" s="1052">
        <v>1815000</v>
      </c>
      <c r="F201" s="1052"/>
      <c r="G201" s="1052"/>
      <c r="H201" s="1052"/>
      <c r="I201" s="1052"/>
      <c r="J201" s="1052"/>
      <c r="K201" s="1052"/>
      <c r="L201" s="1052"/>
      <c r="M201" s="1052"/>
      <c r="N201" s="1052"/>
      <c r="O201" s="1052"/>
      <c r="P201" s="1052"/>
      <c r="Q201" s="1052"/>
      <c r="R201" s="1052"/>
      <c r="S201" s="1052">
        <v>4890000</v>
      </c>
      <c r="T201" s="1052"/>
      <c r="U201" s="1052"/>
      <c r="V201" s="1052"/>
      <c r="W201" s="1052"/>
      <c r="X201" s="1052"/>
      <c r="Y201" s="1052"/>
      <c r="Z201" s="1052"/>
      <c r="AA201" s="1052"/>
      <c r="AB201" s="1052"/>
      <c r="AC201" s="1052"/>
      <c r="AD201" s="1052"/>
      <c r="AE201" s="1052"/>
      <c r="AF201" s="1051"/>
      <c r="AG201" s="1015">
        <v>530</v>
      </c>
      <c r="AH201" s="1015"/>
      <c r="AI201" s="1015"/>
      <c r="AJ201" s="1015"/>
      <c r="AK201" s="1015"/>
      <c r="AL201" s="1015"/>
      <c r="AM201" s="1015"/>
      <c r="AN201" s="1015"/>
      <c r="AO201" s="1015"/>
      <c r="AP201" s="1015"/>
      <c r="AQ201" s="1015"/>
      <c r="AR201" s="1015"/>
      <c r="AS201" s="1014">
        <v>7468</v>
      </c>
      <c r="AT201" s="1014"/>
      <c r="AU201" s="1014"/>
      <c r="AV201" s="1014"/>
      <c r="AW201" s="1014"/>
      <c r="AX201" s="1014"/>
      <c r="AY201" s="1014"/>
      <c r="AZ201" s="1014"/>
      <c r="BA201" s="1014"/>
      <c r="BB201" s="1014"/>
    </row>
    <row r="202" spans="1:54" x14ac:dyDescent="0.2">
      <c r="A202" s="1016">
        <v>2008</v>
      </c>
      <c r="B202" s="1015"/>
      <c r="C202" s="1015"/>
      <c r="D202" s="1015"/>
      <c r="E202" s="1052">
        <v>1950000</v>
      </c>
      <c r="F202" s="1052"/>
      <c r="G202" s="1052"/>
      <c r="H202" s="1052"/>
      <c r="I202" s="1052"/>
      <c r="J202" s="1052"/>
      <c r="K202" s="1052"/>
      <c r="L202" s="1052"/>
      <c r="M202" s="1052"/>
      <c r="N202" s="1052"/>
      <c r="O202" s="1052"/>
      <c r="P202" s="1052"/>
      <c r="Q202" s="1052"/>
      <c r="R202" s="1052"/>
      <c r="S202" s="1052">
        <v>5742000</v>
      </c>
      <c r="T202" s="1052"/>
      <c r="U202" s="1052"/>
      <c r="V202" s="1052"/>
      <c r="W202" s="1052"/>
      <c r="X202" s="1052"/>
      <c r="Y202" s="1052"/>
      <c r="Z202" s="1052"/>
      <c r="AA202" s="1052"/>
      <c r="AB202" s="1052"/>
      <c r="AC202" s="1052"/>
      <c r="AD202" s="1052"/>
      <c r="AE202" s="1052"/>
      <c r="AF202" s="1051"/>
      <c r="AG202" s="1015">
        <v>375</v>
      </c>
      <c r="AH202" s="1015"/>
      <c r="AI202" s="1015"/>
      <c r="AJ202" s="1015"/>
      <c r="AK202" s="1015"/>
      <c r="AL202" s="1015"/>
      <c r="AM202" s="1015"/>
      <c r="AN202" s="1015"/>
      <c r="AO202" s="1015"/>
      <c r="AP202" s="1015"/>
      <c r="AQ202" s="1015"/>
      <c r="AR202" s="1015"/>
      <c r="AS202" s="1014">
        <v>5872</v>
      </c>
      <c r="AT202" s="1014"/>
      <c r="AU202" s="1014"/>
      <c r="AV202" s="1014"/>
      <c r="AW202" s="1014"/>
      <c r="AX202" s="1014"/>
      <c r="AY202" s="1014"/>
      <c r="AZ202" s="1014"/>
      <c r="BA202" s="1014"/>
      <c r="BB202" s="1014"/>
    </row>
    <row r="203" spans="1:54" x14ac:dyDescent="0.2">
      <c r="A203" s="1016">
        <v>2009</v>
      </c>
      <c r="B203" s="1015"/>
      <c r="C203" s="1015"/>
      <c r="D203" s="1015"/>
      <c r="E203" s="1052">
        <v>2125000</v>
      </c>
      <c r="F203" s="1052"/>
      <c r="G203" s="1052"/>
      <c r="H203" s="1052"/>
      <c r="I203" s="1052"/>
      <c r="J203" s="1052"/>
      <c r="K203" s="1052"/>
      <c r="L203" s="1052"/>
      <c r="M203" s="1052"/>
      <c r="N203" s="1052"/>
      <c r="O203" s="1052"/>
      <c r="P203" s="1052"/>
      <c r="Q203" s="1052"/>
      <c r="R203" s="1052"/>
      <c r="S203" s="1052">
        <v>7971000</v>
      </c>
      <c r="T203" s="1052"/>
      <c r="U203" s="1052"/>
      <c r="V203" s="1052"/>
      <c r="W203" s="1052"/>
      <c r="X203" s="1052"/>
      <c r="Y203" s="1052"/>
      <c r="Z203" s="1052"/>
      <c r="AA203" s="1052"/>
      <c r="AB203" s="1052"/>
      <c r="AC203" s="1052"/>
      <c r="AD203" s="1052"/>
      <c r="AE203" s="1052"/>
      <c r="AF203" s="1051"/>
      <c r="AG203" s="1015">
        <v>418</v>
      </c>
      <c r="AH203" s="1015"/>
      <c r="AI203" s="1015"/>
      <c r="AJ203" s="1015"/>
      <c r="AK203" s="1015"/>
      <c r="AL203" s="1015"/>
      <c r="AM203" s="1015"/>
      <c r="AN203" s="1015"/>
      <c r="AO203" s="1015"/>
      <c r="AP203" s="1015"/>
      <c r="AQ203" s="1015"/>
      <c r="AR203" s="1015"/>
      <c r="AS203" s="1014">
        <v>5736</v>
      </c>
      <c r="AT203" s="1014"/>
      <c r="AU203" s="1014"/>
      <c r="AV203" s="1014"/>
      <c r="AW203" s="1014"/>
      <c r="AX203" s="1014"/>
      <c r="AY203" s="1014"/>
      <c r="AZ203" s="1014"/>
      <c r="BA203" s="1014"/>
      <c r="BB203" s="1014"/>
    </row>
    <row r="204" spans="1:54" x14ac:dyDescent="0.2">
      <c r="A204" s="1016">
        <v>2010</v>
      </c>
      <c r="B204" s="1015"/>
      <c r="C204" s="1015"/>
      <c r="D204" s="1015"/>
      <c r="E204" s="1052">
        <v>2530000</v>
      </c>
      <c r="F204" s="1052"/>
      <c r="G204" s="1052"/>
      <c r="H204" s="1052"/>
      <c r="I204" s="1052"/>
      <c r="J204" s="1052"/>
      <c r="K204" s="1052"/>
      <c r="L204" s="1052"/>
      <c r="M204" s="1052"/>
      <c r="N204" s="1052"/>
      <c r="O204" s="1052"/>
      <c r="P204" s="1052"/>
      <c r="Q204" s="1052"/>
      <c r="R204" s="1052"/>
      <c r="S204" s="1052">
        <v>7184000</v>
      </c>
      <c r="T204" s="1052"/>
      <c r="U204" s="1052"/>
      <c r="V204" s="1052"/>
      <c r="W204" s="1052"/>
      <c r="X204" s="1052"/>
      <c r="Y204" s="1052"/>
      <c r="Z204" s="1052"/>
      <c r="AA204" s="1052"/>
      <c r="AB204" s="1052"/>
      <c r="AC204" s="1052"/>
      <c r="AD204" s="1052"/>
      <c r="AE204" s="1052"/>
      <c r="AF204" s="1051"/>
      <c r="AG204" s="1015">
        <v>267</v>
      </c>
      <c r="AH204" s="1015"/>
      <c r="AI204" s="1015"/>
      <c r="AJ204" s="1015"/>
      <c r="AK204" s="1015"/>
      <c r="AL204" s="1015"/>
      <c r="AM204" s="1015"/>
      <c r="AN204" s="1015"/>
      <c r="AO204" s="1015"/>
      <c r="AP204" s="1015"/>
      <c r="AQ204" s="1015"/>
      <c r="AR204" s="1015"/>
      <c r="AS204" s="1014">
        <v>5883</v>
      </c>
      <c r="AT204" s="1014"/>
      <c r="AU204" s="1014"/>
      <c r="AV204" s="1014"/>
      <c r="AW204" s="1014"/>
      <c r="AX204" s="1014"/>
      <c r="AY204" s="1014"/>
      <c r="AZ204" s="1014"/>
      <c r="BA204" s="1014"/>
      <c r="BB204" s="1014"/>
    </row>
    <row r="205" spans="1:54" x14ac:dyDescent="0.2">
      <c r="A205" s="1016">
        <v>2011</v>
      </c>
      <c r="B205" s="1015"/>
      <c r="C205" s="1015"/>
      <c r="D205" s="1015"/>
      <c r="E205" s="1052">
        <v>2952000</v>
      </c>
      <c r="F205" s="1052"/>
      <c r="G205" s="1052"/>
      <c r="H205" s="1052"/>
      <c r="I205" s="1052"/>
      <c r="J205" s="1052"/>
      <c r="K205" s="1052"/>
      <c r="L205" s="1052"/>
      <c r="M205" s="1052"/>
      <c r="N205" s="1052"/>
      <c r="O205" s="1052"/>
      <c r="P205" s="1052"/>
      <c r="Q205" s="1052"/>
      <c r="R205" s="1052"/>
      <c r="S205" s="1052">
        <v>9576000</v>
      </c>
      <c r="T205" s="1052"/>
      <c r="U205" s="1052"/>
      <c r="V205" s="1052"/>
      <c r="W205" s="1052"/>
      <c r="X205" s="1052"/>
      <c r="Y205" s="1052"/>
      <c r="Z205" s="1052"/>
      <c r="AA205" s="1052"/>
      <c r="AB205" s="1052"/>
      <c r="AC205" s="1052"/>
      <c r="AD205" s="1052"/>
      <c r="AE205" s="1052"/>
      <c r="AF205" s="1051"/>
      <c r="AG205" s="1015">
        <v>287</v>
      </c>
      <c r="AH205" s="1015"/>
      <c r="AI205" s="1015"/>
      <c r="AJ205" s="1015"/>
      <c r="AK205" s="1015"/>
      <c r="AL205" s="1015"/>
      <c r="AM205" s="1015"/>
      <c r="AN205" s="1015"/>
      <c r="AO205" s="1015"/>
      <c r="AP205" s="1015"/>
      <c r="AQ205" s="1015"/>
      <c r="AR205" s="1015"/>
      <c r="AS205" s="1014">
        <v>6313</v>
      </c>
      <c r="AT205" s="1014"/>
      <c r="AU205" s="1014"/>
      <c r="AV205" s="1014"/>
      <c r="AW205" s="1014"/>
      <c r="AX205" s="1014"/>
      <c r="AY205" s="1014"/>
      <c r="AZ205" s="1014"/>
      <c r="BA205" s="1014"/>
      <c r="BB205" s="1014"/>
    </row>
    <row r="206" spans="1:54" x14ac:dyDescent="0.2">
      <c r="A206" s="1016">
        <v>2012</v>
      </c>
      <c r="B206" s="1015"/>
      <c r="C206" s="1015"/>
      <c r="D206" s="1015"/>
      <c r="E206" s="1052">
        <v>3628000</v>
      </c>
      <c r="F206" s="1052"/>
      <c r="G206" s="1052"/>
      <c r="H206" s="1052"/>
      <c r="I206" s="1052"/>
      <c r="J206" s="1052"/>
      <c r="K206" s="1052"/>
      <c r="L206" s="1052"/>
      <c r="M206" s="1052"/>
      <c r="N206" s="1052"/>
      <c r="O206" s="1052"/>
      <c r="P206" s="1052"/>
      <c r="Q206" s="1052"/>
      <c r="R206" s="1052"/>
      <c r="S206" s="1052">
        <v>12814000</v>
      </c>
      <c r="T206" s="1052"/>
      <c r="U206" s="1052"/>
      <c r="V206" s="1052"/>
      <c r="W206" s="1052"/>
      <c r="X206" s="1052"/>
      <c r="Y206" s="1052"/>
      <c r="Z206" s="1052"/>
      <c r="AA206" s="1052"/>
      <c r="AB206" s="1052"/>
      <c r="AC206" s="1052"/>
      <c r="AD206" s="1052"/>
      <c r="AE206" s="1052"/>
      <c r="AF206" s="1051"/>
      <c r="AG206" s="1015">
        <v>390</v>
      </c>
      <c r="AH206" s="1015"/>
      <c r="AI206" s="1015"/>
      <c r="AJ206" s="1015"/>
      <c r="AK206" s="1015"/>
      <c r="AL206" s="1015"/>
      <c r="AM206" s="1015"/>
      <c r="AN206" s="1015"/>
      <c r="AO206" s="1015"/>
      <c r="AP206" s="1015"/>
      <c r="AQ206" s="1015"/>
      <c r="AR206" s="1015"/>
      <c r="AS206" s="1014">
        <v>7103</v>
      </c>
      <c r="AT206" s="1014"/>
      <c r="AU206" s="1014"/>
      <c r="AV206" s="1014"/>
      <c r="AW206" s="1014"/>
      <c r="AX206" s="1014"/>
      <c r="AY206" s="1014"/>
      <c r="AZ206" s="1014"/>
      <c r="BA206" s="1014"/>
      <c r="BB206" s="1014"/>
    </row>
    <row r="207" spans="1:54" x14ac:dyDescent="0.2">
      <c r="A207" s="1016">
        <v>2013</v>
      </c>
      <c r="B207" s="1015"/>
      <c r="C207" s="1015"/>
      <c r="D207" s="1015"/>
      <c r="E207" s="1052">
        <v>4294000</v>
      </c>
      <c r="F207" s="1052"/>
      <c r="G207" s="1052"/>
      <c r="H207" s="1052"/>
      <c r="I207" s="1052"/>
      <c r="J207" s="1052"/>
      <c r="K207" s="1052"/>
      <c r="L207" s="1052"/>
      <c r="M207" s="1052"/>
      <c r="N207" s="1052"/>
      <c r="O207" s="1052"/>
      <c r="P207" s="1052"/>
      <c r="Q207" s="1052"/>
      <c r="R207" s="1052"/>
      <c r="S207" s="1052">
        <v>18182000</v>
      </c>
      <c r="T207" s="1052"/>
      <c r="U207" s="1052"/>
      <c r="V207" s="1052"/>
      <c r="W207" s="1052"/>
      <c r="X207" s="1052"/>
      <c r="Y207" s="1052"/>
      <c r="Z207" s="1052"/>
      <c r="AA207" s="1052"/>
      <c r="AB207" s="1052"/>
      <c r="AC207" s="1052"/>
      <c r="AD207" s="1052"/>
      <c r="AE207" s="1052"/>
      <c r="AF207" s="1051"/>
      <c r="AG207" s="1015">
        <v>501</v>
      </c>
      <c r="AH207" s="1015"/>
      <c r="AI207" s="1015"/>
      <c r="AJ207" s="1015"/>
      <c r="AK207" s="1015"/>
      <c r="AL207" s="1015"/>
      <c r="AM207" s="1015"/>
      <c r="AN207" s="1015"/>
      <c r="AO207" s="1015"/>
      <c r="AP207" s="1015"/>
      <c r="AQ207" s="1015"/>
      <c r="AR207" s="1015"/>
      <c r="AS207" s="1014">
        <v>7138</v>
      </c>
      <c r="AT207" s="1014"/>
      <c r="AU207" s="1014"/>
      <c r="AV207" s="1014"/>
      <c r="AW207" s="1014"/>
      <c r="AX207" s="1014"/>
      <c r="AY207" s="1014"/>
      <c r="AZ207" s="1014"/>
      <c r="BA207" s="1014"/>
      <c r="BB207" s="1014"/>
    </row>
    <row r="208" spans="1:54" x14ac:dyDescent="0.2">
      <c r="A208" s="1016">
        <v>2014</v>
      </c>
      <c r="B208" s="1015"/>
      <c r="C208" s="1015"/>
      <c r="D208" s="1015"/>
      <c r="E208" s="1052">
        <v>4837000</v>
      </c>
      <c r="F208" s="1052"/>
      <c r="G208" s="1052"/>
      <c r="H208" s="1052"/>
      <c r="I208" s="1052"/>
      <c r="J208" s="1052"/>
      <c r="K208" s="1052"/>
      <c r="L208" s="1052"/>
      <c r="M208" s="1052"/>
      <c r="N208" s="1052"/>
      <c r="O208" s="1052"/>
      <c r="P208" s="1052"/>
      <c r="Q208" s="1052"/>
      <c r="R208" s="1052"/>
      <c r="S208" s="1052">
        <v>22678000</v>
      </c>
      <c r="T208" s="1052"/>
      <c r="U208" s="1052"/>
      <c r="V208" s="1052"/>
      <c r="W208" s="1052"/>
      <c r="X208" s="1052"/>
      <c r="Y208" s="1052"/>
      <c r="Z208" s="1052"/>
      <c r="AA208" s="1052"/>
      <c r="AB208" s="1052"/>
      <c r="AC208" s="1052"/>
      <c r="AD208" s="1052"/>
      <c r="AE208" s="1052"/>
      <c r="AF208" s="1051"/>
      <c r="AG208" s="1015">
        <v>367</v>
      </c>
      <c r="AH208" s="1015"/>
      <c r="AI208" s="1015"/>
      <c r="AJ208" s="1015"/>
      <c r="AK208" s="1015"/>
      <c r="AL208" s="1015"/>
      <c r="AM208" s="1015"/>
      <c r="AN208" s="1015"/>
      <c r="AO208" s="1015"/>
      <c r="AP208" s="1015"/>
      <c r="AQ208" s="1015"/>
      <c r="AR208" s="1015"/>
      <c r="AS208" s="1014">
        <v>6172</v>
      </c>
      <c r="AT208" s="1014"/>
      <c r="AU208" s="1014"/>
      <c r="AV208" s="1014"/>
      <c r="AW208" s="1014"/>
      <c r="AX208" s="1014"/>
      <c r="AY208" s="1014"/>
      <c r="AZ208" s="1014"/>
      <c r="BA208" s="1014"/>
      <c r="BB208" s="1014"/>
    </row>
    <row r="209" spans="1:54" x14ac:dyDescent="0.2">
      <c r="A209" s="1038" t="s">
        <v>854</v>
      </c>
      <c r="B209" s="1026"/>
      <c r="C209" s="1026"/>
      <c r="D209" s="1026"/>
      <c r="E209" s="1026"/>
      <c r="F209" s="1026"/>
      <c r="G209" s="1026"/>
      <c r="H209" s="1026"/>
      <c r="I209" s="1026"/>
      <c r="J209" s="1026"/>
      <c r="K209" s="1026"/>
      <c r="L209" s="1026"/>
      <c r="M209" s="1026"/>
      <c r="N209" s="1026"/>
      <c r="O209" s="1026"/>
      <c r="P209" s="1026"/>
      <c r="Q209" s="1026"/>
      <c r="R209" s="1026"/>
      <c r="S209" s="1026"/>
      <c r="T209" s="1026"/>
      <c r="U209" s="1026"/>
      <c r="V209" s="1026"/>
      <c r="W209" s="1026"/>
      <c r="X209" s="1026"/>
      <c r="Y209" s="1026"/>
      <c r="Z209" s="1026"/>
      <c r="AA209" s="1026"/>
      <c r="AB209" s="1026"/>
      <c r="AC209" s="1026"/>
      <c r="AD209" s="1026"/>
      <c r="AE209" s="1026"/>
      <c r="AF209" s="1026"/>
      <c r="AG209" s="1026"/>
      <c r="AH209" s="1026"/>
      <c r="AI209" s="1026"/>
      <c r="AJ209" s="1026"/>
      <c r="AK209" s="1026"/>
      <c r="AL209" s="1026"/>
      <c r="AM209" s="1026"/>
      <c r="AN209" s="1026"/>
      <c r="AO209" s="1026"/>
      <c r="AP209" s="1026"/>
      <c r="AQ209" s="1026"/>
      <c r="AR209" s="1026"/>
      <c r="AS209" s="1026"/>
      <c r="AT209" s="1026"/>
      <c r="AU209" s="1026"/>
      <c r="AV209" s="1026"/>
      <c r="AW209" s="1026"/>
      <c r="AX209" s="1026"/>
      <c r="AY209" s="1026"/>
      <c r="AZ209" s="1026"/>
      <c r="BA209" s="1026"/>
      <c r="BB209" s="1026"/>
    </row>
    <row r="210" spans="1:54" x14ac:dyDescent="0.2">
      <c r="A210" s="1047" t="s">
        <v>878</v>
      </c>
      <c r="B210" s="1025"/>
      <c r="C210" s="1025"/>
      <c r="D210" s="1025"/>
      <c r="E210" s="1025"/>
      <c r="F210" s="1025"/>
      <c r="G210" s="1025"/>
      <c r="H210" s="1025"/>
      <c r="I210" s="1025"/>
      <c r="J210" s="1025"/>
      <c r="K210" s="1025"/>
      <c r="L210" s="1025"/>
      <c r="M210" s="1025"/>
      <c r="N210" s="1025"/>
      <c r="O210" s="1025"/>
      <c r="P210" s="1025"/>
      <c r="Q210" s="1025"/>
      <c r="R210" s="1025"/>
      <c r="S210" s="1025"/>
      <c r="T210" s="1025"/>
      <c r="U210" s="1025"/>
      <c r="V210" s="1025"/>
      <c r="W210" s="1025"/>
      <c r="X210" s="1025"/>
      <c r="Y210" s="1025"/>
      <c r="Z210" s="1025"/>
      <c r="AA210" s="1025"/>
      <c r="AB210" s="1025"/>
      <c r="AC210" s="1025"/>
      <c r="AD210" s="1025"/>
      <c r="AE210" s="1025"/>
      <c r="AF210" s="1025"/>
      <c r="AG210" s="1025"/>
      <c r="AH210" s="1025"/>
      <c r="AI210" s="1025"/>
      <c r="AJ210" s="1025"/>
      <c r="AK210" s="1025"/>
      <c r="AL210" s="1025"/>
      <c r="AM210" s="1025"/>
      <c r="AN210" s="1025"/>
      <c r="AO210" s="1025"/>
      <c r="AP210" s="1025"/>
      <c r="AQ210" s="1025"/>
      <c r="AR210" s="1025"/>
      <c r="AS210" s="1025"/>
      <c r="AT210" s="1025"/>
      <c r="AU210" s="1025"/>
      <c r="AV210" s="1025"/>
      <c r="AW210" s="1025"/>
      <c r="AX210" s="1025"/>
      <c r="AY210" s="1025"/>
      <c r="AZ210" s="1025"/>
      <c r="BA210" s="1025"/>
      <c r="BB210" s="1025"/>
    </row>
    <row r="211" spans="1:54" x14ac:dyDescent="0.2">
      <c r="A211" s="1047" t="s">
        <v>877</v>
      </c>
      <c r="B211" s="1025"/>
      <c r="C211" s="1025"/>
      <c r="D211" s="1025"/>
      <c r="E211" s="1025"/>
      <c r="F211" s="1025"/>
      <c r="G211" s="1025"/>
      <c r="H211" s="1025"/>
      <c r="I211" s="1025"/>
      <c r="J211" s="1025"/>
      <c r="K211" s="1025"/>
      <c r="L211" s="1025"/>
      <c r="M211" s="1025"/>
      <c r="N211" s="1025"/>
      <c r="O211" s="1025"/>
      <c r="P211" s="1025"/>
      <c r="Q211" s="1025"/>
      <c r="R211" s="1025"/>
      <c r="S211" s="1025"/>
      <c r="T211" s="1025"/>
      <c r="U211" s="1025"/>
      <c r="V211" s="1025"/>
      <c r="W211" s="1025"/>
      <c r="X211" s="1025"/>
      <c r="Y211" s="1025"/>
      <c r="Z211" s="1025"/>
      <c r="AA211" s="1025"/>
      <c r="AB211" s="1025"/>
      <c r="AC211" s="1025"/>
      <c r="AD211" s="1025"/>
      <c r="AE211" s="1025"/>
      <c r="AF211" s="1025"/>
      <c r="AG211" s="1025"/>
      <c r="AH211" s="1025"/>
      <c r="AI211" s="1025"/>
      <c r="AJ211" s="1025"/>
      <c r="AK211" s="1025"/>
      <c r="AL211" s="1025"/>
      <c r="AM211" s="1025"/>
      <c r="AN211" s="1025"/>
      <c r="AO211" s="1025"/>
      <c r="AP211" s="1025"/>
      <c r="AQ211" s="1025"/>
      <c r="AR211" s="1025"/>
      <c r="AS211" s="1025"/>
      <c r="AT211" s="1025"/>
      <c r="AU211" s="1025"/>
      <c r="AV211" s="1025"/>
      <c r="AW211" s="1025"/>
      <c r="AX211" s="1025"/>
      <c r="AY211" s="1025"/>
      <c r="AZ211" s="1025"/>
      <c r="BA211" s="1025"/>
      <c r="BB211" s="1025"/>
    </row>
    <row r="212" spans="1:54" x14ac:dyDescent="0.2">
      <c r="A212" s="1047" t="s">
        <v>876</v>
      </c>
      <c r="B212" s="1025"/>
      <c r="C212" s="1025"/>
      <c r="D212" s="1025"/>
      <c r="E212" s="1025"/>
      <c r="F212" s="1025"/>
      <c r="G212" s="1025"/>
      <c r="H212" s="1025"/>
      <c r="I212" s="1025"/>
      <c r="J212" s="1025"/>
      <c r="K212" s="1025"/>
      <c r="L212" s="1025"/>
      <c r="M212" s="1025"/>
      <c r="N212" s="1025"/>
      <c r="O212" s="1025"/>
      <c r="P212" s="1025"/>
      <c r="Q212" s="1025"/>
      <c r="R212" s="1025"/>
      <c r="S212" s="1025"/>
      <c r="T212" s="1025"/>
      <c r="U212" s="1025"/>
      <c r="V212" s="1025"/>
      <c r="W212" s="1025"/>
      <c r="X212" s="1025"/>
      <c r="Y212" s="1025"/>
      <c r="Z212" s="1025"/>
      <c r="AA212" s="1025"/>
      <c r="AB212" s="1025"/>
      <c r="AC212" s="1025"/>
      <c r="AD212" s="1025"/>
      <c r="AE212" s="1025"/>
      <c r="AF212" s="1025"/>
      <c r="AG212" s="1025"/>
      <c r="AH212" s="1025"/>
      <c r="AI212" s="1025"/>
      <c r="AJ212" s="1025"/>
      <c r="AK212" s="1025"/>
      <c r="AL212" s="1025"/>
      <c r="AM212" s="1025"/>
      <c r="AN212" s="1025"/>
      <c r="AO212" s="1025"/>
      <c r="AP212" s="1025"/>
      <c r="AQ212" s="1025"/>
      <c r="AR212" s="1025"/>
      <c r="AS212" s="1025"/>
      <c r="AT212" s="1025"/>
      <c r="AU212" s="1025"/>
      <c r="AV212" s="1025"/>
      <c r="AW212" s="1025"/>
      <c r="AX212" s="1025"/>
      <c r="AY212" s="1025"/>
      <c r="AZ212" s="1025"/>
      <c r="BA212" s="1025"/>
      <c r="BB212" s="1025"/>
    </row>
    <row r="213" spans="1:54" ht="16" x14ac:dyDescent="0.2">
      <c r="A213" s="1049" t="s">
        <v>875</v>
      </c>
      <c r="B213" s="1048"/>
      <c r="C213" s="1048"/>
      <c r="D213" s="1048"/>
      <c r="E213" s="1048"/>
      <c r="F213" s="1048"/>
      <c r="G213" s="1048"/>
      <c r="H213" s="1048"/>
      <c r="I213" s="1048"/>
      <c r="J213" s="1048"/>
      <c r="K213" s="1048"/>
      <c r="L213" s="1048"/>
      <c r="M213" s="1048"/>
      <c r="N213" s="1048"/>
      <c r="O213" s="1048"/>
      <c r="P213" s="1048"/>
      <c r="Q213" s="1048"/>
      <c r="R213" s="1048"/>
      <c r="S213" s="1048"/>
      <c r="T213" s="1048"/>
      <c r="U213" s="1048"/>
      <c r="V213" s="1048"/>
      <c r="W213" s="1048"/>
      <c r="X213" s="1048"/>
      <c r="Y213" s="1048"/>
      <c r="Z213" s="1048"/>
      <c r="AA213" s="1048"/>
      <c r="AB213" s="1048"/>
      <c r="AC213" s="1048"/>
      <c r="AD213" s="1048"/>
      <c r="AE213" s="1048"/>
      <c r="AF213" s="1048"/>
      <c r="AG213" s="1048"/>
      <c r="AH213" s="1048"/>
      <c r="AI213" s="1048"/>
      <c r="AJ213" s="1048"/>
      <c r="AK213" s="1048"/>
      <c r="AL213" s="1048"/>
      <c r="AM213" s="1048"/>
      <c r="AN213" s="1048"/>
      <c r="AO213" s="1048"/>
      <c r="AP213" s="1048"/>
      <c r="AQ213" s="1048"/>
      <c r="AR213" s="1048"/>
      <c r="AS213" s="1048"/>
      <c r="AT213" s="1048"/>
      <c r="AU213" s="1048"/>
      <c r="AV213" s="1048"/>
      <c r="AW213" s="1048"/>
      <c r="AX213" s="1048"/>
      <c r="AY213" s="1048"/>
      <c r="AZ213" s="1048"/>
      <c r="BA213" s="1048"/>
    </row>
    <row r="214" spans="1:54" ht="66" x14ac:dyDescent="0.2">
      <c r="A214" s="1050" t="s">
        <v>874</v>
      </c>
      <c r="B214" s="1032"/>
      <c r="C214" s="1032"/>
      <c r="D214" s="1022" t="s">
        <v>873</v>
      </c>
      <c r="E214" s="1022"/>
      <c r="F214" s="1022"/>
      <c r="G214" s="1022"/>
      <c r="H214" s="1022"/>
      <c r="I214" s="1022"/>
      <c r="J214" s="1022"/>
      <c r="K214" s="1021" t="s">
        <v>872</v>
      </c>
      <c r="L214" s="1021"/>
      <c r="M214" s="1021"/>
      <c r="N214" s="1021"/>
      <c r="O214" s="1021"/>
      <c r="P214" s="1021"/>
      <c r="Q214" s="1021"/>
      <c r="R214" s="1022" t="s">
        <v>871</v>
      </c>
      <c r="S214" s="1022"/>
      <c r="T214" s="1022"/>
      <c r="U214" s="1022"/>
      <c r="V214" s="1022"/>
      <c r="W214" s="1022"/>
      <c r="X214" s="1022"/>
      <c r="Y214" s="1022"/>
      <c r="Z214" s="1022"/>
      <c r="AA214" s="1033" t="s">
        <v>870</v>
      </c>
      <c r="AB214" s="1033"/>
      <c r="AC214" s="1033"/>
      <c r="AD214" s="1033"/>
      <c r="AE214" s="1033"/>
      <c r="AF214" s="1033"/>
      <c r="AG214" s="1033"/>
      <c r="AH214" s="1033"/>
      <c r="AI214" s="1033"/>
      <c r="AJ214" s="1033"/>
      <c r="AK214" s="1033" t="s">
        <v>869</v>
      </c>
      <c r="AL214" s="1033"/>
      <c r="AM214" s="1033"/>
      <c r="AN214" s="1033"/>
      <c r="AO214" s="1033"/>
      <c r="AP214" s="1033"/>
      <c r="AQ214" s="1033"/>
      <c r="AR214" s="1021" t="s">
        <v>868</v>
      </c>
      <c r="AS214" s="1021"/>
      <c r="AT214" s="1021"/>
      <c r="AU214" s="1021"/>
      <c r="AV214" s="1021"/>
      <c r="AW214" s="1032" t="s">
        <v>867</v>
      </c>
      <c r="AX214" s="1032"/>
      <c r="AY214" s="1032"/>
      <c r="AZ214" s="1032"/>
      <c r="BA214" s="1032"/>
    </row>
    <row r="215" spans="1:54" x14ac:dyDescent="0.2">
      <c r="A215" s="1020">
        <v>1990</v>
      </c>
      <c r="B215" s="1019"/>
      <c r="C215" s="1019"/>
      <c r="D215" s="1019">
        <v>399</v>
      </c>
      <c r="E215" s="1019"/>
      <c r="F215" s="1019"/>
      <c r="G215" s="1019"/>
      <c r="H215" s="1019"/>
      <c r="I215" s="1019"/>
      <c r="J215" s="1019"/>
      <c r="K215" s="1018">
        <v>66084</v>
      </c>
      <c r="L215" s="1018"/>
      <c r="M215" s="1018"/>
      <c r="N215" s="1018"/>
      <c r="O215" s="1018"/>
      <c r="P215" s="1018"/>
      <c r="Q215" s="1018"/>
      <c r="R215" s="1018">
        <v>23149</v>
      </c>
      <c r="S215" s="1018"/>
      <c r="T215" s="1018"/>
      <c r="U215" s="1018"/>
      <c r="V215" s="1018"/>
      <c r="W215" s="1018"/>
      <c r="X215" s="1018"/>
      <c r="Y215" s="1018"/>
      <c r="Z215" s="1018"/>
      <c r="AA215" s="1018">
        <v>7024</v>
      </c>
      <c r="AB215" s="1018"/>
      <c r="AC215" s="1018"/>
      <c r="AD215" s="1018"/>
      <c r="AE215" s="1018"/>
      <c r="AF215" s="1018"/>
      <c r="AG215" s="1018"/>
      <c r="AH215" s="1018"/>
      <c r="AI215" s="1018"/>
      <c r="AJ215" s="1018"/>
      <c r="AK215" s="1018">
        <v>54959</v>
      </c>
      <c r="AL215" s="1018"/>
      <c r="AM215" s="1018"/>
      <c r="AN215" s="1018"/>
      <c r="AO215" s="1018"/>
      <c r="AP215" s="1018"/>
      <c r="AQ215" s="1018"/>
      <c r="AR215" s="1018">
        <v>21725</v>
      </c>
      <c r="AS215" s="1018"/>
      <c r="AT215" s="1018"/>
      <c r="AU215" s="1018"/>
      <c r="AV215" s="1018"/>
      <c r="AW215" s="1018">
        <v>173340</v>
      </c>
      <c r="AX215" s="1018"/>
      <c r="AY215" s="1018"/>
      <c r="AZ215" s="1018"/>
      <c r="BA215" s="1018"/>
    </row>
    <row r="216" spans="1:54" x14ac:dyDescent="0.2">
      <c r="A216" s="1016">
        <v>1991</v>
      </c>
      <c r="B216" s="1015"/>
      <c r="C216" s="1015"/>
      <c r="D216" s="1015">
        <v>524</v>
      </c>
      <c r="E216" s="1015"/>
      <c r="F216" s="1015"/>
      <c r="G216" s="1015"/>
      <c r="H216" s="1015"/>
      <c r="I216" s="1015"/>
      <c r="J216" s="1015"/>
      <c r="K216" s="1014">
        <v>80619</v>
      </c>
      <c r="L216" s="1014"/>
      <c r="M216" s="1014"/>
      <c r="N216" s="1014"/>
      <c r="O216" s="1014"/>
      <c r="P216" s="1014"/>
      <c r="Q216" s="1014"/>
      <c r="R216" s="1014">
        <v>19507</v>
      </c>
      <c r="S216" s="1014"/>
      <c r="T216" s="1014"/>
      <c r="U216" s="1014"/>
      <c r="V216" s="1014"/>
      <c r="W216" s="1014"/>
      <c r="X216" s="1014"/>
      <c r="Y216" s="1014"/>
      <c r="Z216" s="1014"/>
      <c r="AA216" s="1014">
        <v>5395</v>
      </c>
      <c r="AB216" s="1014"/>
      <c r="AC216" s="1014"/>
      <c r="AD216" s="1014"/>
      <c r="AE216" s="1014"/>
      <c r="AF216" s="1014"/>
      <c r="AG216" s="1014"/>
      <c r="AH216" s="1014"/>
      <c r="AI216" s="1014"/>
      <c r="AJ216" s="1014"/>
      <c r="AK216" s="1014">
        <v>44146</v>
      </c>
      <c r="AL216" s="1014"/>
      <c r="AM216" s="1014"/>
      <c r="AN216" s="1014"/>
      <c r="AO216" s="1014"/>
      <c r="AP216" s="1014"/>
      <c r="AQ216" s="1014"/>
      <c r="AR216" s="1014">
        <v>40387</v>
      </c>
      <c r="AS216" s="1014"/>
      <c r="AT216" s="1014"/>
      <c r="AU216" s="1014"/>
      <c r="AV216" s="1014"/>
      <c r="AW216" s="1014">
        <v>190578</v>
      </c>
      <c r="AX216" s="1014"/>
      <c r="AY216" s="1014"/>
      <c r="AZ216" s="1014"/>
      <c r="BA216" s="1014"/>
    </row>
    <row r="217" spans="1:54" x14ac:dyDescent="0.2">
      <c r="A217" s="1016">
        <v>1992</v>
      </c>
      <c r="B217" s="1015"/>
      <c r="C217" s="1015"/>
      <c r="D217" s="1015">
        <v>351</v>
      </c>
      <c r="E217" s="1015"/>
      <c r="F217" s="1015"/>
      <c r="G217" s="1015"/>
      <c r="H217" s="1015"/>
      <c r="I217" s="1015"/>
      <c r="J217" s="1015"/>
      <c r="K217" s="1014">
        <v>107313</v>
      </c>
      <c r="L217" s="1014"/>
      <c r="M217" s="1014"/>
      <c r="N217" s="1014"/>
      <c r="O217" s="1014"/>
      <c r="P217" s="1014"/>
      <c r="Q217" s="1014"/>
      <c r="R217" s="1014">
        <v>26352</v>
      </c>
      <c r="S217" s="1014"/>
      <c r="T217" s="1014"/>
      <c r="U217" s="1014"/>
      <c r="V217" s="1014"/>
      <c r="W217" s="1014"/>
      <c r="X217" s="1014"/>
      <c r="Y217" s="1014"/>
      <c r="Z217" s="1014"/>
      <c r="AA217" s="1014">
        <v>6541</v>
      </c>
      <c r="AB217" s="1014"/>
      <c r="AC217" s="1014"/>
      <c r="AD217" s="1014"/>
      <c r="AE217" s="1014"/>
      <c r="AF217" s="1014"/>
      <c r="AG217" s="1014"/>
      <c r="AH217" s="1014"/>
      <c r="AI217" s="1014"/>
      <c r="AJ217" s="1014"/>
      <c r="AK217" s="1014">
        <v>45390</v>
      </c>
      <c r="AL217" s="1014"/>
      <c r="AM217" s="1014"/>
      <c r="AN217" s="1014"/>
      <c r="AO217" s="1014"/>
      <c r="AP217" s="1014"/>
      <c r="AQ217" s="1014"/>
      <c r="AR217" s="1014">
        <v>22120</v>
      </c>
      <c r="AS217" s="1014"/>
      <c r="AT217" s="1014"/>
      <c r="AU217" s="1014"/>
      <c r="AV217" s="1014"/>
      <c r="AW217" s="1014">
        <v>208067</v>
      </c>
      <c r="AX217" s="1014"/>
      <c r="AY217" s="1014"/>
      <c r="AZ217" s="1014"/>
      <c r="BA217" s="1014"/>
    </row>
    <row r="218" spans="1:54" x14ac:dyDescent="0.2">
      <c r="A218" s="1016">
        <v>1993</v>
      </c>
      <c r="B218" s="1015"/>
      <c r="C218" s="1015"/>
      <c r="D218" s="1015">
        <v>310</v>
      </c>
      <c r="E218" s="1015"/>
      <c r="F218" s="1015"/>
      <c r="G218" s="1015"/>
      <c r="H218" s="1015"/>
      <c r="I218" s="1015"/>
      <c r="J218" s="1015"/>
      <c r="K218" s="1014">
        <v>70342</v>
      </c>
      <c r="L218" s="1014"/>
      <c r="M218" s="1014"/>
      <c r="N218" s="1014"/>
      <c r="O218" s="1014"/>
      <c r="P218" s="1014"/>
      <c r="Q218" s="1014"/>
      <c r="R218" s="1014">
        <v>22071</v>
      </c>
      <c r="S218" s="1014"/>
      <c r="T218" s="1014"/>
      <c r="U218" s="1014"/>
      <c r="V218" s="1014"/>
      <c r="W218" s="1014"/>
      <c r="X218" s="1014"/>
      <c r="Y218" s="1014"/>
      <c r="Z218" s="1014"/>
      <c r="AA218" s="1014">
        <v>7388</v>
      </c>
      <c r="AB218" s="1014"/>
      <c r="AC218" s="1014"/>
      <c r="AD218" s="1014"/>
      <c r="AE218" s="1014"/>
      <c r="AF218" s="1014"/>
      <c r="AG218" s="1014"/>
      <c r="AH218" s="1014"/>
      <c r="AI218" s="1014"/>
      <c r="AJ218" s="1014"/>
      <c r="AK218" s="1014">
        <v>60193</v>
      </c>
      <c r="AL218" s="1014"/>
      <c r="AM218" s="1014"/>
      <c r="AN218" s="1014"/>
      <c r="AO218" s="1014"/>
      <c r="AP218" s="1014"/>
      <c r="AQ218" s="1014"/>
      <c r="AR218" s="1014">
        <v>24041</v>
      </c>
      <c r="AS218" s="1014"/>
      <c r="AT218" s="1014"/>
      <c r="AU218" s="1014"/>
      <c r="AV218" s="1014"/>
      <c r="AW218" s="1014">
        <v>184345</v>
      </c>
      <c r="AX218" s="1014"/>
      <c r="AY218" s="1014"/>
      <c r="AZ218" s="1014"/>
      <c r="BA218" s="1014"/>
    </row>
    <row r="219" spans="1:54" x14ac:dyDescent="0.2">
      <c r="A219" s="1016">
        <v>1994</v>
      </c>
      <c r="B219" s="1015"/>
      <c r="C219" s="1015"/>
      <c r="D219" s="1014">
        <v>1076</v>
      </c>
      <c r="E219" s="1014"/>
      <c r="F219" s="1014"/>
      <c r="G219" s="1014"/>
      <c r="H219" s="1014"/>
      <c r="I219" s="1014"/>
      <c r="J219" s="1014"/>
      <c r="K219" s="1014">
        <v>97665</v>
      </c>
      <c r="L219" s="1014"/>
      <c r="M219" s="1014"/>
      <c r="N219" s="1014"/>
      <c r="O219" s="1014"/>
      <c r="P219" s="1014"/>
      <c r="Q219" s="1014"/>
      <c r="R219" s="1014">
        <v>27950</v>
      </c>
      <c r="S219" s="1014"/>
      <c r="T219" s="1014"/>
      <c r="U219" s="1014"/>
      <c r="V219" s="1014"/>
      <c r="W219" s="1014"/>
      <c r="X219" s="1014"/>
      <c r="Y219" s="1014"/>
      <c r="Z219" s="1014"/>
      <c r="AA219" s="1014">
        <v>7600</v>
      </c>
      <c r="AB219" s="1014"/>
      <c r="AC219" s="1014"/>
      <c r="AD219" s="1014"/>
      <c r="AE219" s="1014"/>
      <c r="AF219" s="1014"/>
      <c r="AG219" s="1014"/>
      <c r="AH219" s="1014"/>
      <c r="AI219" s="1014"/>
      <c r="AJ219" s="1014"/>
      <c r="AK219" s="1014">
        <v>67580</v>
      </c>
      <c r="AL219" s="1014"/>
      <c r="AM219" s="1014"/>
      <c r="AN219" s="1014"/>
      <c r="AO219" s="1014"/>
      <c r="AP219" s="1014"/>
      <c r="AQ219" s="1014"/>
      <c r="AR219" s="1014">
        <v>34242</v>
      </c>
      <c r="AS219" s="1014"/>
      <c r="AT219" s="1014"/>
      <c r="AU219" s="1014"/>
      <c r="AV219" s="1014"/>
      <c r="AW219" s="1014">
        <v>236113</v>
      </c>
      <c r="AX219" s="1014"/>
      <c r="AY219" s="1014"/>
      <c r="AZ219" s="1014"/>
      <c r="BA219" s="1014"/>
    </row>
    <row r="220" spans="1:54" x14ac:dyDescent="0.2">
      <c r="A220" s="1016">
        <v>1995</v>
      </c>
      <c r="B220" s="1015"/>
      <c r="C220" s="1015"/>
      <c r="D220" s="1014">
        <v>1226</v>
      </c>
      <c r="E220" s="1014"/>
      <c r="F220" s="1014"/>
      <c r="G220" s="1014"/>
      <c r="H220" s="1014"/>
      <c r="I220" s="1014"/>
      <c r="J220" s="1014"/>
      <c r="K220" s="1014">
        <v>95061</v>
      </c>
      <c r="L220" s="1014"/>
      <c r="M220" s="1014"/>
      <c r="N220" s="1014"/>
      <c r="O220" s="1014"/>
      <c r="P220" s="1014"/>
      <c r="Q220" s="1014"/>
      <c r="R220" s="1014">
        <v>18593</v>
      </c>
      <c r="S220" s="1014"/>
      <c r="T220" s="1014"/>
      <c r="U220" s="1014"/>
      <c r="V220" s="1014"/>
      <c r="W220" s="1014"/>
      <c r="X220" s="1014"/>
      <c r="Y220" s="1014"/>
      <c r="Z220" s="1014"/>
      <c r="AA220" s="1014">
        <v>8263</v>
      </c>
      <c r="AB220" s="1014"/>
      <c r="AC220" s="1014"/>
      <c r="AD220" s="1014"/>
      <c r="AE220" s="1014"/>
      <c r="AF220" s="1014"/>
      <c r="AG220" s="1014"/>
      <c r="AH220" s="1014"/>
      <c r="AI220" s="1014"/>
      <c r="AJ220" s="1014"/>
      <c r="AK220" s="1014">
        <v>60055</v>
      </c>
      <c r="AL220" s="1014"/>
      <c r="AM220" s="1014"/>
      <c r="AN220" s="1014"/>
      <c r="AO220" s="1014"/>
      <c r="AP220" s="1014"/>
      <c r="AQ220" s="1014"/>
      <c r="AR220" s="1014">
        <v>31258</v>
      </c>
      <c r="AS220" s="1014"/>
      <c r="AT220" s="1014"/>
      <c r="AU220" s="1014"/>
      <c r="AV220" s="1014"/>
      <c r="AW220" s="1014">
        <v>214456</v>
      </c>
      <c r="AX220" s="1014"/>
      <c r="AY220" s="1014"/>
      <c r="AZ220" s="1014"/>
      <c r="BA220" s="1014"/>
    </row>
    <row r="221" spans="1:54" x14ac:dyDescent="0.2">
      <c r="A221" s="1016">
        <v>1996</v>
      </c>
      <c r="B221" s="1015"/>
      <c r="C221" s="1015"/>
      <c r="D221" s="1014">
        <v>1174</v>
      </c>
      <c r="E221" s="1014"/>
      <c r="F221" s="1014"/>
      <c r="G221" s="1014"/>
      <c r="H221" s="1014"/>
      <c r="I221" s="1014"/>
      <c r="J221" s="1014"/>
      <c r="K221" s="1014">
        <v>103511</v>
      </c>
      <c r="L221" s="1014"/>
      <c r="M221" s="1014"/>
      <c r="N221" s="1014"/>
      <c r="O221" s="1014"/>
      <c r="P221" s="1014"/>
      <c r="Q221" s="1014"/>
      <c r="R221" s="1014">
        <v>16931</v>
      </c>
      <c r="S221" s="1014"/>
      <c r="T221" s="1014"/>
      <c r="U221" s="1014"/>
      <c r="V221" s="1014"/>
      <c r="W221" s="1014"/>
      <c r="X221" s="1014"/>
      <c r="Y221" s="1014"/>
      <c r="Z221" s="1014"/>
      <c r="AA221" s="1014">
        <v>6418</v>
      </c>
      <c r="AB221" s="1014"/>
      <c r="AC221" s="1014"/>
      <c r="AD221" s="1014"/>
      <c r="AE221" s="1014"/>
      <c r="AF221" s="1014"/>
      <c r="AG221" s="1014"/>
      <c r="AH221" s="1014"/>
      <c r="AI221" s="1014"/>
      <c r="AJ221" s="1014"/>
      <c r="AK221" s="1014">
        <v>72395</v>
      </c>
      <c r="AL221" s="1014"/>
      <c r="AM221" s="1014"/>
      <c r="AN221" s="1014"/>
      <c r="AO221" s="1014"/>
      <c r="AP221" s="1014"/>
      <c r="AQ221" s="1014"/>
      <c r="AR221" s="1014">
        <v>40439</v>
      </c>
      <c r="AS221" s="1014"/>
      <c r="AT221" s="1014"/>
      <c r="AU221" s="1014"/>
      <c r="AV221" s="1014"/>
      <c r="AW221" s="1014">
        <v>240868</v>
      </c>
      <c r="AX221" s="1014"/>
      <c r="AY221" s="1014"/>
      <c r="AZ221" s="1014"/>
      <c r="BA221" s="1014"/>
    </row>
    <row r="222" spans="1:54" x14ac:dyDescent="0.2">
      <c r="A222" s="1016">
        <v>1997</v>
      </c>
      <c r="B222" s="1015"/>
      <c r="C222" s="1015"/>
      <c r="D222" s="1015">
        <v>855</v>
      </c>
      <c r="E222" s="1015"/>
      <c r="F222" s="1015"/>
      <c r="G222" s="1015"/>
      <c r="H222" s="1015"/>
      <c r="I222" s="1015"/>
      <c r="J222" s="1015"/>
      <c r="K222" s="1014">
        <v>110423</v>
      </c>
      <c r="L222" s="1014"/>
      <c r="M222" s="1014"/>
      <c r="N222" s="1014"/>
      <c r="O222" s="1014"/>
      <c r="P222" s="1014"/>
      <c r="Q222" s="1014"/>
      <c r="R222" s="1014">
        <v>18371</v>
      </c>
      <c r="S222" s="1014"/>
      <c r="T222" s="1014"/>
      <c r="U222" s="1014"/>
      <c r="V222" s="1014"/>
      <c r="W222" s="1014"/>
      <c r="X222" s="1014"/>
      <c r="Y222" s="1014"/>
      <c r="Z222" s="1014"/>
      <c r="AA222" s="1014">
        <v>7873</v>
      </c>
      <c r="AB222" s="1014"/>
      <c r="AC222" s="1014"/>
      <c r="AD222" s="1014"/>
      <c r="AE222" s="1014"/>
      <c r="AF222" s="1014"/>
      <c r="AG222" s="1014"/>
      <c r="AH222" s="1014"/>
      <c r="AI222" s="1014"/>
      <c r="AJ222" s="1014"/>
      <c r="AK222" s="1014">
        <v>70690</v>
      </c>
      <c r="AL222" s="1014"/>
      <c r="AM222" s="1014"/>
      <c r="AN222" s="1014"/>
      <c r="AO222" s="1014"/>
      <c r="AP222" s="1014"/>
      <c r="AQ222" s="1014"/>
      <c r="AR222" s="1014">
        <v>36284</v>
      </c>
      <c r="AS222" s="1014"/>
      <c r="AT222" s="1014"/>
      <c r="AU222" s="1014"/>
      <c r="AV222" s="1014"/>
      <c r="AW222" s="1014">
        <v>244496</v>
      </c>
      <c r="AX222" s="1014"/>
      <c r="AY222" s="1014"/>
      <c r="AZ222" s="1014"/>
      <c r="BA222" s="1014"/>
    </row>
    <row r="223" spans="1:54" x14ac:dyDescent="0.2">
      <c r="A223" s="1016">
        <v>1998</v>
      </c>
      <c r="B223" s="1015"/>
      <c r="C223" s="1015"/>
      <c r="D223" s="1014">
        <v>1093</v>
      </c>
      <c r="E223" s="1014"/>
      <c r="F223" s="1014"/>
      <c r="G223" s="1014"/>
      <c r="H223" s="1014"/>
      <c r="I223" s="1014"/>
      <c r="J223" s="1014"/>
      <c r="K223" s="1014">
        <v>141101</v>
      </c>
      <c r="L223" s="1014"/>
      <c r="M223" s="1014"/>
      <c r="N223" s="1014"/>
      <c r="O223" s="1014"/>
      <c r="P223" s="1014"/>
      <c r="Q223" s="1014"/>
      <c r="R223" s="1014">
        <v>27921</v>
      </c>
      <c r="S223" s="1014"/>
      <c r="T223" s="1014"/>
      <c r="U223" s="1014"/>
      <c r="V223" s="1014"/>
      <c r="W223" s="1014"/>
      <c r="X223" s="1014"/>
      <c r="Y223" s="1014"/>
      <c r="Z223" s="1014"/>
      <c r="AA223" s="1014">
        <v>10181</v>
      </c>
      <c r="AB223" s="1014"/>
      <c r="AC223" s="1014"/>
      <c r="AD223" s="1014"/>
      <c r="AE223" s="1014"/>
      <c r="AF223" s="1014"/>
      <c r="AG223" s="1014"/>
      <c r="AH223" s="1014"/>
      <c r="AI223" s="1014"/>
      <c r="AJ223" s="1014"/>
      <c r="AK223" s="1014">
        <v>93135</v>
      </c>
      <c r="AL223" s="1014"/>
      <c r="AM223" s="1014"/>
      <c r="AN223" s="1014"/>
      <c r="AO223" s="1014"/>
      <c r="AP223" s="1014"/>
      <c r="AQ223" s="1014"/>
      <c r="AR223" s="1014">
        <v>40221</v>
      </c>
      <c r="AS223" s="1014"/>
      <c r="AT223" s="1014"/>
      <c r="AU223" s="1014"/>
      <c r="AV223" s="1014"/>
      <c r="AW223" s="1014">
        <v>313652</v>
      </c>
      <c r="AX223" s="1014"/>
      <c r="AY223" s="1014"/>
      <c r="AZ223" s="1014"/>
      <c r="BA223" s="1014"/>
    </row>
    <row r="224" spans="1:54" x14ac:dyDescent="0.2">
      <c r="A224" s="1016">
        <v>1999</v>
      </c>
      <c r="B224" s="1015"/>
      <c r="C224" s="1015"/>
      <c r="D224" s="1014">
        <v>1071</v>
      </c>
      <c r="E224" s="1014"/>
      <c r="F224" s="1014"/>
      <c r="G224" s="1014"/>
      <c r="H224" s="1014"/>
      <c r="I224" s="1014"/>
      <c r="J224" s="1014"/>
      <c r="K224" s="1014">
        <v>137373</v>
      </c>
      <c r="L224" s="1014"/>
      <c r="M224" s="1014"/>
      <c r="N224" s="1014"/>
      <c r="O224" s="1014"/>
      <c r="P224" s="1014"/>
      <c r="Q224" s="1014"/>
      <c r="R224" s="1014">
        <v>28288</v>
      </c>
      <c r="S224" s="1014"/>
      <c r="T224" s="1014"/>
      <c r="U224" s="1014"/>
      <c r="V224" s="1014"/>
      <c r="W224" s="1014"/>
      <c r="X224" s="1014"/>
      <c r="Y224" s="1014"/>
      <c r="Z224" s="1014"/>
      <c r="AA224" s="1014">
        <v>11768</v>
      </c>
      <c r="AB224" s="1014"/>
      <c r="AC224" s="1014"/>
      <c r="AD224" s="1014"/>
      <c r="AE224" s="1014"/>
      <c r="AF224" s="1014"/>
      <c r="AG224" s="1014"/>
      <c r="AH224" s="1014"/>
      <c r="AI224" s="1014"/>
      <c r="AJ224" s="1014"/>
      <c r="AK224" s="1014">
        <v>95554</v>
      </c>
      <c r="AL224" s="1014"/>
      <c r="AM224" s="1014"/>
      <c r="AN224" s="1014"/>
      <c r="AO224" s="1014"/>
      <c r="AP224" s="1014"/>
      <c r="AQ224" s="1014"/>
      <c r="AR224" s="1014">
        <v>28128</v>
      </c>
      <c r="AS224" s="1014"/>
      <c r="AT224" s="1014"/>
      <c r="AU224" s="1014"/>
      <c r="AV224" s="1014"/>
      <c r="AW224" s="1014">
        <v>302182</v>
      </c>
      <c r="AX224" s="1014"/>
      <c r="AY224" s="1014"/>
      <c r="AZ224" s="1014"/>
      <c r="BA224" s="1014"/>
    </row>
    <row r="225" spans="1:53" x14ac:dyDescent="0.2">
      <c r="A225" s="1016">
        <v>2000</v>
      </c>
      <c r="B225" s="1015"/>
      <c r="C225" s="1015"/>
      <c r="D225" s="1014">
        <v>1334</v>
      </c>
      <c r="E225" s="1014"/>
      <c r="F225" s="1014"/>
      <c r="G225" s="1014"/>
      <c r="H225" s="1014"/>
      <c r="I225" s="1014"/>
      <c r="J225" s="1014"/>
      <c r="K225" s="1014">
        <v>141763</v>
      </c>
      <c r="L225" s="1014"/>
      <c r="M225" s="1014"/>
      <c r="N225" s="1014"/>
      <c r="O225" s="1014"/>
      <c r="P225" s="1014"/>
      <c r="Q225" s="1014"/>
      <c r="R225" s="1014">
        <v>23335</v>
      </c>
      <c r="S225" s="1014"/>
      <c r="T225" s="1014"/>
      <c r="U225" s="1014"/>
      <c r="V225" s="1014"/>
      <c r="W225" s="1014"/>
      <c r="X225" s="1014"/>
      <c r="Y225" s="1014"/>
      <c r="Z225" s="1014"/>
      <c r="AA225" s="1014">
        <v>11246</v>
      </c>
      <c r="AB225" s="1014"/>
      <c r="AC225" s="1014"/>
      <c r="AD225" s="1014"/>
      <c r="AE225" s="1014"/>
      <c r="AF225" s="1014"/>
      <c r="AG225" s="1014"/>
      <c r="AH225" s="1014"/>
      <c r="AI225" s="1014"/>
      <c r="AJ225" s="1014"/>
      <c r="AK225" s="1014">
        <v>96234</v>
      </c>
      <c r="AL225" s="1014"/>
      <c r="AM225" s="1014"/>
      <c r="AN225" s="1014"/>
      <c r="AO225" s="1014"/>
      <c r="AP225" s="1014"/>
      <c r="AQ225" s="1014"/>
      <c r="AR225" s="1014">
        <v>28672</v>
      </c>
      <c r="AS225" s="1014"/>
      <c r="AT225" s="1014"/>
      <c r="AU225" s="1014"/>
      <c r="AV225" s="1014"/>
      <c r="AW225" s="1014">
        <v>302584</v>
      </c>
      <c r="AX225" s="1014"/>
      <c r="AY225" s="1014"/>
      <c r="AZ225" s="1014"/>
      <c r="BA225" s="1014"/>
    </row>
    <row r="226" spans="1:53" x14ac:dyDescent="0.2">
      <c r="A226" s="1016">
        <v>2001</v>
      </c>
      <c r="B226" s="1015"/>
      <c r="C226" s="1015"/>
      <c r="D226" s="1014">
        <v>2522</v>
      </c>
      <c r="E226" s="1014"/>
      <c r="F226" s="1014"/>
      <c r="G226" s="1014"/>
      <c r="H226" s="1014"/>
      <c r="I226" s="1014"/>
      <c r="J226" s="1014"/>
      <c r="K226" s="1014">
        <v>145112</v>
      </c>
      <c r="L226" s="1014"/>
      <c r="M226" s="1014"/>
      <c r="N226" s="1014"/>
      <c r="O226" s="1014"/>
      <c r="P226" s="1014"/>
      <c r="Q226" s="1014"/>
      <c r="R226" s="1014">
        <v>25745</v>
      </c>
      <c r="S226" s="1014"/>
      <c r="T226" s="1014"/>
      <c r="U226" s="1014"/>
      <c r="V226" s="1014"/>
      <c r="W226" s="1014"/>
      <c r="X226" s="1014"/>
      <c r="Y226" s="1014"/>
      <c r="Z226" s="1014"/>
      <c r="AA226" s="1014">
        <v>10799</v>
      </c>
      <c r="AB226" s="1014"/>
      <c r="AC226" s="1014"/>
      <c r="AD226" s="1014"/>
      <c r="AE226" s="1014"/>
      <c r="AF226" s="1014"/>
      <c r="AG226" s="1014"/>
      <c r="AH226" s="1014"/>
      <c r="AI226" s="1014"/>
      <c r="AJ226" s="1014"/>
      <c r="AK226" s="1014">
        <v>101955</v>
      </c>
      <c r="AL226" s="1014"/>
      <c r="AM226" s="1014"/>
      <c r="AN226" s="1014"/>
      <c r="AO226" s="1014"/>
      <c r="AP226" s="1014"/>
      <c r="AQ226" s="1014"/>
      <c r="AR226" s="1014">
        <v>25759</v>
      </c>
      <c r="AS226" s="1014"/>
      <c r="AT226" s="1014"/>
      <c r="AU226" s="1014"/>
      <c r="AV226" s="1014"/>
      <c r="AW226" s="1014">
        <v>311892</v>
      </c>
      <c r="AX226" s="1014"/>
      <c r="AY226" s="1014"/>
      <c r="AZ226" s="1014"/>
      <c r="BA226" s="1014"/>
    </row>
    <row r="227" spans="1:53" x14ac:dyDescent="0.2">
      <c r="A227" s="1016">
        <v>2002</v>
      </c>
      <c r="B227" s="1015"/>
      <c r="C227" s="1015"/>
      <c r="D227" s="1014">
        <v>1173</v>
      </c>
      <c r="E227" s="1014"/>
      <c r="F227" s="1014"/>
      <c r="G227" s="1014"/>
      <c r="H227" s="1014"/>
      <c r="I227" s="1014"/>
      <c r="J227" s="1014"/>
      <c r="K227" s="1014">
        <v>162321</v>
      </c>
      <c r="L227" s="1014"/>
      <c r="M227" s="1014"/>
      <c r="N227" s="1014"/>
      <c r="O227" s="1014"/>
      <c r="P227" s="1014"/>
      <c r="Q227" s="1014"/>
      <c r="R227" s="1014">
        <v>25042</v>
      </c>
      <c r="S227" s="1014"/>
      <c r="T227" s="1014"/>
      <c r="U227" s="1014"/>
      <c r="V227" s="1014"/>
      <c r="W227" s="1014"/>
      <c r="X227" s="1014"/>
      <c r="Y227" s="1014"/>
      <c r="Z227" s="1014"/>
      <c r="AA227" s="1014">
        <v>10686</v>
      </c>
      <c r="AB227" s="1014"/>
      <c r="AC227" s="1014"/>
      <c r="AD227" s="1014"/>
      <c r="AE227" s="1014"/>
      <c r="AF227" s="1014"/>
      <c r="AG227" s="1014"/>
      <c r="AH227" s="1014"/>
      <c r="AI227" s="1014"/>
      <c r="AJ227" s="1014"/>
      <c r="AK227" s="1014">
        <v>92986</v>
      </c>
      <c r="AL227" s="1014"/>
      <c r="AM227" s="1014"/>
      <c r="AN227" s="1014"/>
      <c r="AO227" s="1014"/>
      <c r="AP227" s="1014"/>
      <c r="AQ227" s="1014"/>
      <c r="AR227" s="1014">
        <v>47597</v>
      </c>
      <c r="AS227" s="1014"/>
      <c r="AT227" s="1014"/>
      <c r="AU227" s="1014"/>
      <c r="AV227" s="1014"/>
      <c r="AW227" s="1014">
        <v>339805</v>
      </c>
      <c r="AX227" s="1014"/>
      <c r="AY227" s="1014"/>
      <c r="AZ227" s="1014"/>
      <c r="BA227" s="1014"/>
    </row>
    <row r="228" spans="1:53" x14ac:dyDescent="0.2">
      <c r="A228" s="1016">
        <v>2003</v>
      </c>
      <c r="B228" s="1015"/>
      <c r="C228" s="1015"/>
      <c r="D228" s="1014">
        <v>1003</v>
      </c>
      <c r="E228" s="1014"/>
      <c r="F228" s="1014"/>
      <c r="G228" s="1014"/>
      <c r="H228" s="1014"/>
      <c r="I228" s="1014"/>
      <c r="J228" s="1014"/>
      <c r="K228" s="1014">
        <v>156620</v>
      </c>
      <c r="L228" s="1014"/>
      <c r="M228" s="1014"/>
      <c r="N228" s="1014"/>
      <c r="O228" s="1014"/>
      <c r="P228" s="1014"/>
      <c r="Q228" s="1014"/>
      <c r="R228" s="1014">
        <v>21936</v>
      </c>
      <c r="S228" s="1014"/>
      <c r="T228" s="1014"/>
      <c r="U228" s="1014"/>
      <c r="V228" s="1014"/>
      <c r="W228" s="1014"/>
      <c r="X228" s="1014"/>
      <c r="Y228" s="1014"/>
      <c r="Z228" s="1014"/>
      <c r="AA228" s="1014">
        <v>13501</v>
      </c>
      <c r="AB228" s="1014"/>
      <c r="AC228" s="1014"/>
      <c r="AD228" s="1014"/>
      <c r="AE228" s="1014"/>
      <c r="AF228" s="1014"/>
      <c r="AG228" s="1014"/>
      <c r="AH228" s="1014"/>
      <c r="AI228" s="1014"/>
      <c r="AJ228" s="1014"/>
      <c r="AK228" s="1014">
        <v>107108</v>
      </c>
      <c r="AL228" s="1014"/>
      <c r="AM228" s="1014"/>
      <c r="AN228" s="1014"/>
      <c r="AO228" s="1014"/>
      <c r="AP228" s="1014"/>
      <c r="AQ228" s="1014"/>
      <c r="AR228" s="1014">
        <v>43668</v>
      </c>
      <c r="AS228" s="1014"/>
      <c r="AT228" s="1014"/>
      <c r="AU228" s="1014"/>
      <c r="AV228" s="1014"/>
      <c r="AW228" s="1014">
        <v>343836</v>
      </c>
      <c r="AX228" s="1014"/>
      <c r="AY228" s="1014"/>
      <c r="AZ228" s="1014"/>
      <c r="BA228" s="1014"/>
    </row>
    <row r="229" spans="1:53" x14ac:dyDescent="0.2">
      <c r="A229" s="1016">
        <v>2004</v>
      </c>
      <c r="B229" s="1015"/>
      <c r="C229" s="1015"/>
      <c r="D229" s="1015">
        <v>980</v>
      </c>
      <c r="E229" s="1015"/>
      <c r="F229" s="1015"/>
      <c r="G229" s="1015"/>
      <c r="H229" s="1015"/>
      <c r="I229" s="1015"/>
      <c r="J229" s="1015"/>
      <c r="K229" s="1014">
        <v>83483</v>
      </c>
      <c r="L229" s="1014"/>
      <c r="M229" s="1014"/>
      <c r="N229" s="1014"/>
      <c r="O229" s="1014"/>
      <c r="P229" s="1014"/>
      <c r="Q229" s="1014"/>
      <c r="R229" s="1014">
        <v>20026</v>
      </c>
      <c r="S229" s="1014"/>
      <c r="T229" s="1014"/>
      <c r="U229" s="1014"/>
      <c r="V229" s="1014"/>
      <c r="W229" s="1014"/>
      <c r="X229" s="1014"/>
      <c r="Y229" s="1014"/>
      <c r="Z229" s="1014"/>
      <c r="AA229" s="1014">
        <v>14635</v>
      </c>
      <c r="AB229" s="1014"/>
      <c r="AC229" s="1014"/>
      <c r="AD229" s="1014"/>
      <c r="AE229" s="1014"/>
      <c r="AF229" s="1014"/>
      <c r="AG229" s="1014"/>
      <c r="AH229" s="1014"/>
      <c r="AI229" s="1014"/>
      <c r="AJ229" s="1014"/>
      <c r="AK229" s="1014">
        <v>54675</v>
      </c>
      <c r="AL229" s="1014"/>
      <c r="AM229" s="1014"/>
      <c r="AN229" s="1014"/>
      <c r="AO229" s="1014"/>
      <c r="AP229" s="1014"/>
      <c r="AQ229" s="1014"/>
      <c r="AR229" s="1014">
        <v>19425</v>
      </c>
      <c r="AS229" s="1014"/>
      <c r="AT229" s="1014"/>
      <c r="AU229" s="1014"/>
      <c r="AV229" s="1014"/>
      <c r="AW229" s="1014">
        <v>193224</v>
      </c>
      <c r="AX229" s="1014"/>
      <c r="AY229" s="1014"/>
      <c r="AZ229" s="1014"/>
      <c r="BA229" s="1014"/>
    </row>
    <row r="230" spans="1:53" x14ac:dyDescent="0.2">
      <c r="A230" s="1016">
        <v>2005</v>
      </c>
      <c r="B230" s="1015"/>
      <c r="C230" s="1015"/>
      <c r="D230" s="1014">
        <v>1902</v>
      </c>
      <c r="E230" s="1014"/>
      <c r="F230" s="1014"/>
      <c r="G230" s="1014"/>
      <c r="H230" s="1014"/>
      <c r="I230" s="1014"/>
      <c r="J230" s="1014"/>
      <c r="K230" s="1014">
        <v>65865</v>
      </c>
      <c r="L230" s="1014"/>
      <c r="M230" s="1014"/>
      <c r="N230" s="1014"/>
      <c r="O230" s="1014"/>
      <c r="P230" s="1014"/>
      <c r="Q230" s="1014"/>
      <c r="R230" s="1014">
        <v>26603</v>
      </c>
      <c r="S230" s="1014"/>
      <c r="T230" s="1014"/>
      <c r="U230" s="1014"/>
      <c r="V230" s="1014"/>
      <c r="W230" s="1014"/>
      <c r="X230" s="1014"/>
      <c r="Y230" s="1014"/>
      <c r="Z230" s="1014"/>
      <c r="AA230" s="1014">
        <v>14606</v>
      </c>
      <c r="AB230" s="1014"/>
      <c r="AC230" s="1014"/>
      <c r="AD230" s="1014"/>
      <c r="AE230" s="1014"/>
      <c r="AF230" s="1014"/>
      <c r="AG230" s="1014"/>
      <c r="AH230" s="1014"/>
      <c r="AI230" s="1014"/>
      <c r="AJ230" s="1014"/>
      <c r="AK230" s="1014">
        <v>26210</v>
      </c>
      <c r="AL230" s="1014"/>
      <c r="AM230" s="1014"/>
      <c r="AN230" s="1014"/>
      <c r="AO230" s="1014"/>
      <c r="AP230" s="1014"/>
      <c r="AQ230" s="1014"/>
      <c r="AR230" s="1014">
        <v>20951</v>
      </c>
      <c r="AS230" s="1014"/>
      <c r="AT230" s="1014"/>
      <c r="AU230" s="1014"/>
      <c r="AV230" s="1014"/>
      <c r="AW230" s="1014">
        <v>156137</v>
      </c>
      <c r="AX230" s="1014"/>
      <c r="AY230" s="1014"/>
      <c r="AZ230" s="1014"/>
      <c r="BA230" s="1014"/>
    </row>
    <row r="231" spans="1:53" x14ac:dyDescent="0.2">
      <c r="A231" s="1016">
        <v>2006</v>
      </c>
      <c r="B231" s="1015"/>
      <c r="C231" s="1015"/>
      <c r="D231" s="1014">
        <v>2610</v>
      </c>
      <c r="E231" s="1014"/>
      <c r="F231" s="1014"/>
      <c r="G231" s="1014"/>
      <c r="H231" s="1014"/>
      <c r="I231" s="1014"/>
      <c r="J231" s="1014"/>
      <c r="K231" s="1014">
        <v>188134</v>
      </c>
      <c r="L231" s="1014"/>
      <c r="M231" s="1014"/>
      <c r="N231" s="1014"/>
      <c r="O231" s="1014"/>
      <c r="P231" s="1014"/>
      <c r="Q231" s="1014"/>
      <c r="R231" s="1014">
        <v>51290</v>
      </c>
      <c r="S231" s="1014"/>
      <c r="T231" s="1014"/>
      <c r="U231" s="1014"/>
      <c r="V231" s="1014"/>
      <c r="W231" s="1014"/>
      <c r="X231" s="1014"/>
      <c r="Y231" s="1014"/>
      <c r="Z231" s="1014"/>
      <c r="AA231" s="1014">
        <v>20534</v>
      </c>
      <c r="AB231" s="1014"/>
      <c r="AC231" s="1014"/>
      <c r="AD231" s="1014"/>
      <c r="AE231" s="1014"/>
      <c r="AF231" s="1014"/>
      <c r="AG231" s="1014"/>
      <c r="AH231" s="1014"/>
      <c r="AI231" s="1014"/>
      <c r="AJ231" s="1014"/>
      <c r="AK231" s="1014">
        <v>100458</v>
      </c>
      <c r="AL231" s="1014"/>
      <c r="AM231" s="1014"/>
      <c r="AN231" s="1014"/>
      <c r="AO231" s="1014"/>
      <c r="AP231" s="1014"/>
      <c r="AQ231" s="1014"/>
      <c r="AR231" s="1014">
        <v>42175</v>
      </c>
      <c r="AS231" s="1014"/>
      <c r="AT231" s="1014"/>
      <c r="AU231" s="1014"/>
      <c r="AV231" s="1014"/>
      <c r="AW231" s="1014">
        <v>405201</v>
      </c>
      <c r="AX231" s="1014"/>
      <c r="AY231" s="1014"/>
      <c r="AZ231" s="1014"/>
      <c r="BA231" s="1014"/>
    </row>
    <row r="232" spans="1:53" x14ac:dyDescent="0.2">
      <c r="A232" s="1016">
        <v>2007</v>
      </c>
      <c r="B232" s="1015"/>
      <c r="C232" s="1015"/>
      <c r="D232" s="1014">
        <v>3553</v>
      </c>
      <c r="E232" s="1014"/>
      <c r="F232" s="1014"/>
      <c r="G232" s="1014"/>
      <c r="H232" s="1014"/>
      <c r="I232" s="1014"/>
      <c r="J232" s="1014"/>
      <c r="K232" s="1014">
        <v>296267</v>
      </c>
      <c r="L232" s="1014"/>
      <c r="M232" s="1014"/>
      <c r="N232" s="1014"/>
      <c r="O232" s="1014"/>
      <c r="P232" s="1014"/>
      <c r="Q232" s="1014"/>
      <c r="R232" s="1014">
        <v>51217</v>
      </c>
      <c r="S232" s="1014"/>
      <c r="T232" s="1014"/>
      <c r="U232" s="1014"/>
      <c r="V232" s="1014"/>
      <c r="W232" s="1014"/>
      <c r="X232" s="1014"/>
      <c r="Y232" s="1014"/>
      <c r="Z232" s="1014"/>
      <c r="AA232" s="1014">
        <v>22260</v>
      </c>
      <c r="AB232" s="1014"/>
      <c r="AC232" s="1014"/>
      <c r="AD232" s="1014"/>
      <c r="AE232" s="1014"/>
      <c r="AF232" s="1014"/>
      <c r="AG232" s="1014"/>
      <c r="AH232" s="1014"/>
      <c r="AI232" s="1014"/>
      <c r="AJ232" s="1014"/>
      <c r="AK232" s="1014">
        <v>194794</v>
      </c>
      <c r="AL232" s="1014"/>
      <c r="AM232" s="1014"/>
      <c r="AN232" s="1014"/>
      <c r="AO232" s="1014"/>
      <c r="AP232" s="1014"/>
      <c r="AQ232" s="1014"/>
      <c r="AR232" s="1014">
        <v>76467</v>
      </c>
      <c r="AS232" s="1014"/>
      <c r="AT232" s="1014"/>
      <c r="AU232" s="1014"/>
      <c r="AV232" s="1014"/>
      <c r="AW232" s="1014">
        <v>644558</v>
      </c>
      <c r="AX232" s="1014"/>
      <c r="AY232" s="1014"/>
      <c r="AZ232" s="1014"/>
      <c r="BA232" s="1014"/>
    </row>
    <row r="233" spans="1:53" x14ac:dyDescent="0.2">
      <c r="A233" s="1016">
        <v>2008</v>
      </c>
      <c r="B233" s="1015"/>
      <c r="C233" s="1015"/>
      <c r="D233" s="1014">
        <v>4583</v>
      </c>
      <c r="E233" s="1014"/>
      <c r="F233" s="1014"/>
      <c r="G233" s="1014"/>
      <c r="H233" s="1014"/>
      <c r="I233" s="1014"/>
      <c r="J233" s="1014"/>
      <c r="K233" s="1014">
        <v>424743</v>
      </c>
      <c r="L233" s="1014"/>
      <c r="M233" s="1014"/>
      <c r="N233" s="1014"/>
      <c r="O233" s="1014"/>
      <c r="P233" s="1014"/>
      <c r="Q233" s="1014"/>
      <c r="R233" s="1014">
        <v>71404</v>
      </c>
      <c r="S233" s="1014"/>
      <c r="T233" s="1014"/>
      <c r="U233" s="1014"/>
      <c r="V233" s="1014"/>
      <c r="W233" s="1014"/>
      <c r="X233" s="1014"/>
      <c r="Y233" s="1014"/>
      <c r="Z233" s="1014"/>
      <c r="AA233" s="1014">
        <v>26917</v>
      </c>
      <c r="AB233" s="1014"/>
      <c r="AC233" s="1014"/>
      <c r="AD233" s="1014"/>
      <c r="AE233" s="1014"/>
      <c r="AF233" s="1014"/>
      <c r="AG233" s="1014"/>
      <c r="AH233" s="1014"/>
      <c r="AI233" s="1014"/>
      <c r="AJ233" s="1014"/>
      <c r="AK233" s="1014">
        <v>183271</v>
      </c>
      <c r="AL233" s="1014"/>
      <c r="AM233" s="1014"/>
      <c r="AN233" s="1014"/>
      <c r="AO233" s="1014"/>
      <c r="AP233" s="1014"/>
      <c r="AQ233" s="1014"/>
      <c r="AR233" s="1014">
        <v>206411</v>
      </c>
      <c r="AS233" s="1014"/>
      <c r="AT233" s="1014"/>
      <c r="AU233" s="1014"/>
      <c r="AV233" s="1014"/>
      <c r="AW233" s="1014">
        <v>917329</v>
      </c>
      <c r="AX233" s="1014"/>
      <c r="AY233" s="1014"/>
      <c r="AZ233" s="1014"/>
      <c r="BA233" s="1014"/>
    </row>
    <row r="234" spans="1:53" x14ac:dyDescent="0.2">
      <c r="A234" s="1016">
        <v>2009</v>
      </c>
      <c r="B234" s="1015"/>
      <c r="C234" s="1015"/>
      <c r="D234" s="1014">
        <v>5345</v>
      </c>
      <c r="E234" s="1014"/>
      <c r="F234" s="1014"/>
      <c r="G234" s="1014"/>
      <c r="H234" s="1014"/>
      <c r="I234" s="1014"/>
      <c r="J234" s="1014"/>
      <c r="K234" s="1014">
        <v>371920</v>
      </c>
      <c r="L234" s="1014"/>
      <c r="M234" s="1014"/>
      <c r="N234" s="1014"/>
      <c r="O234" s="1014"/>
      <c r="P234" s="1014"/>
      <c r="Q234" s="1014"/>
      <c r="R234" s="1014">
        <v>56947</v>
      </c>
      <c r="S234" s="1014"/>
      <c r="T234" s="1014"/>
      <c r="U234" s="1014"/>
      <c r="V234" s="1014"/>
      <c r="W234" s="1014"/>
      <c r="X234" s="1014"/>
      <c r="Y234" s="1014"/>
      <c r="Z234" s="1014"/>
      <c r="AA234" s="1014">
        <v>31551</v>
      </c>
      <c r="AB234" s="1014"/>
      <c r="AC234" s="1014"/>
      <c r="AD234" s="1014"/>
      <c r="AE234" s="1014"/>
      <c r="AF234" s="1014"/>
      <c r="AG234" s="1014"/>
      <c r="AH234" s="1014"/>
      <c r="AI234" s="1014"/>
      <c r="AJ234" s="1014"/>
      <c r="AK234" s="1014">
        <v>201267</v>
      </c>
      <c r="AL234" s="1014"/>
      <c r="AM234" s="1014"/>
      <c r="AN234" s="1014"/>
      <c r="AO234" s="1014"/>
      <c r="AP234" s="1014"/>
      <c r="AQ234" s="1014"/>
      <c r="AR234" s="1014">
        <v>163951</v>
      </c>
      <c r="AS234" s="1014"/>
      <c r="AT234" s="1014"/>
      <c r="AU234" s="1014"/>
      <c r="AV234" s="1014"/>
      <c r="AW234" s="1014">
        <v>830981</v>
      </c>
      <c r="AX234" s="1014"/>
      <c r="AY234" s="1014"/>
      <c r="AZ234" s="1014"/>
      <c r="BA234" s="1014"/>
    </row>
    <row r="235" spans="1:53" x14ac:dyDescent="0.2">
      <c r="A235" s="1016">
        <v>2010</v>
      </c>
      <c r="B235" s="1015"/>
      <c r="C235" s="1015"/>
      <c r="D235" s="1014">
        <v>5169</v>
      </c>
      <c r="E235" s="1014"/>
      <c r="F235" s="1014"/>
      <c r="G235" s="1014"/>
      <c r="H235" s="1014"/>
      <c r="I235" s="1014"/>
      <c r="J235" s="1014"/>
      <c r="K235" s="1014">
        <v>296375</v>
      </c>
      <c r="L235" s="1014"/>
      <c r="M235" s="1014"/>
      <c r="N235" s="1014"/>
      <c r="O235" s="1014"/>
      <c r="P235" s="1014"/>
      <c r="Q235" s="1014"/>
      <c r="R235" s="1014">
        <v>58875</v>
      </c>
      <c r="S235" s="1014"/>
      <c r="T235" s="1014"/>
      <c r="U235" s="1014"/>
      <c r="V235" s="1014"/>
      <c r="W235" s="1014"/>
      <c r="X235" s="1014"/>
      <c r="Y235" s="1014"/>
      <c r="Z235" s="1014"/>
      <c r="AA235" s="1014">
        <v>33059</v>
      </c>
      <c r="AB235" s="1014"/>
      <c r="AC235" s="1014"/>
      <c r="AD235" s="1014"/>
      <c r="AE235" s="1014"/>
      <c r="AF235" s="1014"/>
      <c r="AG235" s="1014"/>
      <c r="AH235" s="1014"/>
      <c r="AI235" s="1014"/>
      <c r="AJ235" s="1014"/>
      <c r="AK235" s="1014">
        <v>189449</v>
      </c>
      <c r="AL235" s="1014"/>
      <c r="AM235" s="1014"/>
      <c r="AN235" s="1014"/>
      <c r="AO235" s="1014"/>
      <c r="AP235" s="1014"/>
      <c r="AQ235" s="1014"/>
      <c r="AR235" s="1014">
        <v>136335</v>
      </c>
      <c r="AS235" s="1014"/>
      <c r="AT235" s="1014"/>
      <c r="AU235" s="1014"/>
      <c r="AV235" s="1014"/>
      <c r="AW235" s="1014">
        <v>719262</v>
      </c>
      <c r="AX235" s="1014"/>
      <c r="AY235" s="1014"/>
      <c r="AZ235" s="1014"/>
      <c r="BA235" s="1014"/>
    </row>
    <row r="236" spans="1:53" x14ac:dyDescent="0.2">
      <c r="A236" s="1016">
        <v>2011</v>
      </c>
      <c r="B236" s="1015"/>
      <c r="C236" s="1015"/>
      <c r="D236" s="1014">
        <v>5477</v>
      </c>
      <c r="E236" s="1014"/>
      <c r="F236" s="1014"/>
      <c r="G236" s="1014"/>
      <c r="H236" s="1014"/>
      <c r="I236" s="1014"/>
      <c r="J236" s="1014"/>
      <c r="K236" s="1014">
        <v>530953</v>
      </c>
      <c r="L236" s="1014"/>
      <c r="M236" s="1014"/>
      <c r="N236" s="1014"/>
      <c r="O236" s="1014"/>
      <c r="P236" s="1014"/>
      <c r="Q236" s="1014"/>
      <c r="R236" s="1014">
        <v>107066</v>
      </c>
      <c r="S236" s="1014"/>
      <c r="T236" s="1014"/>
      <c r="U236" s="1014"/>
      <c r="V236" s="1014"/>
      <c r="W236" s="1014"/>
      <c r="X236" s="1014"/>
      <c r="Y236" s="1014"/>
      <c r="Z236" s="1014"/>
      <c r="AA236" s="1014">
        <v>33816</v>
      </c>
      <c r="AB236" s="1014"/>
      <c r="AC236" s="1014"/>
      <c r="AD236" s="1014"/>
      <c r="AE236" s="1014"/>
      <c r="AF236" s="1014"/>
      <c r="AG236" s="1014"/>
      <c r="AH236" s="1014"/>
      <c r="AI236" s="1014"/>
      <c r="AJ236" s="1014"/>
      <c r="AK236" s="1014">
        <v>147341</v>
      </c>
      <c r="AL236" s="1014"/>
      <c r="AM236" s="1014"/>
      <c r="AN236" s="1014"/>
      <c r="AO236" s="1014"/>
      <c r="AP236" s="1014"/>
      <c r="AQ236" s="1014"/>
      <c r="AR236" s="1014">
        <v>311214</v>
      </c>
      <c r="AS236" s="1014"/>
      <c r="AT236" s="1014"/>
      <c r="AU236" s="1014"/>
      <c r="AV236" s="1014"/>
      <c r="AW236" s="1014">
        <v>1135867</v>
      </c>
      <c r="AX236" s="1014"/>
      <c r="AY236" s="1014"/>
      <c r="AZ236" s="1014"/>
      <c r="BA236" s="1014"/>
    </row>
    <row r="237" spans="1:53" x14ac:dyDescent="0.2">
      <c r="A237" s="1016">
        <v>2012</v>
      </c>
      <c r="B237" s="1015"/>
      <c r="C237" s="1015"/>
      <c r="D237" s="1014">
        <v>7886</v>
      </c>
      <c r="E237" s="1014"/>
      <c r="F237" s="1014"/>
      <c r="G237" s="1014"/>
      <c r="H237" s="1014"/>
      <c r="I237" s="1014"/>
      <c r="J237" s="1014"/>
      <c r="K237" s="1014">
        <v>484928</v>
      </c>
      <c r="L237" s="1014"/>
      <c r="M237" s="1014"/>
      <c r="N237" s="1014"/>
      <c r="O237" s="1014"/>
      <c r="P237" s="1014"/>
      <c r="Q237" s="1014"/>
      <c r="R237" s="1014">
        <v>149762</v>
      </c>
      <c r="S237" s="1014"/>
      <c r="T237" s="1014"/>
      <c r="U237" s="1014"/>
      <c r="V237" s="1014"/>
      <c r="W237" s="1014"/>
      <c r="X237" s="1014"/>
      <c r="Y237" s="1014"/>
      <c r="Z237" s="1014"/>
      <c r="AA237" s="1014">
        <v>52490</v>
      </c>
      <c r="AB237" s="1014"/>
      <c r="AC237" s="1014"/>
      <c r="AD237" s="1014"/>
      <c r="AE237" s="1014"/>
      <c r="AF237" s="1014"/>
      <c r="AG237" s="1014"/>
      <c r="AH237" s="1014"/>
      <c r="AI237" s="1014"/>
      <c r="AJ237" s="1014"/>
      <c r="AK237" s="1014">
        <v>170561</v>
      </c>
      <c r="AL237" s="1014"/>
      <c r="AM237" s="1014"/>
      <c r="AN237" s="1014"/>
      <c r="AO237" s="1014"/>
      <c r="AP237" s="1014"/>
      <c r="AQ237" s="1014"/>
      <c r="AR237" s="1014">
        <v>219700</v>
      </c>
      <c r="AS237" s="1014"/>
      <c r="AT237" s="1014"/>
      <c r="AU237" s="1014"/>
      <c r="AV237" s="1014"/>
      <c r="AW237" s="1014">
        <v>1085327</v>
      </c>
      <c r="AX237" s="1014"/>
      <c r="AY237" s="1014"/>
      <c r="AZ237" s="1014"/>
      <c r="BA237" s="1014"/>
    </row>
    <row r="238" spans="1:53" x14ac:dyDescent="0.2">
      <c r="A238" s="1016">
        <v>2013</v>
      </c>
      <c r="B238" s="1015"/>
      <c r="C238" s="1015"/>
      <c r="D238" s="1014">
        <v>9347</v>
      </c>
      <c r="E238" s="1014"/>
      <c r="F238" s="1014"/>
      <c r="G238" s="1014"/>
      <c r="H238" s="1014"/>
      <c r="I238" s="1014"/>
      <c r="J238" s="1014"/>
      <c r="K238" s="1014">
        <v>477567</v>
      </c>
      <c r="L238" s="1014"/>
      <c r="M238" s="1014"/>
      <c r="N238" s="1014"/>
      <c r="O238" s="1014"/>
      <c r="P238" s="1014"/>
      <c r="Q238" s="1014"/>
      <c r="R238" s="1014">
        <v>206389</v>
      </c>
      <c r="S238" s="1014"/>
      <c r="T238" s="1014"/>
      <c r="U238" s="1014"/>
      <c r="V238" s="1014"/>
      <c r="W238" s="1014"/>
      <c r="X238" s="1014"/>
      <c r="Y238" s="1014"/>
      <c r="Z238" s="1014"/>
      <c r="AA238" s="1014">
        <v>57294</v>
      </c>
      <c r="AB238" s="1014"/>
      <c r="AC238" s="1014"/>
      <c r="AD238" s="1014"/>
      <c r="AE238" s="1014"/>
      <c r="AF238" s="1014"/>
      <c r="AG238" s="1014"/>
      <c r="AH238" s="1014"/>
      <c r="AI238" s="1014"/>
      <c r="AJ238" s="1014"/>
      <c r="AK238" s="1014">
        <v>110637</v>
      </c>
      <c r="AL238" s="1014"/>
      <c r="AM238" s="1014"/>
      <c r="AN238" s="1014"/>
      <c r="AO238" s="1014"/>
      <c r="AP238" s="1014"/>
      <c r="AQ238" s="1014"/>
      <c r="AR238" s="1014">
        <v>224515</v>
      </c>
      <c r="AS238" s="1014"/>
      <c r="AT238" s="1014"/>
      <c r="AU238" s="1014"/>
      <c r="AV238" s="1014"/>
      <c r="AW238" s="1014">
        <v>1085749</v>
      </c>
      <c r="AX238" s="1014"/>
      <c r="AY238" s="1014"/>
      <c r="AZ238" s="1014"/>
      <c r="BA238" s="1014"/>
    </row>
    <row r="239" spans="1:53" x14ac:dyDescent="0.2">
      <c r="A239" s="1016">
        <v>2014</v>
      </c>
      <c r="B239" s="1015"/>
      <c r="C239" s="1015"/>
      <c r="D239" s="1014">
        <v>22380</v>
      </c>
      <c r="E239" s="1014"/>
      <c r="F239" s="1014"/>
      <c r="G239" s="1014"/>
      <c r="H239" s="1014"/>
      <c r="I239" s="1014"/>
      <c r="J239" s="1014"/>
      <c r="K239" s="1014">
        <v>591388</v>
      </c>
      <c r="L239" s="1014"/>
      <c r="M239" s="1014"/>
      <c r="N239" s="1014"/>
      <c r="O239" s="1014"/>
      <c r="P239" s="1014"/>
      <c r="Q239" s="1014"/>
      <c r="R239" s="1014">
        <v>262342</v>
      </c>
      <c r="S239" s="1014"/>
      <c r="T239" s="1014"/>
      <c r="U239" s="1014"/>
      <c r="V239" s="1014"/>
      <c r="W239" s="1014"/>
      <c r="X239" s="1014"/>
      <c r="Y239" s="1014"/>
      <c r="Z239" s="1014"/>
      <c r="AA239" s="1014">
        <v>107921</v>
      </c>
      <c r="AB239" s="1014"/>
      <c r="AC239" s="1014"/>
      <c r="AD239" s="1014"/>
      <c r="AE239" s="1014"/>
      <c r="AF239" s="1014"/>
      <c r="AG239" s="1014"/>
      <c r="AH239" s="1014"/>
      <c r="AI239" s="1014"/>
      <c r="AJ239" s="1014"/>
      <c r="AK239" s="1014">
        <v>138204</v>
      </c>
      <c r="AL239" s="1014"/>
      <c r="AM239" s="1014"/>
      <c r="AN239" s="1014"/>
      <c r="AO239" s="1014"/>
      <c r="AP239" s="1014"/>
      <c r="AQ239" s="1014"/>
      <c r="AR239" s="1014">
        <v>248109</v>
      </c>
      <c r="AS239" s="1014"/>
      <c r="AT239" s="1014"/>
      <c r="AU239" s="1014"/>
      <c r="AV239" s="1014"/>
      <c r="AW239" s="1014">
        <v>1370344</v>
      </c>
      <c r="AX239" s="1014"/>
      <c r="AY239" s="1014"/>
      <c r="AZ239" s="1014"/>
      <c r="BA239" s="1014"/>
    </row>
    <row r="240" spans="1:53" x14ac:dyDescent="0.2">
      <c r="A240" s="1012" t="s">
        <v>854</v>
      </c>
    </row>
    <row r="241" spans="1:55" x14ac:dyDescent="0.2">
      <c r="A241" s="1011" t="s">
        <v>866</v>
      </c>
    </row>
    <row r="242" spans="1:55" x14ac:dyDescent="0.2">
      <c r="A242" s="1011" t="s">
        <v>865</v>
      </c>
    </row>
    <row r="243" spans="1:55" x14ac:dyDescent="0.2">
      <c r="A243" s="1012" t="s">
        <v>864</v>
      </c>
    </row>
    <row r="244" spans="1:55" x14ac:dyDescent="0.2">
      <c r="A244" s="1011" t="s">
        <v>863</v>
      </c>
    </row>
    <row r="245" spans="1:55" ht="16" x14ac:dyDescent="0.2">
      <c r="A245" s="1049" t="s">
        <v>862</v>
      </c>
      <c r="B245" s="1048"/>
      <c r="C245" s="1048"/>
      <c r="D245" s="1048"/>
      <c r="E245" s="1048"/>
      <c r="F245" s="1048"/>
      <c r="G245" s="1048"/>
      <c r="H245" s="1048"/>
      <c r="I245" s="1048"/>
      <c r="J245" s="1048"/>
      <c r="K245" s="1048"/>
      <c r="L245" s="1048"/>
      <c r="M245" s="1048"/>
      <c r="N245" s="1048"/>
      <c r="O245" s="1048"/>
      <c r="P245" s="1048"/>
      <c r="Q245" s="1048"/>
      <c r="R245" s="1048"/>
      <c r="S245" s="1048"/>
      <c r="T245" s="1048"/>
      <c r="U245" s="1048"/>
      <c r="V245" s="1048"/>
      <c r="W245" s="1048"/>
      <c r="X245" s="1048"/>
      <c r="Y245" s="1048"/>
      <c r="Z245" s="1048"/>
      <c r="AA245" s="1048"/>
      <c r="AB245" s="1048"/>
      <c r="AC245" s="1048"/>
      <c r="AD245" s="1048"/>
      <c r="AE245" s="1048"/>
      <c r="AF245" s="1048"/>
      <c r="AG245" s="1048"/>
      <c r="AH245" s="1048"/>
      <c r="AI245" s="1048"/>
      <c r="AJ245" s="1048"/>
      <c r="AK245" s="1048"/>
      <c r="AL245" s="1048"/>
      <c r="AM245" s="1048"/>
      <c r="AN245" s="1048"/>
      <c r="AO245" s="1048"/>
      <c r="AP245" s="1048"/>
      <c r="AQ245" s="1048"/>
      <c r="AR245" s="1048"/>
      <c r="AS245" s="1048"/>
      <c r="AT245" s="1048"/>
      <c r="AU245" s="1048"/>
      <c r="AV245" s="1048"/>
      <c r="AW245" s="1048"/>
      <c r="AX245" s="1048"/>
      <c r="AY245" s="1048"/>
      <c r="AZ245" s="1048"/>
      <c r="BA245" s="1048"/>
      <c r="BB245" s="1048"/>
      <c r="BC245" s="1048"/>
    </row>
    <row r="246" spans="1:55" ht="33" x14ac:dyDescent="0.2">
      <c r="A246" s="1037" t="s">
        <v>822</v>
      </c>
      <c r="B246" s="1022"/>
      <c r="C246" s="1022"/>
      <c r="D246" s="1022"/>
      <c r="E246" s="1022"/>
      <c r="F246" s="1022"/>
      <c r="G246" s="1022"/>
      <c r="H246" s="1033" t="s">
        <v>861</v>
      </c>
      <c r="I246" s="1033"/>
      <c r="J246" s="1033"/>
      <c r="K246" s="1033"/>
      <c r="L246" s="1033"/>
      <c r="M246" s="1033"/>
      <c r="N246" s="1033"/>
      <c r="O246" s="1033" t="s">
        <v>860</v>
      </c>
      <c r="P246" s="1033"/>
      <c r="Q246" s="1033"/>
      <c r="R246" s="1033"/>
      <c r="S246" s="1033"/>
      <c r="T246" s="1033"/>
      <c r="U246" s="1033" t="s">
        <v>859</v>
      </c>
      <c r="V246" s="1033"/>
      <c r="W246" s="1033"/>
      <c r="X246" s="1033"/>
      <c r="Y246" s="1033"/>
      <c r="Z246" s="1033"/>
      <c r="AA246" s="1033"/>
      <c r="AB246" s="1033"/>
      <c r="AC246" s="1033"/>
      <c r="AD246" s="1033"/>
      <c r="AE246" s="1033" t="s">
        <v>858</v>
      </c>
      <c r="AF246" s="1033"/>
      <c r="AG246" s="1033"/>
      <c r="AH246" s="1033"/>
      <c r="AI246" s="1033"/>
      <c r="AJ246" s="1033"/>
      <c r="AK246" s="1033"/>
      <c r="AL246" s="1033"/>
      <c r="AM246" s="1033" t="s">
        <v>857</v>
      </c>
      <c r="AN246" s="1033"/>
      <c r="AO246" s="1033"/>
      <c r="AP246" s="1033"/>
      <c r="AQ246" s="1033"/>
      <c r="AR246" s="1033"/>
      <c r="AS246" s="1033" t="s">
        <v>856</v>
      </c>
      <c r="AT246" s="1033"/>
      <c r="AU246" s="1033"/>
      <c r="AV246" s="1033"/>
      <c r="AW246" s="1033"/>
      <c r="AX246" s="1033"/>
      <c r="AY246" s="1022" t="s">
        <v>768</v>
      </c>
      <c r="AZ246" s="1022"/>
      <c r="BA246" s="1022"/>
      <c r="BB246" s="1022"/>
      <c r="BC246" s="1022"/>
    </row>
    <row r="247" spans="1:55" x14ac:dyDescent="0.2">
      <c r="A247" s="1035" t="s">
        <v>820</v>
      </c>
      <c r="B247" s="1029"/>
      <c r="C247" s="1029"/>
      <c r="D247" s="1029"/>
      <c r="E247" s="1029"/>
      <c r="F247" s="1029"/>
      <c r="G247" s="1029"/>
      <c r="H247" s="1018">
        <v>1154</v>
      </c>
      <c r="I247" s="1018"/>
      <c r="J247" s="1018"/>
      <c r="K247" s="1018"/>
      <c r="L247" s="1018"/>
      <c r="M247" s="1018"/>
      <c r="N247" s="1018"/>
      <c r="O247" s="1018">
        <v>74778</v>
      </c>
      <c r="P247" s="1018"/>
      <c r="Q247" s="1018"/>
      <c r="R247" s="1018"/>
      <c r="S247" s="1018"/>
      <c r="T247" s="1018"/>
      <c r="U247" s="1018">
        <v>18212</v>
      </c>
      <c r="V247" s="1018"/>
      <c r="W247" s="1018"/>
      <c r="X247" s="1018"/>
      <c r="Y247" s="1018"/>
      <c r="Z247" s="1018"/>
      <c r="AA247" s="1018"/>
      <c r="AB247" s="1018"/>
      <c r="AC247" s="1018"/>
      <c r="AD247" s="1018"/>
      <c r="AE247" s="1018">
        <v>15501</v>
      </c>
      <c r="AF247" s="1018"/>
      <c r="AG247" s="1018"/>
      <c r="AH247" s="1018"/>
      <c r="AI247" s="1018"/>
      <c r="AJ247" s="1018"/>
      <c r="AK247" s="1018"/>
      <c r="AL247" s="1018"/>
      <c r="AM247" s="1018">
        <v>2550</v>
      </c>
      <c r="AN247" s="1018"/>
      <c r="AO247" s="1018"/>
      <c r="AP247" s="1018"/>
      <c r="AQ247" s="1018"/>
      <c r="AR247" s="1018"/>
      <c r="AS247" s="1018">
        <v>2224</v>
      </c>
      <c r="AT247" s="1018"/>
      <c r="AU247" s="1018"/>
      <c r="AV247" s="1018"/>
      <c r="AW247" s="1018"/>
      <c r="AX247" s="1018"/>
      <c r="AY247" s="1018">
        <v>114419</v>
      </c>
      <c r="AZ247" s="1018"/>
      <c r="BA247" s="1018"/>
      <c r="BB247" s="1018"/>
      <c r="BC247" s="1018"/>
    </row>
    <row r="248" spans="1:55" x14ac:dyDescent="0.2">
      <c r="A248" s="1038" t="s">
        <v>819</v>
      </c>
      <c r="B248" s="1026"/>
      <c r="C248" s="1026"/>
      <c r="D248" s="1026"/>
      <c r="E248" s="1026"/>
      <c r="F248" s="1026"/>
      <c r="G248" s="1026"/>
      <c r="H248" s="1015">
        <v>320</v>
      </c>
      <c r="I248" s="1015"/>
      <c r="J248" s="1015"/>
      <c r="K248" s="1015"/>
      <c r="L248" s="1015"/>
      <c r="M248" s="1015"/>
      <c r="N248" s="1015"/>
      <c r="O248" s="1014">
        <v>4499</v>
      </c>
      <c r="P248" s="1014"/>
      <c r="Q248" s="1014"/>
      <c r="R248" s="1014"/>
      <c r="S248" s="1014"/>
      <c r="T248" s="1014"/>
      <c r="U248" s="1014">
        <v>1674</v>
      </c>
      <c r="V248" s="1014"/>
      <c r="W248" s="1014"/>
      <c r="X248" s="1014"/>
      <c r="Y248" s="1014"/>
      <c r="Z248" s="1014"/>
      <c r="AA248" s="1014"/>
      <c r="AB248" s="1014"/>
      <c r="AC248" s="1014"/>
      <c r="AD248" s="1014"/>
      <c r="AE248" s="1014">
        <v>3527</v>
      </c>
      <c r="AF248" s="1014"/>
      <c r="AG248" s="1014"/>
      <c r="AH248" s="1014"/>
      <c r="AI248" s="1014"/>
      <c r="AJ248" s="1014"/>
      <c r="AK248" s="1014"/>
      <c r="AL248" s="1014"/>
      <c r="AM248" s="1014">
        <v>1162</v>
      </c>
      <c r="AN248" s="1014"/>
      <c r="AO248" s="1014"/>
      <c r="AP248" s="1014"/>
      <c r="AQ248" s="1014"/>
      <c r="AR248" s="1014"/>
      <c r="AS248" s="1014">
        <v>1242</v>
      </c>
      <c r="AT248" s="1014"/>
      <c r="AU248" s="1014"/>
      <c r="AV248" s="1014"/>
      <c r="AW248" s="1014"/>
      <c r="AX248" s="1014"/>
      <c r="AY248" s="1014">
        <v>12424</v>
      </c>
      <c r="AZ248" s="1014"/>
      <c r="BA248" s="1014"/>
      <c r="BB248" s="1014"/>
      <c r="BC248" s="1014"/>
    </row>
    <row r="249" spans="1:55" x14ac:dyDescent="0.2">
      <c r="A249" s="1038" t="s">
        <v>817</v>
      </c>
      <c r="B249" s="1026"/>
      <c r="C249" s="1026"/>
      <c r="D249" s="1026"/>
      <c r="E249" s="1026"/>
      <c r="F249" s="1026"/>
      <c r="G249" s="1026"/>
      <c r="H249" s="1015">
        <v>602</v>
      </c>
      <c r="I249" s="1015"/>
      <c r="J249" s="1015"/>
      <c r="K249" s="1015"/>
      <c r="L249" s="1015"/>
      <c r="M249" s="1015"/>
      <c r="N249" s="1015"/>
      <c r="O249" s="1014">
        <v>44239</v>
      </c>
      <c r="P249" s="1014"/>
      <c r="Q249" s="1014"/>
      <c r="R249" s="1014"/>
      <c r="S249" s="1014"/>
      <c r="T249" s="1014"/>
      <c r="U249" s="1014">
        <v>5140</v>
      </c>
      <c r="V249" s="1014"/>
      <c r="W249" s="1014"/>
      <c r="X249" s="1014"/>
      <c r="Y249" s="1014"/>
      <c r="Z249" s="1014"/>
      <c r="AA249" s="1014"/>
      <c r="AB249" s="1014"/>
      <c r="AC249" s="1014"/>
      <c r="AD249" s="1014"/>
      <c r="AE249" s="1014">
        <v>12218</v>
      </c>
      <c r="AF249" s="1014"/>
      <c r="AG249" s="1014"/>
      <c r="AH249" s="1014"/>
      <c r="AI249" s="1014"/>
      <c r="AJ249" s="1014"/>
      <c r="AK249" s="1014"/>
      <c r="AL249" s="1014"/>
      <c r="AM249" s="1014">
        <v>2159</v>
      </c>
      <c r="AN249" s="1014"/>
      <c r="AO249" s="1014"/>
      <c r="AP249" s="1014"/>
      <c r="AQ249" s="1014"/>
      <c r="AR249" s="1014"/>
      <c r="AS249" s="1014">
        <v>1067</v>
      </c>
      <c r="AT249" s="1014"/>
      <c r="AU249" s="1014"/>
      <c r="AV249" s="1014"/>
      <c r="AW249" s="1014"/>
      <c r="AX249" s="1014"/>
      <c r="AY249" s="1014">
        <v>65425</v>
      </c>
      <c r="AZ249" s="1014"/>
      <c r="BA249" s="1014"/>
      <c r="BB249" s="1014"/>
      <c r="BC249" s="1014"/>
    </row>
    <row r="250" spans="1:55" x14ac:dyDescent="0.2">
      <c r="A250" s="1038" t="s">
        <v>818</v>
      </c>
      <c r="B250" s="1026"/>
      <c r="C250" s="1026"/>
      <c r="D250" s="1026"/>
      <c r="E250" s="1026"/>
      <c r="F250" s="1026"/>
      <c r="G250" s="1026"/>
      <c r="H250" s="1014">
        <v>1165</v>
      </c>
      <c r="I250" s="1014"/>
      <c r="J250" s="1014"/>
      <c r="K250" s="1014"/>
      <c r="L250" s="1014"/>
      <c r="M250" s="1014"/>
      <c r="N250" s="1014"/>
      <c r="O250" s="1014">
        <v>82271</v>
      </c>
      <c r="P250" s="1014"/>
      <c r="Q250" s="1014"/>
      <c r="R250" s="1014"/>
      <c r="S250" s="1014"/>
      <c r="T250" s="1014"/>
      <c r="U250" s="1014">
        <v>15987</v>
      </c>
      <c r="V250" s="1014"/>
      <c r="W250" s="1014"/>
      <c r="X250" s="1014"/>
      <c r="Y250" s="1014"/>
      <c r="Z250" s="1014"/>
      <c r="AA250" s="1014"/>
      <c r="AB250" s="1014"/>
      <c r="AC250" s="1014"/>
      <c r="AD250" s="1014"/>
      <c r="AE250" s="1014">
        <v>25642</v>
      </c>
      <c r="AF250" s="1014"/>
      <c r="AG250" s="1014"/>
      <c r="AH250" s="1014"/>
      <c r="AI250" s="1014"/>
      <c r="AJ250" s="1014"/>
      <c r="AK250" s="1014"/>
      <c r="AL250" s="1014"/>
      <c r="AM250" s="1014">
        <v>8996</v>
      </c>
      <c r="AN250" s="1014"/>
      <c r="AO250" s="1014"/>
      <c r="AP250" s="1014"/>
      <c r="AQ250" s="1014"/>
      <c r="AR250" s="1014"/>
      <c r="AS250" s="1014">
        <v>2054</v>
      </c>
      <c r="AT250" s="1014"/>
      <c r="AU250" s="1014"/>
      <c r="AV250" s="1014"/>
      <c r="AW250" s="1014"/>
      <c r="AX250" s="1014"/>
      <c r="AY250" s="1014">
        <v>136115</v>
      </c>
      <c r="AZ250" s="1014"/>
      <c r="BA250" s="1014"/>
      <c r="BB250" s="1014"/>
      <c r="BC250" s="1014"/>
    </row>
    <row r="251" spans="1:55" x14ac:dyDescent="0.2">
      <c r="A251" s="1038" t="s">
        <v>816</v>
      </c>
      <c r="B251" s="1026"/>
      <c r="C251" s="1026"/>
      <c r="D251" s="1026"/>
      <c r="E251" s="1026"/>
      <c r="F251" s="1026"/>
      <c r="G251" s="1026"/>
      <c r="H251" s="1014">
        <v>3856</v>
      </c>
      <c r="I251" s="1014"/>
      <c r="J251" s="1014"/>
      <c r="K251" s="1014"/>
      <c r="L251" s="1014"/>
      <c r="M251" s="1014"/>
      <c r="N251" s="1014"/>
      <c r="O251" s="1014">
        <v>245524</v>
      </c>
      <c r="P251" s="1014"/>
      <c r="Q251" s="1014"/>
      <c r="R251" s="1014"/>
      <c r="S251" s="1014"/>
      <c r="T251" s="1014"/>
      <c r="U251" s="1014">
        <v>29550</v>
      </c>
      <c r="V251" s="1014"/>
      <c r="W251" s="1014"/>
      <c r="X251" s="1014"/>
      <c r="Y251" s="1014"/>
      <c r="Z251" s="1014"/>
      <c r="AA251" s="1014"/>
      <c r="AB251" s="1014"/>
      <c r="AC251" s="1014"/>
      <c r="AD251" s="1014"/>
      <c r="AE251" s="1014">
        <v>11091</v>
      </c>
      <c r="AF251" s="1014"/>
      <c r="AG251" s="1014"/>
      <c r="AH251" s="1014"/>
      <c r="AI251" s="1014"/>
      <c r="AJ251" s="1014"/>
      <c r="AK251" s="1014"/>
      <c r="AL251" s="1014"/>
      <c r="AM251" s="1014">
        <v>9058</v>
      </c>
      <c r="AN251" s="1014"/>
      <c r="AO251" s="1014"/>
      <c r="AP251" s="1014"/>
      <c r="AQ251" s="1014"/>
      <c r="AR251" s="1014"/>
      <c r="AS251" s="1014">
        <v>13185</v>
      </c>
      <c r="AT251" s="1014"/>
      <c r="AU251" s="1014"/>
      <c r="AV251" s="1014"/>
      <c r="AW251" s="1014"/>
      <c r="AX251" s="1014"/>
      <c r="AY251" s="1014">
        <v>312264</v>
      </c>
      <c r="AZ251" s="1014"/>
      <c r="BA251" s="1014"/>
      <c r="BB251" s="1014"/>
      <c r="BC251" s="1014"/>
    </row>
    <row r="252" spans="1:55" x14ac:dyDescent="0.2">
      <c r="A252" s="1038" t="s">
        <v>815</v>
      </c>
      <c r="B252" s="1026"/>
      <c r="C252" s="1026"/>
      <c r="D252" s="1026"/>
      <c r="E252" s="1026"/>
      <c r="F252" s="1026"/>
      <c r="G252" s="1026"/>
      <c r="H252" s="1015">
        <v>953</v>
      </c>
      <c r="I252" s="1015"/>
      <c r="J252" s="1015"/>
      <c r="K252" s="1015"/>
      <c r="L252" s="1015"/>
      <c r="M252" s="1015"/>
      <c r="N252" s="1015"/>
      <c r="O252" s="1014">
        <v>43200</v>
      </c>
      <c r="P252" s="1014"/>
      <c r="Q252" s="1014"/>
      <c r="R252" s="1014"/>
      <c r="S252" s="1014"/>
      <c r="T252" s="1014"/>
      <c r="U252" s="1014">
        <v>6629</v>
      </c>
      <c r="V252" s="1014"/>
      <c r="W252" s="1014"/>
      <c r="X252" s="1014"/>
      <c r="Y252" s="1014"/>
      <c r="Z252" s="1014"/>
      <c r="AA252" s="1014"/>
      <c r="AB252" s="1014"/>
      <c r="AC252" s="1014"/>
      <c r="AD252" s="1014"/>
      <c r="AE252" s="1014">
        <v>15050</v>
      </c>
      <c r="AF252" s="1014"/>
      <c r="AG252" s="1014"/>
      <c r="AH252" s="1014"/>
      <c r="AI252" s="1014"/>
      <c r="AJ252" s="1014"/>
      <c r="AK252" s="1014"/>
      <c r="AL252" s="1014"/>
      <c r="AM252" s="1014">
        <v>4094</v>
      </c>
      <c r="AN252" s="1014"/>
      <c r="AO252" s="1014"/>
      <c r="AP252" s="1014"/>
      <c r="AQ252" s="1014"/>
      <c r="AR252" s="1014"/>
      <c r="AS252" s="1014">
        <v>1526</v>
      </c>
      <c r="AT252" s="1014"/>
      <c r="AU252" s="1014"/>
      <c r="AV252" s="1014"/>
      <c r="AW252" s="1014"/>
      <c r="AX252" s="1014"/>
      <c r="AY252" s="1014">
        <v>71452</v>
      </c>
      <c r="AZ252" s="1014"/>
      <c r="BA252" s="1014"/>
      <c r="BB252" s="1014"/>
      <c r="BC252" s="1014"/>
    </row>
    <row r="253" spans="1:55" x14ac:dyDescent="0.2">
      <c r="A253" s="1038" t="s">
        <v>814</v>
      </c>
      <c r="B253" s="1026"/>
      <c r="C253" s="1026"/>
      <c r="D253" s="1026"/>
      <c r="E253" s="1026"/>
      <c r="F253" s="1026"/>
      <c r="G253" s="1026"/>
      <c r="H253" s="1015">
        <v>708</v>
      </c>
      <c r="I253" s="1015"/>
      <c r="J253" s="1015"/>
      <c r="K253" s="1015"/>
      <c r="L253" s="1015"/>
      <c r="M253" s="1015"/>
      <c r="N253" s="1015"/>
      <c r="O253" s="1014">
        <v>11603</v>
      </c>
      <c r="P253" s="1014"/>
      <c r="Q253" s="1014"/>
      <c r="R253" s="1014"/>
      <c r="S253" s="1014"/>
      <c r="T253" s="1014"/>
      <c r="U253" s="1014">
        <v>26741</v>
      </c>
      <c r="V253" s="1014"/>
      <c r="W253" s="1014"/>
      <c r="X253" s="1014"/>
      <c r="Y253" s="1014"/>
      <c r="Z253" s="1014"/>
      <c r="AA253" s="1014"/>
      <c r="AB253" s="1014"/>
      <c r="AC253" s="1014"/>
      <c r="AD253" s="1014"/>
      <c r="AE253" s="1014">
        <v>7432</v>
      </c>
      <c r="AF253" s="1014"/>
      <c r="AG253" s="1014"/>
      <c r="AH253" s="1014"/>
      <c r="AI253" s="1014"/>
      <c r="AJ253" s="1014"/>
      <c r="AK253" s="1014"/>
      <c r="AL253" s="1014"/>
      <c r="AM253" s="1014">
        <v>2406</v>
      </c>
      <c r="AN253" s="1014"/>
      <c r="AO253" s="1014"/>
      <c r="AP253" s="1014"/>
      <c r="AQ253" s="1014"/>
      <c r="AR253" s="1014"/>
      <c r="AS253" s="1015">
        <v>987</v>
      </c>
      <c r="AT253" s="1015"/>
      <c r="AU253" s="1015"/>
      <c r="AV253" s="1015"/>
      <c r="AW253" s="1015"/>
      <c r="AX253" s="1015"/>
      <c r="AY253" s="1014">
        <v>49877</v>
      </c>
      <c r="AZ253" s="1014"/>
      <c r="BA253" s="1014"/>
      <c r="BB253" s="1014"/>
      <c r="BC253" s="1014"/>
    </row>
    <row r="254" spans="1:55" x14ac:dyDescent="0.2">
      <c r="A254" s="1038" t="s">
        <v>812</v>
      </c>
      <c r="B254" s="1026"/>
      <c r="C254" s="1026"/>
      <c r="D254" s="1026"/>
      <c r="E254" s="1026"/>
      <c r="F254" s="1026"/>
      <c r="G254" s="1026"/>
      <c r="H254" s="1015">
        <v>69</v>
      </c>
      <c r="I254" s="1015"/>
      <c r="J254" s="1015"/>
      <c r="K254" s="1015"/>
      <c r="L254" s="1015"/>
      <c r="M254" s="1015"/>
      <c r="N254" s="1015"/>
      <c r="O254" s="1014">
        <v>38427</v>
      </c>
      <c r="P254" s="1014"/>
      <c r="Q254" s="1014"/>
      <c r="R254" s="1014"/>
      <c r="S254" s="1014"/>
      <c r="T254" s="1014"/>
      <c r="U254" s="1014">
        <v>4466</v>
      </c>
      <c r="V254" s="1014"/>
      <c r="W254" s="1014"/>
      <c r="X254" s="1014"/>
      <c r="Y254" s="1014"/>
      <c r="Z254" s="1014"/>
      <c r="AA254" s="1014"/>
      <c r="AB254" s="1014"/>
      <c r="AC254" s="1014"/>
      <c r="AD254" s="1014"/>
      <c r="AE254" s="1015">
        <v>285</v>
      </c>
      <c r="AF254" s="1015"/>
      <c r="AG254" s="1015"/>
      <c r="AH254" s="1015"/>
      <c r="AI254" s="1015"/>
      <c r="AJ254" s="1015"/>
      <c r="AK254" s="1015"/>
      <c r="AL254" s="1015"/>
      <c r="AM254" s="1015">
        <v>787</v>
      </c>
      <c r="AN254" s="1015"/>
      <c r="AO254" s="1015"/>
      <c r="AP254" s="1015"/>
      <c r="AQ254" s="1015"/>
      <c r="AR254" s="1015"/>
      <c r="AS254" s="1014">
        <v>1091</v>
      </c>
      <c r="AT254" s="1014"/>
      <c r="AU254" s="1014"/>
      <c r="AV254" s="1014"/>
      <c r="AW254" s="1014"/>
      <c r="AX254" s="1014"/>
      <c r="AY254" s="1014">
        <v>45125</v>
      </c>
      <c r="AZ254" s="1014"/>
      <c r="BA254" s="1014"/>
      <c r="BB254" s="1014"/>
      <c r="BC254" s="1014"/>
    </row>
    <row r="255" spans="1:55" x14ac:dyDescent="0.2">
      <c r="A255" s="1038" t="s">
        <v>813</v>
      </c>
      <c r="B255" s="1026"/>
      <c r="C255" s="1026"/>
      <c r="D255" s="1026"/>
      <c r="E255" s="1026"/>
      <c r="F255" s="1026"/>
      <c r="G255" s="1026"/>
      <c r="H255" s="1015">
        <v>32</v>
      </c>
      <c r="I255" s="1015"/>
      <c r="J255" s="1015"/>
      <c r="K255" s="1015"/>
      <c r="L255" s="1015"/>
      <c r="M255" s="1015"/>
      <c r="N255" s="1015"/>
      <c r="O255" s="1014">
        <v>2454</v>
      </c>
      <c r="P255" s="1014"/>
      <c r="Q255" s="1014"/>
      <c r="R255" s="1014"/>
      <c r="S255" s="1014"/>
      <c r="T255" s="1014"/>
      <c r="U255" s="1015">
        <v>591</v>
      </c>
      <c r="V255" s="1015"/>
      <c r="W255" s="1015"/>
      <c r="X255" s="1015"/>
      <c r="Y255" s="1015"/>
      <c r="Z255" s="1015"/>
      <c r="AA255" s="1015"/>
      <c r="AB255" s="1015"/>
      <c r="AC255" s="1015"/>
      <c r="AD255" s="1015"/>
      <c r="AE255" s="1015">
        <v>294</v>
      </c>
      <c r="AF255" s="1015"/>
      <c r="AG255" s="1015"/>
      <c r="AH255" s="1015"/>
      <c r="AI255" s="1015"/>
      <c r="AJ255" s="1015"/>
      <c r="AK255" s="1015"/>
      <c r="AL255" s="1015"/>
      <c r="AM255" s="1015">
        <v>174</v>
      </c>
      <c r="AN255" s="1015"/>
      <c r="AO255" s="1015"/>
      <c r="AP255" s="1015"/>
      <c r="AQ255" s="1015"/>
      <c r="AR255" s="1015"/>
      <c r="AS255" s="1015">
        <v>542</v>
      </c>
      <c r="AT255" s="1015"/>
      <c r="AU255" s="1015"/>
      <c r="AV255" s="1015"/>
      <c r="AW255" s="1015"/>
      <c r="AX255" s="1015"/>
      <c r="AY255" s="1014">
        <v>4087</v>
      </c>
      <c r="AZ255" s="1014"/>
      <c r="BA255" s="1014"/>
      <c r="BB255" s="1014"/>
      <c r="BC255" s="1014"/>
    </row>
    <row r="256" spans="1:55" x14ac:dyDescent="0.2">
      <c r="A256" s="1038" t="s">
        <v>811</v>
      </c>
      <c r="B256" s="1026"/>
      <c r="C256" s="1026"/>
      <c r="D256" s="1026"/>
      <c r="E256" s="1026"/>
      <c r="F256" s="1026"/>
      <c r="G256" s="1026"/>
      <c r="H256" s="1014">
        <v>3436</v>
      </c>
      <c r="I256" s="1014"/>
      <c r="J256" s="1014"/>
      <c r="K256" s="1014"/>
      <c r="L256" s="1014"/>
      <c r="M256" s="1014"/>
      <c r="N256" s="1014"/>
      <c r="O256" s="1014">
        <v>144313</v>
      </c>
      <c r="P256" s="1014"/>
      <c r="Q256" s="1014"/>
      <c r="R256" s="1014"/>
      <c r="S256" s="1014"/>
      <c r="T256" s="1014"/>
      <c r="U256" s="1014">
        <v>33435</v>
      </c>
      <c r="V256" s="1014"/>
      <c r="W256" s="1014"/>
      <c r="X256" s="1014"/>
      <c r="Y256" s="1014"/>
      <c r="Z256" s="1014"/>
      <c r="AA256" s="1014"/>
      <c r="AB256" s="1014"/>
      <c r="AC256" s="1014"/>
      <c r="AD256" s="1014"/>
      <c r="AE256" s="1014">
        <v>50422</v>
      </c>
      <c r="AF256" s="1014"/>
      <c r="AG256" s="1014"/>
      <c r="AH256" s="1014"/>
      <c r="AI256" s="1014"/>
      <c r="AJ256" s="1014"/>
      <c r="AK256" s="1014"/>
      <c r="AL256" s="1014"/>
      <c r="AM256" s="1014">
        <v>14872</v>
      </c>
      <c r="AN256" s="1014"/>
      <c r="AO256" s="1014"/>
      <c r="AP256" s="1014"/>
      <c r="AQ256" s="1014"/>
      <c r="AR256" s="1014"/>
      <c r="AS256" s="1014">
        <v>7913</v>
      </c>
      <c r="AT256" s="1014"/>
      <c r="AU256" s="1014"/>
      <c r="AV256" s="1014"/>
      <c r="AW256" s="1014"/>
      <c r="AX256" s="1014"/>
      <c r="AY256" s="1014">
        <v>254391</v>
      </c>
      <c r="AZ256" s="1014"/>
      <c r="BA256" s="1014"/>
      <c r="BB256" s="1014"/>
      <c r="BC256" s="1014"/>
    </row>
    <row r="257" spans="1:55" x14ac:dyDescent="0.2">
      <c r="A257" s="1038" t="s">
        <v>810</v>
      </c>
      <c r="B257" s="1026"/>
      <c r="C257" s="1026"/>
      <c r="D257" s="1026"/>
      <c r="E257" s="1026"/>
      <c r="F257" s="1026"/>
      <c r="G257" s="1026"/>
      <c r="H257" s="1014">
        <v>1856</v>
      </c>
      <c r="I257" s="1014"/>
      <c r="J257" s="1014"/>
      <c r="K257" s="1014"/>
      <c r="L257" s="1014"/>
      <c r="M257" s="1014"/>
      <c r="N257" s="1014"/>
      <c r="O257" s="1014">
        <v>59799</v>
      </c>
      <c r="P257" s="1014"/>
      <c r="Q257" s="1014"/>
      <c r="R257" s="1014"/>
      <c r="S257" s="1014"/>
      <c r="T257" s="1014"/>
      <c r="U257" s="1014">
        <v>28046</v>
      </c>
      <c r="V257" s="1014"/>
      <c r="W257" s="1014"/>
      <c r="X257" s="1014"/>
      <c r="Y257" s="1014"/>
      <c r="Z257" s="1014"/>
      <c r="AA257" s="1014"/>
      <c r="AB257" s="1014"/>
      <c r="AC257" s="1014"/>
      <c r="AD257" s="1014"/>
      <c r="AE257" s="1014">
        <v>59942</v>
      </c>
      <c r="AF257" s="1014"/>
      <c r="AG257" s="1014"/>
      <c r="AH257" s="1014"/>
      <c r="AI257" s="1014"/>
      <c r="AJ257" s="1014"/>
      <c r="AK257" s="1014"/>
      <c r="AL257" s="1014"/>
      <c r="AM257" s="1014">
        <v>7500</v>
      </c>
      <c r="AN257" s="1014"/>
      <c r="AO257" s="1014"/>
      <c r="AP257" s="1014"/>
      <c r="AQ257" s="1014"/>
      <c r="AR257" s="1014"/>
      <c r="AS257" s="1014">
        <v>11019</v>
      </c>
      <c r="AT257" s="1014"/>
      <c r="AU257" s="1014"/>
      <c r="AV257" s="1014"/>
      <c r="AW257" s="1014"/>
      <c r="AX257" s="1014"/>
      <c r="AY257" s="1014">
        <v>168162</v>
      </c>
      <c r="AZ257" s="1014"/>
      <c r="BA257" s="1014"/>
      <c r="BB257" s="1014"/>
      <c r="BC257" s="1014"/>
    </row>
    <row r="258" spans="1:55" x14ac:dyDescent="0.2">
      <c r="A258" s="1038" t="s">
        <v>809</v>
      </c>
      <c r="B258" s="1026"/>
      <c r="C258" s="1026"/>
      <c r="D258" s="1026"/>
      <c r="E258" s="1026"/>
      <c r="F258" s="1026"/>
      <c r="G258" s="1026"/>
      <c r="H258" s="1015">
        <v>34</v>
      </c>
      <c r="I258" s="1015"/>
      <c r="J258" s="1015"/>
      <c r="K258" s="1015"/>
      <c r="L258" s="1015"/>
      <c r="M258" s="1015"/>
      <c r="N258" s="1015"/>
      <c r="O258" s="1014">
        <v>6701</v>
      </c>
      <c r="P258" s="1014"/>
      <c r="Q258" s="1014"/>
      <c r="R258" s="1014"/>
      <c r="S258" s="1014"/>
      <c r="T258" s="1014"/>
      <c r="U258" s="1015">
        <v>410</v>
      </c>
      <c r="V258" s="1015"/>
      <c r="W258" s="1015"/>
      <c r="X258" s="1015"/>
      <c r="Y258" s="1015"/>
      <c r="Z258" s="1015"/>
      <c r="AA258" s="1015"/>
      <c r="AB258" s="1015"/>
      <c r="AC258" s="1015"/>
      <c r="AD258" s="1015"/>
      <c r="AE258" s="1015">
        <v>139</v>
      </c>
      <c r="AF258" s="1015"/>
      <c r="AG258" s="1015"/>
      <c r="AH258" s="1015"/>
      <c r="AI258" s="1015"/>
      <c r="AJ258" s="1015"/>
      <c r="AK258" s="1015"/>
      <c r="AL258" s="1015"/>
      <c r="AM258" s="1015">
        <v>58</v>
      </c>
      <c r="AN258" s="1015"/>
      <c r="AO258" s="1015"/>
      <c r="AP258" s="1015"/>
      <c r="AQ258" s="1015"/>
      <c r="AR258" s="1015"/>
      <c r="AS258" s="1015">
        <v>61</v>
      </c>
      <c r="AT258" s="1015"/>
      <c r="AU258" s="1015"/>
      <c r="AV258" s="1015"/>
      <c r="AW258" s="1015"/>
      <c r="AX258" s="1015"/>
      <c r="AY258" s="1014">
        <v>7403</v>
      </c>
      <c r="AZ258" s="1014"/>
      <c r="BA258" s="1014"/>
      <c r="BB258" s="1014"/>
      <c r="BC258" s="1014"/>
    </row>
    <row r="259" spans="1:55" x14ac:dyDescent="0.2">
      <c r="A259" s="1038" t="s">
        <v>805</v>
      </c>
      <c r="B259" s="1026"/>
      <c r="C259" s="1026"/>
      <c r="D259" s="1026"/>
      <c r="E259" s="1026"/>
      <c r="F259" s="1026"/>
      <c r="G259" s="1026"/>
      <c r="H259" s="1015">
        <v>877</v>
      </c>
      <c r="I259" s="1015"/>
      <c r="J259" s="1015"/>
      <c r="K259" s="1015"/>
      <c r="L259" s="1015"/>
      <c r="M259" s="1015"/>
      <c r="N259" s="1015"/>
      <c r="O259" s="1014">
        <v>24563</v>
      </c>
      <c r="P259" s="1014"/>
      <c r="Q259" s="1014"/>
      <c r="R259" s="1014"/>
      <c r="S259" s="1014"/>
      <c r="T259" s="1014"/>
      <c r="U259" s="1014">
        <v>3455</v>
      </c>
      <c r="V259" s="1014"/>
      <c r="W259" s="1014"/>
      <c r="X259" s="1014"/>
      <c r="Y259" s="1014"/>
      <c r="Z259" s="1014"/>
      <c r="AA259" s="1014"/>
      <c r="AB259" s="1014"/>
      <c r="AC259" s="1014"/>
      <c r="AD259" s="1014"/>
      <c r="AE259" s="1015">
        <v>793</v>
      </c>
      <c r="AF259" s="1015"/>
      <c r="AG259" s="1015"/>
      <c r="AH259" s="1015"/>
      <c r="AI259" s="1015"/>
      <c r="AJ259" s="1015"/>
      <c r="AK259" s="1015"/>
      <c r="AL259" s="1015"/>
      <c r="AM259" s="1015">
        <v>470</v>
      </c>
      <c r="AN259" s="1015"/>
      <c r="AO259" s="1015"/>
      <c r="AP259" s="1015"/>
      <c r="AQ259" s="1015"/>
      <c r="AR259" s="1015"/>
      <c r="AS259" s="1015">
        <v>959</v>
      </c>
      <c r="AT259" s="1015"/>
      <c r="AU259" s="1015"/>
      <c r="AV259" s="1015"/>
      <c r="AW259" s="1015"/>
      <c r="AX259" s="1015"/>
      <c r="AY259" s="1014">
        <v>31117</v>
      </c>
      <c r="AZ259" s="1014"/>
      <c r="BA259" s="1014"/>
      <c r="BB259" s="1014"/>
      <c r="BC259" s="1014"/>
    </row>
    <row r="260" spans="1:55" x14ac:dyDescent="0.2">
      <c r="A260" s="1038" t="s">
        <v>808</v>
      </c>
      <c r="B260" s="1026"/>
      <c r="C260" s="1026"/>
      <c r="D260" s="1026"/>
      <c r="E260" s="1026"/>
      <c r="F260" s="1026"/>
      <c r="G260" s="1026"/>
      <c r="H260" s="1015">
        <v>637</v>
      </c>
      <c r="I260" s="1015"/>
      <c r="J260" s="1015"/>
      <c r="K260" s="1015"/>
      <c r="L260" s="1015"/>
      <c r="M260" s="1015"/>
      <c r="N260" s="1015"/>
      <c r="O260" s="1014">
        <v>18016</v>
      </c>
      <c r="P260" s="1014"/>
      <c r="Q260" s="1014"/>
      <c r="R260" s="1014"/>
      <c r="S260" s="1014"/>
      <c r="T260" s="1014"/>
      <c r="U260" s="1014">
        <v>4053</v>
      </c>
      <c r="V260" s="1014"/>
      <c r="W260" s="1014"/>
      <c r="X260" s="1014"/>
      <c r="Y260" s="1014"/>
      <c r="Z260" s="1014"/>
      <c r="AA260" s="1014"/>
      <c r="AB260" s="1014"/>
      <c r="AC260" s="1014"/>
      <c r="AD260" s="1014"/>
      <c r="AE260" s="1014">
        <v>19167</v>
      </c>
      <c r="AF260" s="1014"/>
      <c r="AG260" s="1014"/>
      <c r="AH260" s="1014"/>
      <c r="AI260" s="1014"/>
      <c r="AJ260" s="1014"/>
      <c r="AK260" s="1014"/>
      <c r="AL260" s="1014"/>
      <c r="AM260" s="1014">
        <v>2231</v>
      </c>
      <c r="AN260" s="1014"/>
      <c r="AO260" s="1014"/>
      <c r="AP260" s="1014"/>
      <c r="AQ260" s="1014"/>
      <c r="AR260" s="1014"/>
      <c r="AS260" s="1015">
        <v>456</v>
      </c>
      <c r="AT260" s="1015"/>
      <c r="AU260" s="1015"/>
      <c r="AV260" s="1015"/>
      <c r="AW260" s="1015"/>
      <c r="AX260" s="1015"/>
      <c r="AY260" s="1014">
        <v>44560</v>
      </c>
      <c r="AZ260" s="1014"/>
      <c r="BA260" s="1014"/>
      <c r="BB260" s="1014"/>
      <c r="BC260" s="1014"/>
    </row>
    <row r="261" spans="1:55" x14ac:dyDescent="0.2">
      <c r="A261" s="1038" t="s">
        <v>807</v>
      </c>
      <c r="B261" s="1026"/>
      <c r="C261" s="1026"/>
      <c r="D261" s="1026"/>
      <c r="E261" s="1026"/>
      <c r="F261" s="1026"/>
      <c r="G261" s="1026"/>
      <c r="H261" s="1015">
        <v>980</v>
      </c>
      <c r="I261" s="1015"/>
      <c r="J261" s="1015"/>
      <c r="K261" s="1015"/>
      <c r="L261" s="1015"/>
      <c r="M261" s="1015"/>
      <c r="N261" s="1015"/>
      <c r="O261" s="1014">
        <v>88946</v>
      </c>
      <c r="P261" s="1014"/>
      <c r="Q261" s="1014"/>
      <c r="R261" s="1014"/>
      <c r="S261" s="1014"/>
      <c r="T261" s="1014"/>
      <c r="U261" s="1014">
        <v>26086</v>
      </c>
      <c r="V261" s="1014"/>
      <c r="W261" s="1014"/>
      <c r="X261" s="1014"/>
      <c r="Y261" s="1014"/>
      <c r="Z261" s="1014"/>
      <c r="AA261" s="1014"/>
      <c r="AB261" s="1014"/>
      <c r="AC261" s="1014"/>
      <c r="AD261" s="1014"/>
      <c r="AE261" s="1014">
        <v>1641</v>
      </c>
      <c r="AF261" s="1014"/>
      <c r="AG261" s="1014"/>
      <c r="AH261" s="1014"/>
      <c r="AI261" s="1014"/>
      <c r="AJ261" s="1014"/>
      <c r="AK261" s="1014"/>
      <c r="AL261" s="1014"/>
      <c r="AM261" s="1014">
        <v>2066</v>
      </c>
      <c r="AN261" s="1014"/>
      <c r="AO261" s="1014"/>
      <c r="AP261" s="1014"/>
      <c r="AQ261" s="1014"/>
      <c r="AR261" s="1014"/>
      <c r="AS261" s="1014">
        <v>1702</v>
      </c>
      <c r="AT261" s="1014"/>
      <c r="AU261" s="1014"/>
      <c r="AV261" s="1014"/>
      <c r="AW261" s="1014"/>
      <c r="AX261" s="1014"/>
      <c r="AY261" s="1014">
        <v>121421</v>
      </c>
      <c r="AZ261" s="1014"/>
      <c r="BA261" s="1014"/>
      <c r="BB261" s="1014"/>
      <c r="BC261" s="1014"/>
    </row>
    <row r="262" spans="1:55" x14ac:dyDescent="0.2">
      <c r="A262" s="1038" t="s">
        <v>806</v>
      </c>
      <c r="B262" s="1026"/>
      <c r="C262" s="1026"/>
      <c r="D262" s="1026"/>
      <c r="E262" s="1026"/>
      <c r="F262" s="1026"/>
      <c r="G262" s="1026"/>
      <c r="H262" s="1014">
        <v>1579</v>
      </c>
      <c r="I262" s="1014"/>
      <c r="J262" s="1014"/>
      <c r="K262" s="1014"/>
      <c r="L262" s="1014"/>
      <c r="M262" s="1014"/>
      <c r="N262" s="1014"/>
      <c r="O262" s="1014">
        <v>40044</v>
      </c>
      <c r="P262" s="1014"/>
      <c r="Q262" s="1014"/>
      <c r="R262" s="1014"/>
      <c r="S262" s="1014"/>
      <c r="T262" s="1014"/>
      <c r="U262" s="1014">
        <v>18754</v>
      </c>
      <c r="V262" s="1014"/>
      <c r="W262" s="1014"/>
      <c r="X262" s="1014"/>
      <c r="Y262" s="1014"/>
      <c r="Z262" s="1014"/>
      <c r="AA262" s="1014"/>
      <c r="AB262" s="1014"/>
      <c r="AC262" s="1014"/>
      <c r="AD262" s="1014"/>
      <c r="AE262" s="1014">
        <v>27329</v>
      </c>
      <c r="AF262" s="1014"/>
      <c r="AG262" s="1014"/>
      <c r="AH262" s="1014"/>
      <c r="AI262" s="1014"/>
      <c r="AJ262" s="1014"/>
      <c r="AK262" s="1014"/>
      <c r="AL262" s="1014"/>
      <c r="AM262" s="1014">
        <v>3984</v>
      </c>
      <c r="AN262" s="1014"/>
      <c r="AO262" s="1014"/>
      <c r="AP262" s="1014"/>
      <c r="AQ262" s="1014"/>
      <c r="AR262" s="1014"/>
      <c r="AS262" s="1014">
        <v>8696</v>
      </c>
      <c r="AT262" s="1014"/>
      <c r="AU262" s="1014"/>
      <c r="AV262" s="1014"/>
      <c r="AW262" s="1014"/>
      <c r="AX262" s="1014"/>
      <c r="AY262" s="1014">
        <v>100386</v>
      </c>
      <c r="AZ262" s="1014"/>
      <c r="BA262" s="1014"/>
      <c r="BB262" s="1014"/>
      <c r="BC262" s="1014"/>
    </row>
    <row r="263" spans="1:55" x14ac:dyDescent="0.2">
      <c r="A263" s="1038" t="s">
        <v>804</v>
      </c>
      <c r="B263" s="1026"/>
      <c r="C263" s="1026"/>
      <c r="D263" s="1026"/>
      <c r="E263" s="1026"/>
      <c r="F263" s="1026"/>
      <c r="G263" s="1026"/>
      <c r="H263" s="1015">
        <v>701</v>
      </c>
      <c r="I263" s="1015"/>
      <c r="J263" s="1015"/>
      <c r="K263" s="1015"/>
      <c r="L263" s="1015"/>
      <c r="M263" s="1015"/>
      <c r="N263" s="1015"/>
      <c r="O263" s="1014">
        <v>21522</v>
      </c>
      <c r="P263" s="1014"/>
      <c r="Q263" s="1014"/>
      <c r="R263" s="1014"/>
      <c r="S263" s="1014"/>
      <c r="T263" s="1014"/>
      <c r="U263" s="1014">
        <v>3660</v>
      </c>
      <c r="V263" s="1014"/>
      <c r="W263" s="1014"/>
      <c r="X263" s="1014"/>
      <c r="Y263" s="1014"/>
      <c r="Z263" s="1014"/>
      <c r="AA263" s="1014"/>
      <c r="AB263" s="1014"/>
      <c r="AC263" s="1014"/>
      <c r="AD263" s="1014"/>
      <c r="AE263" s="1014">
        <v>6080</v>
      </c>
      <c r="AF263" s="1014"/>
      <c r="AG263" s="1014"/>
      <c r="AH263" s="1014"/>
      <c r="AI263" s="1014"/>
      <c r="AJ263" s="1014"/>
      <c r="AK263" s="1014"/>
      <c r="AL263" s="1014"/>
      <c r="AM263" s="1014">
        <v>1964</v>
      </c>
      <c r="AN263" s="1014"/>
      <c r="AO263" s="1014"/>
      <c r="AP263" s="1014"/>
      <c r="AQ263" s="1014"/>
      <c r="AR263" s="1014"/>
      <c r="AS263" s="1015">
        <v>899</v>
      </c>
      <c r="AT263" s="1015"/>
      <c r="AU263" s="1015"/>
      <c r="AV263" s="1015"/>
      <c r="AW263" s="1015"/>
      <c r="AX263" s="1015"/>
      <c r="AY263" s="1014">
        <v>34826</v>
      </c>
      <c r="AZ263" s="1014"/>
      <c r="BA263" s="1014"/>
      <c r="BB263" s="1014"/>
      <c r="BC263" s="1014"/>
    </row>
    <row r="264" spans="1:55" x14ac:dyDescent="0.2">
      <c r="A264" s="1038" t="s">
        <v>803</v>
      </c>
      <c r="B264" s="1026"/>
      <c r="C264" s="1026"/>
      <c r="D264" s="1026"/>
      <c r="E264" s="1026"/>
      <c r="F264" s="1026"/>
      <c r="G264" s="1026"/>
      <c r="H264" s="1014">
        <v>1080</v>
      </c>
      <c r="I264" s="1014"/>
      <c r="J264" s="1014"/>
      <c r="K264" s="1014"/>
      <c r="L264" s="1014"/>
      <c r="M264" s="1014"/>
      <c r="N264" s="1014"/>
      <c r="O264" s="1014">
        <v>25166</v>
      </c>
      <c r="P264" s="1014"/>
      <c r="Q264" s="1014"/>
      <c r="R264" s="1014"/>
      <c r="S264" s="1014"/>
      <c r="T264" s="1014"/>
      <c r="U264" s="1014">
        <v>12605</v>
      </c>
      <c r="V264" s="1014"/>
      <c r="W264" s="1014"/>
      <c r="X264" s="1014"/>
      <c r="Y264" s="1014"/>
      <c r="Z264" s="1014"/>
      <c r="AA264" s="1014"/>
      <c r="AB264" s="1014"/>
      <c r="AC264" s="1014"/>
      <c r="AD264" s="1014"/>
      <c r="AE264" s="1014">
        <v>20650</v>
      </c>
      <c r="AF264" s="1014"/>
      <c r="AG264" s="1014"/>
      <c r="AH264" s="1014"/>
      <c r="AI264" s="1014"/>
      <c r="AJ264" s="1014"/>
      <c r="AK264" s="1014"/>
      <c r="AL264" s="1014"/>
      <c r="AM264" s="1014">
        <v>2388</v>
      </c>
      <c r="AN264" s="1014"/>
      <c r="AO264" s="1014"/>
      <c r="AP264" s="1014"/>
      <c r="AQ264" s="1014"/>
      <c r="AR264" s="1014"/>
      <c r="AS264" s="1014">
        <v>1739</v>
      </c>
      <c r="AT264" s="1014"/>
      <c r="AU264" s="1014"/>
      <c r="AV264" s="1014"/>
      <c r="AW264" s="1014"/>
      <c r="AX264" s="1014"/>
      <c r="AY264" s="1014">
        <v>63628</v>
      </c>
      <c r="AZ264" s="1014"/>
      <c r="BA264" s="1014"/>
      <c r="BB264" s="1014"/>
      <c r="BC264" s="1014"/>
    </row>
    <row r="265" spans="1:55" x14ac:dyDescent="0.2">
      <c r="A265" s="1038" t="s">
        <v>802</v>
      </c>
      <c r="B265" s="1026"/>
      <c r="C265" s="1026"/>
      <c r="D265" s="1026"/>
      <c r="E265" s="1026"/>
      <c r="F265" s="1026"/>
      <c r="G265" s="1026"/>
      <c r="H265" s="1015">
        <v>538</v>
      </c>
      <c r="I265" s="1015"/>
      <c r="J265" s="1015"/>
      <c r="K265" s="1015"/>
      <c r="L265" s="1015"/>
      <c r="M265" s="1015"/>
      <c r="N265" s="1015"/>
      <c r="O265" s="1014">
        <v>49929</v>
      </c>
      <c r="P265" s="1014"/>
      <c r="Q265" s="1014"/>
      <c r="R265" s="1014"/>
      <c r="S265" s="1014"/>
      <c r="T265" s="1014"/>
      <c r="U265" s="1014">
        <v>6623</v>
      </c>
      <c r="V265" s="1014"/>
      <c r="W265" s="1014"/>
      <c r="X265" s="1014"/>
      <c r="Y265" s="1014"/>
      <c r="Z265" s="1014"/>
      <c r="AA265" s="1014"/>
      <c r="AB265" s="1014"/>
      <c r="AC265" s="1014"/>
      <c r="AD265" s="1014"/>
      <c r="AE265" s="1014">
        <v>18855</v>
      </c>
      <c r="AF265" s="1014"/>
      <c r="AG265" s="1014"/>
      <c r="AH265" s="1014"/>
      <c r="AI265" s="1014"/>
      <c r="AJ265" s="1014"/>
      <c r="AK265" s="1014"/>
      <c r="AL265" s="1014"/>
      <c r="AM265" s="1014">
        <v>2981</v>
      </c>
      <c r="AN265" s="1014"/>
      <c r="AO265" s="1014"/>
      <c r="AP265" s="1014"/>
      <c r="AQ265" s="1014"/>
      <c r="AR265" s="1014"/>
      <c r="AS265" s="1014">
        <v>1679</v>
      </c>
      <c r="AT265" s="1014"/>
      <c r="AU265" s="1014"/>
      <c r="AV265" s="1014"/>
      <c r="AW265" s="1014"/>
      <c r="AX265" s="1014"/>
      <c r="AY265" s="1014">
        <v>80605</v>
      </c>
      <c r="AZ265" s="1014"/>
      <c r="BA265" s="1014"/>
      <c r="BB265" s="1014"/>
      <c r="BC265" s="1014"/>
    </row>
    <row r="266" spans="1:55" x14ac:dyDescent="0.2">
      <c r="A266" s="1038" t="s">
        <v>799</v>
      </c>
      <c r="B266" s="1026"/>
      <c r="C266" s="1026"/>
      <c r="D266" s="1026"/>
      <c r="E266" s="1026"/>
      <c r="F266" s="1026"/>
      <c r="G266" s="1026"/>
      <c r="H266" s="1015">
        <v>838</v>
      </c>
      <c r="I266" s="1015"/>
      <c r="J266" s="1015"/>
      <c r="K266" s="1015"/>
      <c r="L266" s="1015"/>
      <c r="M266" s="1015"/>
      <c r="N266" s="1015"/>
      <c r="O266" s="1014">
        <v>14473</v>
      </c>
      <c r="P266" s="1014"/>
      <c r="Q266" s="1014"/>
      <c r="R266" s="1014"/>
      <c r="S266" s="1014"/>
      <c r="T266" s="1014"/>
      <c r="U266" s="1014">
        <v>6985</v>
      </c>
      <c r="V266" s="1014"/>
      <c r="W266" s="1014"/>
      <c r="X266" s="1014"/>
      <c r="Y266" s="1014"/>
      <c r="Z266" s="1014"/>
      <c r="AA266" s="1014"/>
      <c r="AB266" s="1014"/>
      <c r="AC266" s="1014"/>
      <c r="AD266" s="1014"/>
      <c r="AE266" s="1014">
        <v>9156</v>
      </c>
      <c r="AF266" s="1014"/>
      <c r="AG266" s="1014"/>
      <c r="AH266" s="1014"/>
      <c r="AI266" s="1014"/>
      <c r="AJ266" s="1014"/>
      <c r="AK266" s="1014"/>
      <c r="AL266" s="1014"/>
      <c r="AM266" s="1014">
        <v>1975</v>
      </c>
      <c r="AN266" s="1014"/>
      <c r="AO266" s="1014"/>
      <c r="AP266" s="1014"/>
      <c r="AQ266" s="1014"/>
      <c r="AR266" s="1014"/>
      <c r="AS266" s="1014">
        <v>1006</v>
      </c>
      <c r="AT266" s="1014"/>
      <c r="AU266" s="1014"/>
      <c r="AV266" s="1014"/>
      <c r="AW266" s="1014"/>
      <c r="AX266" s="1014"/>
      <c r="AY266" s="1014">
        <v>34433</v>
      </c>
      <c r="AZ266" s="1014"/>
      <c r="BA266" s="1014"/>
      <c r="BB266" s="1014"/>
      <c r="BC266" s="1014"/>
    </row>
    <row r="267" spans="1:55" x14ac:dyDescent="0.2">
      <c r="A267" s="1038" t="s">
        <v>800</v>
      </c>
      <c r="B267" s="1026"/>
      <c r="C267" s="1026"/>
      <c r="D267" s="1026"/>
      <c r="E267" s="1026"/>
      <c r="F267" s="1026"/>
      <c r="G267" s="1026"/>
      <c r="H267" s="1015">
        <v>987</v>
      </c>
      <c r="I267" s="1015"/>
      <c r="J267" s="1015"/>
      <c r="K267" s="1015"/>
      <c r="L267" s="1015"/>
      <c r="M267" s="1015"/>
      <c r="N267" s="1015"/>
      <c r="O267" s="1014">
        <v>49531</v>
      </c>
      <c r="P267" s="1014"/>
      <c r="Q267" s="1014"/>
      <c r="R267" s="1014"/>
      <c r="S267" s="1014"/>
      <c r="T267" s="1014"/>
      <c r="U267" s="1014">
        <v>25548</v>
      </c>
      <c r="V267" s="1014"/>
      <c r="W267" s="1014"/>
      <c r="X267" s="1014"/>
      <c r="Y267" s="1014"/>
      <c r="Z267" s="1014"/>
      <c r="AA267" s="1014"/>
      <c r="AB267" s="1014"/>
      <c r="AC267" s="1014"/>
      <c r="AD267" s="1014"/>
      <c r="AE267" s="1014">
        <v>10822</v>
      </c>
      <c r="AF267" s="1014"/>
      <c r="AG267" s="1014"/>
      <c r="AH267" s="1014"/>
      <c r="AI267" s="1014"/>
      <c r="AJ267" s="1014"/>
      <c r="AK267" s="1014"/>
      <c r="AL267" s="1014"/>
      <c r="AM267" s="1014">
        <v>3489</v>
      </c>
      <c r="AN267" s="1014"/>
      <c r="AO267" s="1014"/>
      <c r="AP267" s="1014"/>
      <c r="AQ267" s="1014"/>
      <c r="AR267" s="1014"/>
      <c r="AS267" s="1014">
        <v>4242</v>
      </c>
      <c r="AT267" s="1014"/>
      <c r="AU267" s="1014"/>
      <c r="AV267" s="1014"/>
      <c r="AW267" s="1014"/>
      <c r="AX267" s="1014"/>
      <c r="AY267" s="1014">
        <v>94619</v>
      </c>
      <c r="AZ267" s="1014"/>
      <c r="BA267" s="1014"/>
      <c r="BB267" s="1014"/>
      <c r="BC267" s="1014"/>
    </row>
    <row r="268" spans="1:55" x14ac:dyDescent="0.2">
      <c r="A268" s="1038" t="s">
        <v>801</v>
      </c>
      <c r="B268" s="1026"/>
      <c r="C268" s="1026"/>
      <c r="D268" s="1026"/>
      <c r="E268" s="1026"/>
      <c r="F268" s="1026"/>
      <c r="G268" s="1026"/>
      <c r="H268" s="1015">
        <v>570</v>
      </c>
      <c r="I268" s="1015"/>
      <c r="J268" s="1015"/>
      <c r="K268" s="1015"/>
      <c r="L268" s="1015"/>
      <c r="M268" s="1015"/>
      <c r="N268" s="1015"/>
      <c r="O268" s="1014">
        <v>3134</v>
      </c>
      <c r="P268" s="1014"/>
      <c r="Q268" s="1014"/>
      <c r="R268" s="1014"/>
      <c r="S268" s="1014"/>
      <c r="T268" s="1014"/>
      <c r="U268" s="1014">
        <v>4698</v>
      </c>
      <c r="V268" s="1014"/>
      <c r="W268" s="1014"/>
      <c r="X268" s="1014"/>
      <c r="Y268" s="1014"/>
      <c r="Z268" s="1014"/>
      <c r="AA268" s="1014"/>
      <c r="AB268" s="1014"/>
      <c r="AC268" s="1014"/>
      <c r="AD268" s="1014"/>
      <c r="AE268" s="1014">
        <v>2061</v>
      </c>
      <c r="AF268" s="1014"/>
      <c r="AG268" s="1014"/>
      <c r="AH268" s="1014"/>
      <c r="AI268" s="1014"/>
      <c r="AJ268" s="1014"/>
      <c r="AK268" s="1014"/>
      <c r="AL268" s="1014"/>
      <c r="AM268" s="1014">
        <v>1640</v>
      </c>
      <c r="AN268" s="1014"/>
      <c r="AO268" s="1014"/>
      <c r="AP268" s="1014"/>
      <c r="AQ268" s="1014"/>
      <c r="AR268" s="1014"/>
      <c r="AS268" s="1015">
        <v>442</v>
      </c>
      <c r="AT268" s="1015"/>
      <c r="AU268" s="1015"/>
      <c r="AV268" s="1015"/>
      <c r="AW268" s="1015"/>
      <c r="AX268" s="1015"/>
      <c r="AY268" s="1014">
        <v>12545</v>
      </c>
      <c r="AZ268" s="1014"/>
      <c r="BA268" s="1014"/>
      <c r="BB268" s="1014"/>
      <c r="BC268" s="1014"/>
    </row>
    <row r="269" spans="1:55" x14ac:dyDescent="0.2">
      <c r="A269" s="1038" t="s">
        <v>798</v>
      </c>
      <c r="B269" s="1026"/>
      <c r="C269" s="1026"/>
      <c r="D269" s="1026"/>
      <c r="E269" s="1026"/>
      <c r="F269" s="1026"/>
      <c r="G269" s="1026"/>
      <c r="H269" s="1014">
        <v>1122</v>
      </c>
      <c r="I269" s="1014"/>
      <c r="J269" s="1014"/>
      <c r="K269" s="1014"/>
      <c r="L269" s="1014"/>
      <c r="M269" s="1014"/>
      <c r="N269" s="1014"/>
      <c r="O269" s="1014">
        <v>23865</v>
      </c>
      <c r="P269" s="1014"/>
      <c r="Q269" s="1014"/>
      <c r="R269" s="1014"/>
      <c r="S269" s="1014"/>
      <c r="T269" s="1014"/>
      <c r="U269" s="1014">
        <v>12247</v>
      </c>
      <c r="V269" s="1014"/>
      <c r="W269" s="1014"/>
      <c r="X269" s="1014"/>
      <c r="Y269" s="1014"/>
      <c r="Z269" s="1014"/>
      <c r="AA269" s="1014"/>
      <c r="AB269" s="1014"/>
      <c r="AC269" s="1014"/>
      <c r="AD269" s="1014"/>
      <c r="AE269" s="1014">
        <v>7898</v>
      </c>
      <c r="AF269" s="1014"/>
      <c r="AG269" s="1014"/>
      <c r="AH269" s="1014"/>
      <c r="AI269" s="1014"/>
      <c r="AJ269" s="1014"/>
      <c r="AK269" s="1014"/>
      <c r="AL269" s="1014"/>
      <c r="AM269" s="1014">
        <v>1478</v>
      </c>
      <c r="AN269" s="1014"/>
      <c r="AO269" s="1014"/>
      <c r="AP269" s="1014"/>
      <c r="AQ269" s="1014"/>
      <c r="AR269" s="1014"/>
      <c r="AS269" s="1014">
        <v>1181</v>
      </c>
      <c r="AT269" s="1014"/>
      <c r="AU269" s="1014"/>
      <c r="AV269" s="1014"/>
      <c r="AW269" s="1014"/>
      <c r="AX269" s="1014"/>
      <c r="AY269" s="1014">
        <v>47791</v>
      </c>
      <c r="AZ269" s="1014"/>
      <c r="BA269" s="1014"/>
      <c r="BB269" s="1014"/>
      <c r="BC269" s="1014"/>
    </row>
    <row r="270" spans="1:55" x14ac:dyDescent="0.2">
      <c r="A270" s="1038" t="s">
        <v>797</v>
      </c>
      <c r="B270" s="1026"/>
      <c r="C270" s="1026"/>
      <c r="D270" s="1026"/>
      <c r="E270" s="1026"/>
      <c r="F270" s="1026"/>
      <c r="G270" s="1026"/>
      <c r="H270" s="1014">
        <v>2646</v>
      </c>
      <c r="I270" s="1014"/>
      <c r="J270" s="1014"/>
      <c r="K270" s="1014"/>
      <c r="L270" s="1014"/>
      <c r="M270" s="1014"/>
      <c r="N270" s="1014"/>
      <c r="O270" s="1014">
        <v>41948</v>
      </c>
      <c r="P270" s="1014"/>
      <c r="Q270" s="1014"/>
      <c r="R270" s="1014"/>
      <c r="S270" s="1014"/>
      <c r="T270" s="1014"/>
      <c r="U270" s="1014">
        <v>9307</v>
      </c>
      <c r="V270" s="1014"/>
      <c r="W270" s="1014"/>
      <c r="X270" s="1014"/>
      <c r="Y270" s="1014"/>
      <c r="Z270" s="1014"/>
      <c r="AA270" s="1014"/>
      <c r="AB270" s="1014"/>
      <c r="AC270" s="1014"/>
      <c r="AD270" s="1014"/>
      <c r="AE270" s="1014">
        <v>1270</v>
      </c>
      <c r="AF270" s="1014"/>
      <c r="AG270" s="1014"/>
      <c r="AH270" s="1014"/>
      <c r="AI270" s="1014"/>
      <c r="AJ270" s="1014"/>
      <c r="AK270" s="1014"/>
      <c r="AL270" s="1014"/>
      <c r="AM270" s="1014">
        <v>1969</v>
      </c>
      <c r="AN270" s="1014"/>
      <c r="AO270" s="1014"/>
      <c r="AP270" s="1014"/>
      <c r="AQ270" s="1014"/>
      <c r="AR270" s="1014"/>
      <c r="AS270" s="1014">
        <v>1099</v>
      </c>
      <c r="AT270" s="1014"/>
      <c r="AU270" s="1014"/>
      <c r="AV270" s="1014"/>
      <c r="AW270" s="1014"/>
      <c r="AX270" s="1014"/>
      <c r="AY270" s="1014">
        <v>58239</v>
      </c>
      <c r="AZ270" s="1014"/>
      <c r="BA270" s="1014"/>
      <c r="BB270" s="1014"/>
      <c r="BC270" s="1014"/>
    </row>
    <row r="271" spans="1:55" x14ac:dyDescent="0.2">
      <c r="A271" s="1038" t="s">
        <v>795</v>
      </c>
      <c r="B271" s="1026"/>
      <c r="C271" s="1026"/>
      <c r="D271" s="1026"/>
      <c r="E271" s="1026"/>
      <c r="F271" s="1026"/>
      <c r="G271" s="1026"/>
      <c r="H271" s="1014">
        <v>1369</v>
      </c>
      <c r="I271" s="1014"/>
      <c r="J271" s="1014"/>
      <c r="K271" s="1014"/>
      <c r="L271" s="1014"/>
      <c r="M271" s="1014"/>
      <c r="N271" s="1014"/>
      <c r="O271" s="1014">
        <v>29468</v>
      </c>
      <c r="P271" s="1014"/>
      <c r="Q271" s="1014"/>
      <c r="R271" s="1014"/>
      <c r="S271" s="1014"/>
      <c r="T271" s="1014"/>
      <c r="U271" s="1014">
        <v>9389</v>
      </c>
      <c r="V271" s="1014"/>
      <c r="W271" s="1014"/>
      <c r="X271" s="1014"/>
      <c r="Y271" s="1014"/>
      <c r="Z271" s="1014"/>
      <c r="AA271" s="1014"/>
      <c r="AB271" s="1014"/>
      <c r="AC271" s="1014"/>
      <c r="AD271" s="1014"/>
      <c r="AE271" s="1014">
        <v>12366</v>
      </c>
      <c r="AF271" s="1014"/>
      <c r="AG271" s="1014"/>
      <c r="AH271" s="1014"/>
      <c r="AI271" s="1014"/>
      <c r="AJ271" s="1014"/>
      <c r="AK271" s="1014"/>
      <c r="AL271" s="1014"/>
      <c r="AM271" s="1014">
        <v>3423</v>
      </c>
      <c r="AN271" s="1014"/>
      <c r="AO271" s="1014"/>
      <c r="AP271" s="1014"/>
      <c r="AQ271" s="1014"/>
      <c r="AR271" s="1014"/>
      <c r="AS271" s="1014">
        <v>2460</v>
      </c>
      <c r="AT271" s="1014"/>
      <c r="AU271" s="1014"/>
      <c r="AV271" s="1014"/>
      <c r="AW271" s="1014"/>
      <c r="AX271" s="1014"/>
      <c r="AY271" s="1014">
        <v>58475</v>
      </c>
      <c r="AZ271" s="1014"/>
      <c r="BA271" s="1014"/>
      <c r="BB271" s="1014"/>
      <c r="BC271" s="1014"/>
    </row>
    <row r="272" spans="1:55" x14ac:dyDescent="0.2">
      <c r="A272" s="1038" t="s">
        <v>796</v>
      </c>
      <c r="B272" s="1026"/>
      <c r="C272" s="1026"/>
      <c r="D272" s="1026"/>
      <c r="E272" s="1026"/>
      <c r="F272" s="1026"/>
      <c r="G272" s="1026"/>
      <c r="H272" s="1015">
        <v>419</v>
      </c>
      <c r="I272" s="1015"/>
      <c r="J272" s="1015"/>
      <c r="K272" s="1015"/>
      <c r="L272" s="1015"/>
      <c r="M272" s="1015"/>
      <c r="N272" s="1015"/>
      <c r="O272" s="1014">
        <v>9064</v>
      </c>
      <c r="P272" s="1014"/>
      <c r="Q272" s="1014"/>
      <c r="R272" s="1014"/>
      <c r="S272" s="1014"/>
      <c r="T272" s="1014"/>
      <c r="U272" s="1014">
        <v>4137</v>
      </c>
      <c r="V272" s="1014"/>
      <c r="W272" s="1014"/>
      <c r="X272" s="1014"/>
      <c r="Y272" s="1014"/>
      <c r="Z272" s="1014"/>
      <c r="AA272" s="1014"/>
      <c r="AB272" s="1014"/>
      <c r="AC272" s="1014"/>
      <c r="AD272" s="1014"/>
      <c r="AE272" s="1014">
        <v>8289</v>
      </c>
      <c r="AF272" s="1014"/>
      <c r="AG272" s="1014"/>
      <c r="AH272" s="1014"/>
      <c r="AI272" s="1014"/>
      <c r="AJ272" s="1014"/>
      <c r="AK272" s="1014"/>
      <c r="AL272" s="1014"/>
      <c r="AM272" s="1014">
        <v>1416</v>
      </c>
      <c r="AN272" s="1014"/>
      <c r="AO272" s="1014"/>
      <c r="AP272" s="1014"/>
      <c r="AQ272" s="1014"/>
      <c r="AR272" s="1014"/>
      <c r="AS272" s="1015">
        <v>756</v>
      </c>
      <c r="AT272" s="1015"/>
      <c r="AU272" s="1015"/>
      <c r="AV272" s="1015"/>
      <c r="AW272" s="1015"/>
      <c r="AX272" s="1015"/>
      <c r="AY272" s="1014">
        <v>24081</v>
      </c>
      <c r="AZ272" s="1014"/>
      <c r="BA272" s="1014"/>
      <c r="BB272" s="1014"/>
      <c r="BC272" s="1014"/>
    </row>
    <row r="273" spans="1:55" x14ac:dyDescent="0.2">
      <c r="A273" s="1038" t="s">
        <v>794</v>
      </c>
      <c r="B273" s="1026"/>
      <c r="C273" s="1026"/>
      <c r="D273" s="1026"/>
      <c r="E273" s="1026"/>
      <c r="F273" s="1026"/>
      <c r="G273" s="1026"/>
      <c r="H273" s="1015">
        <v>435</v>
      </c>
      <c r="I273" s="1015"/>
      <c r="J273" s="1015"/>
      <c r="K273" s="1015"/>
      <c r="L273" s="1015"/>
      <c r="M273" s="1015"/>
      <c r="N273" s="1015"/>
      <c r="O273" s="1014">
        <v>3506</v>
      </c>
      <c r="P273" s="1014"/>
      <c r="Q273" s="1014"/>
      <c r="R273" s="1014"/>
      <c r="S273" s="1014"/>
      <c r="T273" s="1014"/>
      <c r="U273" s="1014">
        <v>2299</v>
      </c>
      <c r="V273" s="1014"/>
      <c r="W273" s="1014"/>
      <c r="X273" s="1014"/>
      <c r="Y273" s="1014"/>
      <c r="Z273" s="1014"/>
      <c r="AA273" s="1014"/>
      <c r="AB273" s="1014"/>
      <c r="AC273" s="1014"/>
      <c r="AD273" s="1014"/>
      <c r="AE273" s="1014">
        <v>5220</v>
      </c>
      <c r="AF273" s="1014"/>
      <c r="AG273" s="1014"/>
      <c r="AH273" s="1014"/>
      <c r="AI273" s="1014"/>
      <c r="AJ273" s="1014"/>
      <c r="AK273" s="1014"/>
      <c r="AL273" s="1014"/>
      <c r="AM273" s="1015">
        <v>912</v>
      </c>
      <c r="AN273" s="1015"/>
      <c r="AO273" s="1015"/>
      <c r="AP273" s="1015"/>
      <c r="AQ273" s="1015"/>
      <c r="AR273" s="1015"/>
      <c r="AS273" s="1015">
        <v>426</v>
      </c>
      <c r="AT273" s="1015"/>
      <c r="AU273" s="1015"/>
      <c r="AV273" s="1015"/>
      <c r="AW273" s="1015"/>
      <c r="AX273" s="1015"/>
      <c r="AY273" s="1014">
        <v>12798</v>
      </c>
      <c r="AZ273" s="1014"/>
      <c r="BA273" s="1014"/>
      <c r="BB273" s="1014"/>
      <c r="BC273" s="1014"/>
    </row>
    <row r="274" spans="1:55" x14ac:dyDescent="0.2">
      <c r="A274" s="1038" t="s">
        <v>787</v>
      </c>
      <c r="B274" s="1026"/>
      <c r="C274" s="1026"/>
      <c r="D274" s="1026"/>
      <c r="E274" s="1026"/>
      <c r="F274" s="1026"/>
      <c r="G274" s="1026"/>
      <c r="H274" s="1015">
        <v>894</v>
      </c>
      <c r="I274" s="1015"/>
      <c r="J274" s="1015"/>
      <c r="K274" s="1015"/>
      <c r="L274" s="1015"/>
      <c r="M274" s="1015"/>
      <c r="N274" s="1015"/>
      <c r="O274" s="1014">
        <v>83200</v>
      </c>
      <c r="P274" s="1014"/>
      <c r="Q274" s="1014"/>
      <c r="R274" s="1014"/>
      <c r="S274" s="1014"/>
      <c r="T274" s="1014"/>
      <c r="U274" s="1014">
        <v>11461</v>
      </c>
      <c r="V274" s="1014"/>
      <c r="W274" s="1014"/>
      <c r="X274" s="1014"/>
      <c r="Y274" s="1014"/>
      <c r="Z274" s="1014"/>
      <c r="AA274" s="1014"/>
      <c r="AB274" s="1014"/>
      <c r="AC274" s="1014"/>
      <c r="AD274" s="1014"/>
      <c r="AE274" s="1014">
        <v>18432</v>
      </c>
      <c r="AF274" s="1014"/>
      <c r="AG274" s="1014"/>
      <c r="AH274" s="1014"/>
      <c r="AI274" s="1014"/>
      <c r="AJ274" s="1014"/>
      <c r="AK274" s="1014"/>
      <c r="AL274" s="1014"/>
      <c r="AM274" s="1014">
        <v>5443</v>
      </c>
      <c r="AN274" s="1014"/>
      <c r="AO274" s="1014"/>
      <c r="AP274" s="1014"/>
      <c r="AQ274" s="1014"/>
      <c r="AR274" s="1014"/>
      <c r="AS274" s="1014">
        <v>2858</v>
      </c>
      <c r="AT274" s="1014"/>
      <c r="AU274" s="1014"/>
      <c r="AV274" s="1014"/>
      <c r="AW274" s="1014"/>
      <c r="AX274" s="1014"/>
      <c r="AY274" s="1014">
        <v>122288</v>
      </c>
      <c r="AZ274" s="1014"/>
      <c r="BA274" s="1014"/>
      <c r="BB274" s="1014"/>
      <c r="BC274" s="1014"/>
    </row>
    <row r="275" spans="1:55" x14ac:dyDescent="0.2">
      <c r="A275" s="1038" t="s">
        <v>786</v>
      </c>
      <c r="B275" s="1026"/>
      <c r="C275" s="1026"/>
      <c r="D275" s="1026"/>
      <c r="E275" s="1026"/>
      <c r="F275" s="1026"/>
      <c r="G275" s="1026"/>
      <c r="H275" s="1015">
        <v>202</v>
      </c>
      <c r="I275" s="1015"/>
      <c r="J275" s="1015"/>
      <c r="K275" s="1015"/>
      <c r="L275" s="1015"/>
      <c r="M275" s="1015"/>
      <c r="N275" s="1015"/>
      <c r="O275" s="1014">
        <v>1817</v>
      </c>
      <c r="P275" s="1014"/>
      <c r="Q275" s="1014"/>
      <c r="R275" s="1014"/>
      <c r="S275" s="1014"/>
      <c r="T275" s="1014"/>
      <c r="U275" s="1014">
        <v>1568</v>
      </c>
      <c r="V275" s="1014"/>
      <c r="W275" s="1014"/>
      <c r="X275" s="1014"/>
      <c r="Y275" s="1014"/>
      <c r="Z275" s="1014"/>
      <c r="AA275" s="1014"/>
      <c r="AB275" s="1014"/>
      <c r="AC275" s="1014"/>
      <c r="AD275" s="1014"/>
      <c r="AE275" s="1014">
        <v>3745</v>
      </c>
      <c r="AF275" s="1014"/>
      <c r="AG275" s="1014"/>
      <c r="AH275" s="1014"/>
      <c r="AI275" s="1014"/>
      <c r="AJ275" s="1014"/>
      <c r="AK275" s="1014"/>
      <c r="AL275" s="1014"/>
      <c r="AM275" s="1015">
        <v>532</v>
      </c>
      <c r="AN275" s="1015"/>
      <c r="AO275" s="1015"/>
      <c r="AP275" s="1015"/>
      <c r="AQ275" s="1015"/>
      <c r="AR275" s="1015"/>
      <c r="AS275" s="1015">
        <v>258</v>
      </c>
      <c r="AT275" s="1015"/>
      <c r="AU275" s="1015"/>
      <c r="AV275" s="1015"/>
      <c r="AW275" s="1015"/>
      <c r="AX275" s="1015"/>
      <c r="AY275" s="1014">
        <v>8122</v>
      </c>
      <c r="AZ275" s="1014"/>
      <c r="BA275" s="1014"/>
      <c r="BB275" s="1014"/>
      <c r="BC275" s="1014"/>
    </row>
    <row r="276" spans="1:55" x14ac:dyDescent="0.2">
      <c r="A276" s="1038" t="s">
        <v>793</v>
      </c>
      <c r="B276" s="1026"/>
      <c r="C276" s="1026"/>
      <c r="D276" s="1026"/>
      <c r="E276" s="1026"/>
      <c r="F276" s="1026"/>
      <c r="G276" s="1026"/>
      <c r="H276" s="1015">
        <v>734</v>
      </c>
      <c r="I276" s="1015"/>
      <c r="J276" s="1015"/>
      <c r="K276" s="1015"/>
      <c r="L276" s="1015"/>
      <c r="M276" s="1015"/>
      <c r="N276" s="1015"/>
      <c r="O276" s="1014">
        <v>6190</v>
      </c>
      <c r="P276" s="1014"/>
      <c r="Q276" s="1014"/>
      <c r="R276" s="1014"/>
      <c r="S276" s="1014"/>
      <c r="T276" s="1014"/>
      <c r="U276" s="1014">
        <v>2190</v>
      </c>
      <c r="V276" s="1014"/>
      <c r="W276" s="1014"/>
      <c r="X276" s="1014"/>
      <c r="Y276" s="1014"/>
      <c r="Z276" s="1014"/>
      <c r="AA276" s="1014"/>
      <c r="AB276" s="1014"/>
      <c r="AC276" s="1014"/>
      <c r="AD276" s="1014"/>
      <c r="AE276" s="1014">
        <v>4880</v>
      </c>
      <c r="AF276" s="1014"/>
      <c r="AG276" s="1014"/>
      <c r="AH276" s="1014"/>
      <c r="AI276" s="1014"/>
      <c r="AJ276" s="1014"/>
      <c r="AK276" s="1014"/>
      <c r="AL276" s="1014"/>
      <c r="AM276" s="1014">
        <v>1156</v>
      </c>
      <c r="AN276" s="1014"/>
      <c r="AO276" s="1014"/>
      <c r="AP276" s="1014"/>
      <c r="AQ276" s="1014"/>
      <c r="AR276" s="1014"/>
      <c r="AS276" s="1015">
        <v>806</v>
      </c>
      <c r="AT276" s="1015"/>
      <c r="AU276" s="1015"/>
      <c r="AV276" s="1015"/>
      <c r="AW276" s="1015"/>
      <c r="AX276" s="1015"/>
      <c r="AY276" s="1014">
        <v>15956</v>
      </c>
      <c r="AZ276" s="1014"/>
      <c r="BA276" s="1014"/>
      <c r="BB276" s="1014"/>
      <c r="BC276" s="1014"/>
    </row>
    <row r="277" spans="1:55" x14ac:dyDescent="0.2">
      <c r="A277" s="1038" t="s">
        <v>791</v>
      </c>
      <c r="B277" s="1026"/>
      <c r="C277" s="1026"/>
      <c r="D277" s="1026"/>
      <c r="E277" s="1026"/>
      <c r="F277" s="1026"/>
      <c r="G277" s="1026"/>
      <c r="H277" s="1015">
        <v>437</v>
      </c>
      <c r="I277" s="1015"/>
      <c r="J277" s="1015"/>
      <c r="K277" s="1015"/>
      <c r="L277" s="1015"/>
      <c r="M277" s="1015"/>
      <c r="N277" s="1015"/>
      <c r="O277" s="1014">
        <v>4033</v>
      </c>
      <c r="P277" s="1014"/>
      <c r="Q277" s="1014"/>
      <c r="R277" s="1014"/>
      <c r="S277" s="1014"/>
      <c r="T277" s="1014"/>
      <c r="U277" s="1014">
        <v>8034</v>
      </c>
      <c r="V277" s="1014"/>
      <c r="W277" s="1014"/>
      <c r="X277" s="1014"/>
      <c r="Y277" s="1014"/>
      <c r="Z277" s="1014"/>
      <c r="AA277" s="1014"/>
      <c r="AB277" s="1014"/>
      <c r="AC277" s="1014"/>
      <c r="AD277" s="1014"/>
      <c r="AE277" s="1014">
        <v>7271</v>
      </c>
      <c r="AF277" s="1014"/>
      <c r="AG277" s="1014"/>
      <c r="AH277" s="1014"/>
      <c r="AI277" s="1014"/>
      <c r="AJ277" s="1014"/>
      <c r="AK277" s="1014"/>
      <c r="AL277" s="1014"/>
      <c r="AM277" s="1014">
        <v>2822</v>
      </c>
      <c r="AN277" s="1014"/>
      <c r="AO277" s="1014"/>
      <c r="AP277" s="1014"/>
      <c r="AQ277" s="1014"/>
      <c r="AR277" s="1014"/>
      <c r="AS277" s="1015">
        <v>464</v>
      </c>
      <c r="AT277" s="1015"/>
      <c r="AU277" s="1015"/>
      <c r="AV277" s="1015"/>
      <c r="AW277" s="1015"/>
      <c r="AX277" s="1015"/>
      <c r="AY277" s="1014">
        <v>23061</v>
      </c>
      <c r="AZ277" s="1014"/>
      <c r="BA277" s="1014"/>
      <c r="BB277" s="1014"/>
      <c r="BC277" s="1014"/>
    </row>
    <row r="278" spans="1:55" x14ac:dyDescent="0.2">
      <c r="A278" s="1038" t="s">
        <v>790</v>
      </c>
      <c r="B278" s="1026"/>
      <c r="C278" s="1026"/>
      <c r="D278" s="1026"/>
      <c r="E278" s="1026"/>
      <c r="F278" s="1026"/>
      <c r="G278" s="1026"/>
      <c r="H278" s="1015">
        <v>427</v>
      </c>
      <c r="I278" s="1015"/>
      <c r="J278" s="1015"/>
      <c r="K278" s="1015"/>
      <c r="L278" s="1015"/>
      <c r="M278" s="1015"/>
      <c r="N278" s="1015"/>
      <c r="O278" s="1014">
        <v>41823</v>
      </c>
      <c r="P278" s="1014"/>
      <c r="Q278" s="1014"/>
      <c r="R278" s="1014"/>
      <c r="S278" s="1014"/>
      <c r="T278" s="1014"/>
      <c r="U278" s="1014">
        <v>7621</v>
      </c>
      <c r="V278" s="1014"/>
      <c r="W278" s="1014"/>
      <c r="X278" s="1014"/>
      <c r="Y278" s="1014"/>
      <c r="Z278" s="1014"/>
      <c r="AA278" s="1014"/>
      <c r="AB278" s="1014"/>
      <c r="AC278" s="1014"/>
      <c r="AD278" s="1014"/>
      <c r="AE278" s="1014">
        <v>1081</v>
      </c>
      <c r="AF278" s="1014"/>
      <c r="AG278" s="1014"/>
      <c r="AH278" s="1014"/>
      <c r="AI278" s="1014"/>
      <c r="AJ278" s="1014"/>
      <c r="AK278" s="1014"/>
      <c r="AL278" s="1014"/>
      <c r="AM278" s="1014">
        <v>1105</v>
      </c>
      <c r="AN278" s="1014"/>
      <c r="AO278" s="1014"/>
      <c r="AP278" s="1014"/>
      <c r="AQ278" s="1014"/>
      <c r="AR278" s="1014"/>
      <c r="AS278" s="1014">
        <v>2555</v>
      </c>
      <c r="AT278" s="1014"/>
      <c r="AU278" s="1014"/>
      <c r="AV278" s="1014"/>
      <c r="AW278" s="1014"/>
      <c r="AX278" s="1014"/>
      <c r="AY278" s="1014">
        <v>54612</v>
      </c>
      <c r="AZ278" s="1014"/>
      <c r="BA278" s="1014"/>
      <c r="BB278" s="1014"/>
      <c r="BC278" s="1014"/>
    </row>
    <row r="279" spans="1:55" x14ac:dyDescent="0.2">
      <c r="A279" s="1038" t="s">
        <v>789</v>
      </c>
      <c r="B279" s="1026"/>
      <c r="C279" s="1026"/>
      <c r="D279" s="1026"/>
      <c r="E279" s="1026"/>
      <c r="F279" s="1026"/>
      <c r="G279" s="1026"/>
      <c r="H279" s="1015">
        <v>302</v>
      </c>
      <c r="I279" s="1015"/>
      <c r="J279" s="1015"/>
      <c r="K279" s="1015"/>
      <c r="L279" s="1015"/>
      <c r="M279" s="1015"/>
      <c r="N279" s="1015"/>
      <c r="O279" s="1014">
        <v>77700</v>
      </c>
      <c r="P279" s="1014"/>
      <c r="Q279" s="1014"/>
      <c r="R279" s="1014"/>
      <c r="S279" s="1014"/>
      <c r="T279" s="1014"/>
      <c r="U279" s="1014">
        <v>3819</v>
      </c>
      <c r="V279" s="1014"/>
      <c r="W279" s="1014"/>
      <c r="X279" s="1014"/>
      <c r="Y279" s="1014"/>
      <c r="Z279" s="1014"/>
      <c r="AA279" s="1014"/>
      <c r="AB279" s="1014"/>
      <c r="AC279" s="1014"/>
      <c r="AD279" s="1014"/>
      <c r="AE279" s="1014">
        <v>4943</v>
      </c>
      <c r="AF279" s="1014"/>
      <c r="AG279" s="1014"/>
      <c r="AH279" s="1014"/>
      <c r="AI279" s="1014"/>
      <c r="AJ279" s="1014"/>
      <c r="AK279" s="1014"/>
      <c r="AL279" s="1014"/>
      <c r="AM279" s="1014">
        <v>1803</v>
      </c>
      <c r="AN279" s="1014"/>
      <c r="AO279" s="1014"/>
      <c r="AP279" s="1014"/>
      <c r="AQ279" s="1014"/>
      <c r="AR279" s="1014"/>
      <c r="AS279" s="1015">
        <v>653</v>
      </c>
      <c r="AT279" s="1015"/>
      <c r="AU279" s="1015"/>
      <c r="AV279" s="1015"/>
      <c r="AW279" s="1015"/>
      <c r="AX279" s="1015"/>
      <c r="AY279" s="1014">
        <v>89220</v>
      </c>
      <c r="AZ279" s="1014"/>
      <c r="BA279" s="1014"/>
      <c r="BB279" s="1014"/>
      <c r="BC279" s="1014"/>
    </row>
    <row r="280" spans="1:55" x14ac:dyDescent="0.2">
      <c r="A280" s="1038" t="s">
        <v>792</v>
      </c>
      <c r="B280" s="1026"/>
      <c r="C280" s="1026"/>
      <c r="D280" s="1026"/>
      <c r="E280" s="1026"/>
      <c r="F280" s="1026"/>
      <c r="G280" s="1026"/>
      <c r="H280" s="1015">
        <v>786</v>
      </c>
      <c r="I280" s="1015"/>
      <c r="J280" s="1015"/>
      <c r="K280" s="1015"/>
      <c r="L280" s="1015"/>
      <c r="M280" s="1015"/>
      <c r="N280" s="1015"/>
      <c r="O280" s="1014">
        <v>34306</v>
      </c>
      <c r="P280" s="1014"/>
      <c r="Q280" s="1014"/>
      <c r="R280" s="1014"/>
      <c r="S280" s="1014"/>
      <c r="T280" s="1014"/>
      <c r="U280" s="1014">
        <v>8904</v>
      </c>
      <c r="V280" s="1014"/>
      <c r="W280" s="1014"/>
      <c r="X280" s="1014"/>
      <c r="Y280" s="1014"/>
      <c r="Z280" s="1014"/>
      <c r="AA280" s="1014"/>
      <c r="AB280" s="1014"/>
      <c r="AC280" s="1014"/>
      <c r="AD280" s="1014"/>
      <c r="AE280" s="1014">
        <v>14310</v>
      </c>
      <c r="AF280" s="1014"/>
      <c r="AG280" s="1014"/>
      <c r="AH280" s="1014"/>
      <c r="AI280" s="1014"/>
      <c r="AJ280" s="1014"/>
      <c r="AK280" s="1014"/>
      <c r="AL280" s="1014"/>
      <c r="AM280" s="1014">
        <v>4886</v>
      </c>
      <c r="AN280" s="1014"/>
      <c r="AO280" s="1014"/>
      <c r="AP280" s="1014"/>
      <c r="AQ280" s="1014"/>
      <c r="AR280" s="1014"/>
      <c r="AS280" s="1015">
        <v>898</v>
      </c>
      <c r="AT280" s="1015"/>
      <c r="AU280" s="1015"/>
      <c r="AV280" s="1015"/>
      <c r="AW280" s="1015"/>
      <c r="AX280" s="1015"/>
      <c r="AY280" s="1014">
        <v>64090</v>
      </c>
      <c r="AZ280" s="1014"/>
      <c r="BA280" s="1014"/>
      <c r="BB280" s="1014"/>
      <c r="BC280" s="1014"/>
    </row>
    <row r="281" spans="1:55" x14ac:dyDescent="0.2">
      <c r="A281" s="1038" t="s">
        <v>788</v>
      </c>
      <c r="B281" s="1026"/>
      <c r="C281" s="1026"/>
      <c r="D281" s="1026"/>
      <c r="E281" s="1026"/>
      <c r="F281" s="1026"/>
      <c r="G281" s="1026"/>
      <c r="H281" s="1014">
        <v>1831</v>
      </c>
      <c r="I281" s="1014"/>
      <c r="J281" s="1014"/>
      <c r="K281" s="1014"/>
      <c r="L281" s="1014"/>
      <c r="M281" s="1014"/>
      <c r="N281" s="1014"/>
      <c r="O281" s="1014">
        <v>39744</v>
      </c>
      <c r="P281" s="1014"/>
      <c r="Q281" s="1014"/>
      <c r="R281" s="1014"/>
      <c r="S281" s="1014"/>
      <c r="T281" s="1014"/>
      <c r="U281" s="1014">
        <v>12366</v>
      </c>
      <c r="V281" s="1014"/>
      <c r="W281" s="1014"/>
      <c r="X281" s="1014"/>
      <c r="Y281" s="1014"/>
      <c r="Z281" s="1014"/>
      <c r="AA281" s="1014"/>
      <c r="AB281" s="1014"/>
      <c r="AC281" s="1014"/>
      <c r="AD281" s="1014"/>
      <c r="AE281" s="1014">
        <v>3383</v>
      </c>
      <c r="AF281" s="1014"/>
      <c r="AG281" s="1014"/>
      <c r="AH281" s="1014"/>
      <c r="AI281" s="1014"/>
      <c r="AJ281" s="1014"/>
      <c r="AK281" s="1014"/>
      <c r="AL281" s="1014"/>
      <c r="AM281" s="1014">
        <v>4435</v>
      </c>
      <c r="AN281" s="1014"/>
      <c r="AO281" s="1014"/>
      <c r="AP281" s="1014"/>
      <c r="AQ281" s="1014"/>
      <c r="AR281" s="1014"/>
      <c r="AS281" s="1014">
        <v>7921</v>
      </c>
      <c r="AT281" s="1014"/>
      <c r="AU281" s="1014"/>
      <c r="AV281" s="1014"/>
      <c r="AW281" s="1014"/>
      <c r="AX281" s="1014"/>
      <c r="AY281" s="1014">
        <v>69680</v>
      </c>
      <c r="AZ281" s="1014"/>
      <c r="BA281" s="1014"/>
      <c r="BB281" s="1014"/>
      <c r="BC281" s="1014"/>
    </row>
    <row r="282" spans="1:55" x14ac:dyDescent="0.2">
      <c r="A282" s="1038" t="s">
        <v>785</v>
      </c>
      <c r="B282" s="1026"/>
      <c r="C282" s="1026"/>
      <c r="D282" s="1026"/>
      <c r="E282" s="1026"/>
      <c r="F282" s="1026"/>
      <c r="G282" s="1026"/>
      <c r="H282" s="1014">
        <v>1858</v>
      </c>
      <c r="I282" s="1014"/>
      <c r="J282" s="1014"/>
      <c r="K282" s="1014"/>
      <c r="L282" s="1014"/>
      <c r="M282" s="1014"/>
      <c r="N282" s="1014"/>
      <c r="O282" s="1014">
        <v>76872</v>
      </c>
      <c r="P282" s="1014"/>
      <c r="Q282" s="1014"/>
      <c r="R282" s="1014"/>
      <c r="S282" s="1014"/>
      <c r="T282" s="1014"/>
      <c r="U282" s="1014">
        <v>19641</v>
      </c>
      <c r="V282" s="1014"/>
      <c r="W282" s="1014"/>
      <c r="X282" s="1014"/>
      <c r="Y282" s="1014"/>
      <c r="Z282" s="1014"/>
      <c r="AA282" s="1014"/>
      <c r="AB282" s="1014"/>
      <c r="AC282" s="1014"/>
      <c r="AD282" s="1014"/>
      <c r="AE282" s="1014">
        <v>25383</v>
      </c>
      <c r="AF282" s="1014"/>
      <c r="AG282" s="1014"/>
      <c r="AH282" s="1014"/>
      <c r="AI282" s="1014"/>
      <c r="AJ282" s="1014"/>
      <c r="AK282" s="1014"/>
      <c r="AL282" s="1014"/>
      <c r="AM282" s="1014">
        <v>5603</v>
      </c>
      <c r="AN282" s="1014"/>
      <c r="AO282" s="1014"/>
      <c r="AP282" s="1014"/>
      <c r="AQ282" s="1014"/>
      <c r="AR282" s="1014"/>
      <c r="AS282" s="1014">
        <v>5910</v>
      </c>
      <c r="AT282" s="1014"/>
      <c r="AU282" s="1014"/>
      <c r="AV282" s="1014"/>
      <c r="AW282" s="1014"/>
      <c r="AX282" s="1014"/>
      <c r="AY282" s="1014">
        <v>135267</v>
      </c>
      <c r="AZ282" s="1014"/>
      <c r="BA282" s="1014"/>
      <c r="BB282" s="1014"/>
      <c r="BC282" s="1014"/>
    </row>
    <row r="283" spans="1:55" x14ac:dyDescent="0.2">
      <c r="A283" s="1038" t="s">
        <v>784</v>
      </c>
      <c r="B283" s="1026"/>
      <c r="C283" s="1026"/>
      <c r="D283" s="1026"/>
      <c r="E283" s="1026"/>
      <c r="F283" s="1026"/>
      <c r="G283" s="1026"/>
      <c r="H283" s="1014">
        <v>1158</v>
      </c>
      <c r="I283" s="1014"/>
      <c r="J283" s="1014"/>
      <c r="K283" s="1014"/>
      <c r="L283" s="1014"/>
      <c r="M283" s="1014"/>
      <c r="N283" s="1014"/>
      <c r="O283" s="1014">
        <v>15408</v>
      </c>
      <c r="P283" s="1014"/>
      <c r="Q283" s="1014"/>
      <c r="R283" s="1014"/>
      <c r="S283" s="1014"/>
      <c r="T283" s="1014"/>
      <c r="U283" s="1014">
        <v>8908</v>
      </c>
      <c r="V283" s="1014"/>
      <c r="W283" s="1014"/>
      <c r="X283" s="1014"/>
      <c r="Y283" s="1014"/>
      <c r="Z283" s="1014"/>
      <c r="AA283" s="1014"/>
      <c r="AB283" s="1014"/>
      <c r="AC283" s="1014"/>
      <c r="AD283" s="1014"/>
      <c r="AE283" s="1014">
        <v>27870</v>
      </c>
      <c r="AF283" s="1014"/>
      <c r="AG283" s="1014"/>
      <c r="AH283" s="1014"/>
      <c r="AI283" s="1014"/>
      <c r="AJ283" s="1014"/>
      <c r="AK283" s="1014"/>
      <c r="AL283" s="1014"/>
      <c r="AM283" s="1014">
        <v>3230</v>
      </c>
      <c r="AN283" s="1014"/>
      <c r="AO283" s="1014"/>
      <c r="AP283" s="1014"/>
      <c r="AQ283" s="1014"/>
      <c r="AR283" s="1014"/>
      <c r="AS283" s="1014">
        <v>1639</v>
      </c>
      <c r="AT283" s="1014"/>
      <c r="AU283" s="1014"/>
      <c r="AV283" s="1014"/>
      <c r="AW283" s="1014"/>
      <c r="AX283" s="1014"/>
      <c r="AY283" s="1014">
        <v>58213</v>
      </c>
      <c r="AZ283" s="1014"/>
      <c r="BA283" s="1014"/>
      <c r="BB283" s="1014"/>
      <c r="BC283" s="1014"/>
    </row>
    <row r="284" spans="1:55" x14ac:dyDescent="0.2">
      <c r="A284" s="1038" t="s">
        <v>783</v>
      </c>
      <c r="B284" s="1026"/>
      <c r="C284" s="1026"/>
      <c r="D284" s="1026"/>
      <c r="E284" s="1026"/>
      <c r="F284" s="1026"/>
      <c r="G284" s="1026"/>
      <c r="H284" s="1014">
        <v>1540</v>
      </c>
      <c r="I284" s="1014"/>
      <c r="J284" s="1014"/>
      <c r="K284" s="1014"/>
      <c r="L284" s="1014"/>
      <c r="M284" s="1014"/>
      <c r="N284" s="1014"/>
      <c r="O284" s="1014">
        <v>20088</v>
      </c>
      <c r="P284" s="1014"/>
      <c r="Q284" s="1014"/>
      <c r="R284" s="1014"/>
      <c r="S284" s="1014"/>
      <c r="T284" s="1014"/>
      <c r="U284" s="1014">
        <v>6436</v>
      </c>
      <c r="V284" s="1014"/>
      <c r="W284" s="1014"/>
      <c r="X284" s="1014"/>
      <c r="Y284" s="1014"/>
      <c r="Z284" s="1014"/>
      <c r="AA284" s="1014"/>
      <c r="AB284" s="1014"/>
      <c r="AC284" s="1014"/>
      <c r="AD284" s="1014"/>
      <c r="AE284" s="1014">
        <v>15589</v>
      </c>
      <c r="AF284" s="1014"/>
      <c r="AG284" s="1014"/>
      <c r="AH284" s="1014"/>
      <c r="AI284" s="1014"/>
      <c r="AJ284" s="1014"/>
      <c r="AK284" s="1014"/>
      <c r="AL284" s="1014"/>
      <c r="AM284" s="1014">
        <v>3698</v>
      </c>
      <c r="AN284" s="1014"/>
      <c r="AO284" s="1014"/>
      <c r="AP284" s="1014"/>
      <c r="AQ284" s="1014"/>
      <c r="AR284" s="1014"/>
      <c r="AS284" s="1014">
        <v>1400</v>
      </c>
      <c r="AT284" s="1014"/>
      <c r="AU284" s="1014"/>
      <c r="AV284" s="1014"/>
      <c r="AW284" s="1014"/>
      <c r="AX284" s="1014"/>
      <c r="AY284" s="1014">
        <v>48751</v>
      </c>
      <c r="AZ284" s="1014"/>
      <c r="BA284" s="1014"/>
      <c r="BB284" s="1014"/>
      <c r="BC284" s="1014"/>
    </row>
    <row r="285" spans="1:55" x14ac:dyDescent="0.2">
      <c r="A285" s="1038" t="s">
        <v>782</v>
      </c>
      <c r="B285" s="1026"/>
      <c r="C285" s="1026"/>
      <c r="D285" s="1026"/>
      <c r="E285" s="1026"/>
      <c r="F285" s="1026"/>
      <c r="G285" s="1026"/>
      <c r="H285" s="1014">
        <v>2104</v>
      </c>
      <c r="I285" s="1014"/>
      <c r="J285" s="1014"/>
      <c r="K285" s="1014"/>
      <c r="L285" s="1014"/>
      <c r="M285" s="1014"/>
      <c r="N285" s="1014"/>
      <c r="O285" s="1014">
        <v>159048</v>
      </c>
      <c r="P285" s="1014"/>
      <c r="Q285" s="1014"/>
      <c r="R285" s="1014"/>
      <c r="S285" s="1014"/>
      <c r="T285" s="1014"/>
      <c r="U285" s="1014">
        <v>17928</v>
      </c>
      <c r="V285" s="1014"/>
      <c r="W285" s="1014"/>
      <c r="X285" s="1014"/>
      <c r="Y285" s="1014"/>
      <c r="Z285" s="1014"/>
      <c r="AA285" s="1014"/>
      <c r="AB285" s="1014"/>
      <c r="AC285" s="1014"/>
      <c r="AD285" s="1014"/>
      <c r="AE285" s="1014">
        <v>27021</v>
      </c>
      <c r="AF285" s="1014"/>
      <c r="AG285" s="1014"/>
      <c r="AH285" s="1014"/>
      <c r="AI285" s="1014"/>
      <c r="AJ285" s="1014"/>
      <c r="AK285" s="1014"/>
      <c r="AL285" s="1014"/>
      <c r="AM285" s="1014">
        <v>6561</v>
      </c>
      <c r="AN285" s="1014"/>
      <c r="AO285" s="1014"/>
      <c r="AP285" s="1014"/>
      <c r="AQ285" s="1014"/>
      <c r="AR285" s="1014"/>
      <c r="AS285" s="1014">
        <v>12715</v>
      </c>
      <c r="AT285" s="1014"/>
      <c r="AU285" s="1014"/>
      <c r="AV285" s="1014"/>
      <c r="AW285" s="1014"/>
      <c r="AX285" s="1014"/>
      <c r="AY285" s="1014">
        <v>225377</v>
      </c>
      <c r="AZ285" s="1014"/>
      <c r="BA285" s="1014"/>
      <c r="BB285" s="1014"/>
      <c r="BC285" s="1014"/>
    </row>
    <row r="286" spans="1:55" x14ac:dyDescent="0.2">
      <c r="A286" s="1038" t="s">
        <v>781</v>
      </c>
      <c r="B286" s="1026"/>
      <c r="C286" s="1026"/>
      <c r="D286" s="1026"/>
      <c r="E286" s="1026"/>
      <c r="F286" s="1026"/>
      <c r="G286" s="1026"/>
      <c r="H286" s="1015">
        <v>41</v>
      </c>
      <c r="I286" s="1015"/>
      <c r="J286" s="1015"/>
      <c r="K286" s="1015"/>
      <c r="L286" s="1015"/>
      <c r="M286" s="1015"/>
      <c r="N286" s="1015"/>
      <c r="O286" s="1014">
        <v>3118</v>
      </c>
      <c r="P286" s="1014"/>
      <c r="Q286" s="1014"/>
      <c r="R286" s="1014"/>
      <c r="S286" s="1014"/>
      <c r="T286" s="1014"/>
      <c r="U286" s="1015">
        <v>647</v>
      </c>
      <c r="V286" s="1015"/>
      <c r="W286" s="1015"/>
      <c r="X286" s="1015"/>
      <c r="Y286" s="1015"/>
      <c r="Z286" s="1015"/>
      <c r="AA286" s="1015"/>
      <c r="AB286" s="1015"/>
      <c r="AC286" s="1015"/>
      <c r="AD286" s="1015"/>
      <c r="AE286" s="1015">
        <v>28</v>
      </c>
      <c r="AF286" s="1015"/>
      <c r="AG286" s="1015"/>
      <c r="AH286" s="1015"/>
      <c r="AI286" s="1015"/>
      <c r="AJ286" s="1015"/>
      <c r="AK286" s="1015"/>
      <c r="AL286" s="1015"/>
      <c r="AM286" s="1015">
        <v>108</v>
      </c>
      <c r="AN286" s="1015"/>
      <c r="AO286" s="1015"/>
      <c r="AP286" s="1015"/>
      <c r="AQ286" s="1015"/>
      <c r="AR286" s="1015"/>
      <c r="AS286" s="1015">
        <v>112</v>
      </c>
      <c r="AT286" s="1015"/>
      <c r="AU286" s="1015"/>
      <c r="AV286" s="1015"/>
      <c r="AW286" s="1015"/>
      <c r="AX286" s="1015"/>
      <c r="AY286" s="1014">
        <v>4054</v>
      </c>
      <c r="AZ286" s="1014"/>
      <c r="BA286" s="1014"/>
      <c r="BB286" s="1014"/>
      <c r="BC286" s="1014"/>
    </row>
    <row r="287" spans="1:55" x14ac:dyDescent="0.2">
      <c r="A287" s="1038" t="s">
        <v>780</v>
      </c>
      <c r="B287" s="1026"/>
      <c r="C287" s="1026"/>
      <c r="D287" s="1026"/>
      <c r="E287" s="1026"/>
      <c r="F287" s="1026"/>
      <c r="G287" s="1026"/>
      <c r="H287" s="1015">
        <v>692</v>
      </c>
      <c r="I287" s="1015"/>
      <c r="J287" s="1015"/>
      <c r="K287" s="1015"/>
      <c r="L287" s="1015"/>
      <c r="M287" s="1015"/>
      <c r="N287" s="1015"/>
      <c r="O287" s="1014">
        <v>32245</v>
      </c>
      <c r="P287" s="1014"/>
      <c r="Q287" s="1014"/>
      <c r="R287" s="1014"/>
      <c r="S287" s="1014"/>
      <c r="T287" s="1014"/>
      <c r="U287" s="1014">
        <v>8113</v>
      </c>
      <c r="V287" s="1014"/>
      <c r="W287" s="1014"/>
      <c r="X287" s="1014"/>
      <c r="Y287" s="1014"/>
      <c r="Z287" s="1014"/>
      <c r="AA287" s="1014"/>
      <c r="AB287" s="1014"/>
      <c r="AC287" s="1014"/>
      <c r="AD287" s="1014"/>
      <c r="AE287" s="1014">
        <v>20298</v>
      </c>
      <c r="AF287" s="1014"/>
      <c r="AG287" s="1014"/>
      <c r="AH287" s="1014"/>
      <c r="AI287" s="1014"/>
      <c r="AJ287" s="1014"/>
      <c r="AK287" s="1014"/>
      <c r="AL287" s="1014"/>
      <c r="AM287" s="1014">
        <v>3078</v>
      </c>
      <c r="AN287" s="1014"/>
      <c r="AO287" s="1014"/>
      <c r="AP287" s="1014"/>
      <c r="AQ287" s="1014"/>
      <c r="AR287" s="1014"/>
      <c r="AS287" s="1014">
        <v>3886</v>
      </c>
      <c r="AT287" s="1014"/>
      <c r="AU287" s="1014"/>
      <c r="AV287" s="1014"/>
      <c r="AW287" s="1014"/>
      <c r="AX287" s="1014"/>
      <c r="AY287" s="1014">
        <v>68312</v>
      </c>
      <c r="AZ287" s="1014"/>
      <c r="BA287" s="1014"/>
      <c r="BB287" s="1014"/>
      <c r="BC287" s="1014"/>
    </row>
    <row r="288" spans="1:55" x14ac:dyDescent="0.2">
      <c r="A288" s="1038" t="s">
        <v>779</v>
      </c>
      <c r="B288" s="1026"/>
      <c r="C288" s="1026"/>
      <c r="D288" s="1026"/>
      <c r="E288" s="1026"/>
      <c r="F288" s="1026"/>
      <c r="G288" s="1026"/>
      <c r="H288" s="1015">
        <v>350</v>
      </c>
      <c r="I288" s="1015"/>
      <c r="J288" s="1015"/>
      <c r="K288" s="1015"/>
      <c r="L288" s="1015"/>
      <c r="M288" s="1015"/>
      <c r="N288" s="1015"/>
      <c r="O288" s="1014">
        <v>3693</v>
      </c>
      <c r="P288" s="1014"/>
      <c r="Q288" s="1014"/>
      <c r="R288" s="1014"/>
      <c r="S288" s="1014"/>
      <c r="T288" s="1014"/>
      <c r="U288" s="1014">
        <v>1634</v>
      </c>
      <c r="V288" s="1014"/>
      <c r="W288" s="1014"/>
      <c r="X288" s="1014"/>
      <c r="Y288" s="1014"/>
      <c r="Z288" s="1014"/>
      <c r="AA288" s="1014"/>
      <c r="AB288" s="1014"/>
      <c r="AC288" s="1014"/>
      <c r="AD288" s="1014"/>
      <c r="AE288" s="1014">
        <v>5649</v>
      </c>
      <c r="AF288" s="1014"/>
      <c r="AG288" s="1014"/>
      <c r="AH288" s="1014"/>
      <c r="AI288" s="1014"/>
      <c r="AJ288" s="1014"/>
      <c r="AK288" s="1014"/>
      <c r="AL288" s="1014"/>
      <c r="AM288" s="1015">
        <v>474</v>
      </c>
      <c r="AN288" s="1015"/>
      <c r="AO288" s="1015"/>
      <c r="AP288" s="1015"/>
      <c r="AQ288" s="1015"/>
      <c r="AR288" s="1015"/>
      <c r="AS288" s="1015">
        <v>189</v>
      </c>
      <c r="AT288" s="1015"/>
      <c r="AU288" s="1015"/>
      <c r="AV288" s="1015"/>
      <c r="AW288" s="1015"/>
      <c r="AX288" s="1015"/>
      <c r="AY288" s="1014">
        <v>11989</v>
      </c>
      <c r="AZ288" s="1014"/>
      <c r="BA288" s="1014"/>
      <c r="BB288" s="1014"/>
      <c r="BC288" s="1014"/>
    </row>
    <row r="289" spans="1:55" x14ac:dyDescent="0.2">
      <c r="A289" s="1038" t="s">
        <v>778</v>
      </c>
      <c r="B289" s="1026"/>
      <c r="C289" s="1026"/>
      <c r="D289" s="1026"/>
      <c r="E289" s="1026"/>
      <c r="F289" s="1026"/>
      <c r="G289" s="1026"/>
      <c r="H289" s="1014">
        <v>1582</v>
      </c>
      <c r="I289" s="1014"/>
      <c r="J289" s="1014"/>
      <c r="K289" s="1014"/>
      <c r="L289" s="1014"/>
      <c r="M289" s="1014"/>
      <c r="N289" s="1014"/>
      <c r="O289" s="1014">
        <v>38172</v>
      </c>
      <c r="P289" s="1014"/>
      <c r="Q289" s="1014"/>
      <c r="R289" s="1014"/>
      <c r="S289" s="1014"/>
      <c r="T289" s="1014"/>
      <c r="U289" s="1014">
        <v>13415</v>
      </c>
      <c r="V289" s="1014"/>
      <c r="W289" s="1014"/>
      <c r="X289" s="1014"/>
      <c r="Y289" s="1014"/>
      <c r="Z289" s="1014"/>
      <c r="AA289" s="1014"/>
      <c r="AB289" s="1014"/>
      <c r="AC289" s="1014"/>
      <c r="AD289" s="1014"/>
      <c r="AE289" s="1014">
        <v>16860</v>
      </c>
      <c r="AF289" s="1014"/>
      <c r="AG289" s="1014"/>
      <c r="AH289" s="1014"/>
      <c r="AI289" s="1014"/>
      <c r="AJ289" s="1014"/>
      <c r="AK289" s="1014"/>
      <c r="AL289" s="1014"/>
      <c r="AM289" s="1014">
        <v>4759</v>
      </c>
      <c r="AN289" s="1014"/>
      <c r="AO289" s="1014"/>
      <c r="AP289" s="1014"/>
      <c r="AQ289" s="1014"/>
      <c r="AR289" s="1014"/>
      <c r="AS289" s="1014">
        <v>5913</v>
      </c>
      <c r="AT289" s="1014"/>
      <c r="AU289" s="1014"/>
      <c r="AV289" s="1014"/>
      <c r="AW289" s="1014"/>
      <c r="AX289" s="1014"/>
      <c r="AY289" s="1014">
        <v>80701</v>
      </c>
      <c r="AZ289" s="1014"/>
      <c r="BA289" s="1014"/>
      <c r="BB289" s="1014"/>
      <c r="BC289" s="1014"/>
    </row>
    <row r="290" spans="1:55" x14ac:dyDescent="0.2">
      <c r="A290" s="1038" t="s">
        <v>777</v>
      </c>
      <c r="B290" s="1026"/>
      <c r="C290" s="1026"/>
      <c r="D290" s="1026"/>
      <c r="E290" s="1026"/>
      <c r="F290" s="1026"/>
      <c r="G290" s="1026"/>
      <c r="H290" s="1014">
        <v>6740</v>
      </c>
      <c r="I290" s="1014"/>
      <c r="J290" s="1014"/>
      <c r="K290" s="1014"/>
      <c r="L290" s="1014"/>
      <c r="M290" s="1014"/>
      <c r="N290" s="1014"/>
      <c r="O290" s="1014">
        <v>200870</v>
      </c>
      <c r="P290" s="1014"/>
      <c r="Q290" s="1014"/>
      <c r="R290" s="1014"/>
      <c r="S290" s="1014"/>
      <c r="T290" s="1014"/>
      <c r="U290" s="1014">
        <v>33548</v>
      </c>
      <c r="V290" s="1014"/>
      <c r="W290" s="1014"/>
      <c r="X290" s="1014"/>
      <c r="Y290" s="1014"/>
      <c r="Z290" s="1014"/>
      <c r="AA290" s="1014"/>
      <c r="AB290" s="1014"/>
      <c r="AC290" s="1014"/>
      <c r="AD290" s="1014"/>
      <c r="AE290" s="1014">
        <v>130767</v>
      </c>
      <c r="AF290" s="1014"/>
      <c r="AG290" s="1014"/>
      <c r="AH290" s="1014"/>
      <c r="AI290" s="1014"/>
      <c r="AJ290" s="1014"/>
      <c r="AK290" s="1014"/>
      <c r="AL290" s="1014"/>
      <c r="AM290" s="1014">
        <v>23840</v>
      </c>
      <c r="AN290" s="1014"/>
      <c r="AO290" s="1014"/>
      <c r="AP290" s="1014"/>
      <c r="AQ290" s="1014"/>
      <c r="AR290" s="1014"/>
      <c r="AS290" s="1014">
        <v>7420</v>
      </c>
      <c r="AT290" s="1014"/>
      <c r="AU290" s="1014"/>
      <c r="AV290" s="1014"/>
      <c r="AW290" s="1014"/>
      <c r="AX290" s="1014"/>
      <c r="AY290" s="1014">
        <v>403185</v>
      </c>
      <c r="AZ290" s="1014"/>
      <c r="BA290" s="1014"/>
      <c r="BB290" s="1014"/>
      <c r="BC290" s="1014"/>
    </row>
    <row r="291" spans="1:55" x14ac:dyDescent="0.2">
      <c r="A291" s="1038" t="s">
        <v>776</v>
      </c>
      <c r="B291" s="1026"/>
      <c r="C291" s="1026"/>
      <c r="D291" s="1026"/>
      <c r="E291" s="1026"/>
      <c r="F291" s="1026"/>
      <c r="G291" s="1026"/>
      <c r="H291" s="1015">
        <v>458</v>
      </c>
      <c r="I291" s="1015"/>
      <c r="J291" s="1015"/>
      <c r="K291" s="1015"/>
      <c r="L291" s="1015"/>
      <c r="M291" s="1015"/>
      <c r="N291" s="1015"/>
      <c r="O291" s="1014">
        <v>15410</v>
      </c>
      <c r="P291" s="1014"/>
      <c r="Q291" s="1014"/>
      <c r="R291" s="1014"/>
      <c r="S291" s="1014"/>
      <c r="T291" s="1014"/>
      <c r="U291" s="1014">
        <v>6533</v>
      </c>
      <c r="V291" s="1014"/>
      <c r="W291" s="1014"/>
      <c r="X291" s="1014"/>
      <c r="Y291" s="1014"/>
      <c r="Z291" s="1014"/>
      <c r="AA291" s="1014"/>
      <c r="AB291" s="1014"/>
      <c r="AC291" s="1014"/>
      <c r="AD291" s="1014"/>
      <c r="AE291" s="1014">
        <v>50291</v>
      </c>
      <c r="AF291" s="1014"/>
      <c r="AG291" s="1014"/>
      <c r="AH291" s="1014"/>
      <c r="AI291" s="1014"/>
      <c r="AJ291" s="1014"/>
      <c r="AK291" s="1014"/>
      <c r="AL291" s="1014"/>
      <c r="AM291" s="1014">
        <v>3214</v>
      </c>
      <c r="AN291" s="1014"/>
      <c r="AO291" s="1014"/>
      <c r="AP291" s="1014"/>
      <c r="AQ291" s="1014"/>
      <c r="AR291" s="1014"/>
      <c r="AS291" s="1014">
        <v>1287</v>
      </c>
      <c r="AT291" s="1014"/>
      <c r="AU291" s="1014"/>
      <c r="AV291" s="1014"/>
      <c r="AW291" s="1014"/>
      <c r="AX291" s="1014"/>
      <c r="AY291" s="1014">
        <v>77193</v>
      </c>
      <c r="AZ291" s="1014"/>
      <c r="BA291" s="1014"/>
      <c r="BB291" s="1014"/>
      <c r="BC291" s="1014"/>
    </row>
    <row r="292" spans="1:55" x14ac:dyDescent="0.2">
      <c r="A292" s="1038" t="s">
        <v>774</v>
      </c>
      <c r="B292" s="1026"/>
      <c r="C292" s="1026"/>
      <c r="D292" s="1026"/>
      <c r="E292" s="1026"/>
      <c r="F292" s="1026"/>
      <c r="G292" s="1026"/>
      <c r="H292" s="1014">
        <v>2834</v>
      </c>
      <c r="I292" s="1014"/>
      <c r="J292" s="1014"/>
      <c r="K292" s="1014"/>
      <c r="L292" s="1014"/>
      <c r="M292" s="1014"/>
      <c r="N292" s="1014"/>
      <c r="O292" s="1014">
        <v>187526</v>
      </c>
      <c r="P292" s="1014"/>
      <c r="Q292" s="1014"/>
      <c r="R292" s="1014"/>
      <c r="S292" s="1014"/>
      <c r="T292" s="1014"/>
      <c r="U292" s="1014">
        <v>32685</v>
      </c>
      <c r="V292" s="1014"/>
      <c r="W292" s="1014"/>
      <c r="X292" s="1014"/>
      <c r="Y292" s="1014"/>
      <c r="Z292" s="1014"/>
      <c r="AA292" s="1014"/>
      <c r="AB292" s="1014"/>
      <c r="AC292" s="1014"/>
      <c r="AD292" s="1014"/>
      <c r="AE292" s="1014">
        <v>26881</v>
      </c>
      <c r="AF292" s="1014"/>
      <c r="AG292" s="1014"/>
      <c r="AH292" s="1014"/>
      <c r="AI292" s="1014"/>
      <c r="AJ292" s="1014"/>
      <c r="AK292" s="1014"/>
      <c r="AL292" s="1014"/>
      <c r="AM292" s="1014">
        <v>11023</v>
      </c>
      <c r="AN292" s="1014"/>
      <c r="AO292" s="1014"/>
      <c r="AP292" s="1014"/>
      <c r="AQ292" s="1014"/>
      <c r="AR292" s="1014"/>
      <c r="AS292" s="1014">
        <v>7285</v>
      </c>
      <c r="AT292" s="1014"/>
      <c r="AU292" s="1014"/>
      <c r="AV292" s="1014"/>
      <c r="AW292" s="1014"/>
      <c r="AX292" s="1014"/>
      <c r="AY292" s="1014">
        <v>268234</v>
      </c>
      <c r="AZ292" s="1014"/>
      <c r="BA292" s="1014"/>
      <c r="BB292" s="1014"/>
      <c r="BC292" s="1014"/>
    </row>
    <row r="293" spans="1:55" x14ac:dyDescent="0.2">
      <c r="A293" s="1038" t="s">
        <v>775</v>
      </c>
      <c r="B293" s="1026"/>
      <c r="C293" s="1026"/>
      <c r="D293" s="1026"/>
      <c r="E293" s="1026"/>
      <c r="F293" s="1026"/>
      <c r="G293" s="1026"/>
      <c r="H293" s="1015">
        <v>226</v>
      </c>
      <c r="I293" s="1015"/>
      <c r="J293" s="1015"/>
      <c r="K293" s="1015"/>
      <c r="L293" s="1015"/>
      <c r="M293" s="1015"/>
      <c r="N293" s="1015"/>
      <c r="O293" s="1014">
        <v>2429</v>
      </c>
      <c r="P293" s="1014"/>
      <c r="Q293" s="1014"/>
      <c r="R293" s="1014"/>
      <c r="S293" s="1014"/>
      <c r="T293" s="1014"/>
      <c r="U293" s="1014">
        <v>1116</v>
      </c>
      <c r="V293" s="1014"/>
      <c r="W293" s="1014"/>
      <c r="X293" s="1014"/>
      <c r="Y293" s="1014"/>
      <c r="Z293" s="1014"/>
      <c r="AA293" s="1014"/>
      <c r="AB293" s="1014"/>
      <c r="AC293" s="1014"/>
      <c r="AD293" s="1014"/>
      <c r="AE293" s="1015">
        <v>72</v>
      </c>
      <c r="AF293" s="1015"/>
      <c r="AG293" s="1015"/>
      <c r="AH293" s="1015"/>
      <c r="AI293" s="1015"/>
      <c r="AJ293" s="1015"/>
      <c r="AK293" s="1015"/>
      <c r="AL293" s="1015"/>
      <c r="AM293" s="1015">
        <v>221</v>
      </c>
      <c r="AN293" s="1015"/>
      <c r="AO293" s="1015"/>
      <c r="AP293" s="1015"/>
      <c r="AQ293" s="1015"/>
      <c r="AR293" s="1015"/>
      <c r="AS293" s="1015">
        <v>135</v>
      </c>
      <c r="AT293" s="1015"/>
      <c r="AU293" s="1015"/>
      <c r="AV293" s="1015"/>
      <c r="AW293" s="1015"/>
      <c r="AX293" s="1015"/>
      <c r="AY293" s="1014">
        <v>4199</v>
      </c>
      <c r="AZ293" s="1014"/>
      <c r="BA293" s="1014"/>
      <c r="BB293" s="1014"/>
      <c r="BC293" s="1014"/>
    </row>
    <row r="294" spans="1:55" x14ac:dyDescent="0.2">
      <c r="A294" s="1038" t="s">
        <v>773</v>
      </c>
      <c r="B294" s="1026"/>
      <c r="C294" s="1026"/>
      <c r="D294" s="1026"/>
      <c r="E294" s="1026"/>
      <c r="F294" s="1026"/>
      <c r="G294" s="1026"/>
      <c r="H294" s="1014">
        <v>1848</v>
      </c>
      <c r="I294" s="1014"/>
      <c r="J294" s="1014"/>
      <c r="K294" s="1014"/>
      <c r="L294" s="1014"/>
      <c r="M294" s="1014"/>
      <c r="N294" s="1014"/>
      <c r="O294" s="1014">
        <v>40925</v>
      </c>
      <c r="P294" s="1014"/>
      <c r="Q294" s="1014"/>
      <c r="R294" s="1014"/>
      <c r="S294" s="1014"/>
      <c r="T294" s="1014"/>
      <c r="U294" s="1014">
        <v>4191</v>
      </c>
      <c r="V294" s="1014"/>
      <c r="W294" s="1014"/>
      <c r="X294" s="1014"/>
      <c r="Y294" s="1014"/>
      <c r="Z294" s="1014"/>
      <c r="AA294" s="1014"/>
      <c r="AB294" s="1014"/>
      <c r="AC294" s="1014"/>
      <c r="AD294" s="1014"/>
      <c r="AE294" s="1014">
        <v>18027</v>
      </c>
      <c r="AF294" s="1014"/>
      <c r="AG294" s="1014"/>
      <c r="AH294" s="1014"/>
      <c r="AI294" s="1014"/>
      <c r="AJ294" s="1014"/>
      <c r="AK294" s="1014"/>
      <c r="AL294" s="1014"/>
      <c r="AM294" s="1014">
        <v>2632</v>
      </c>
      <c r="AN294" s="1014"/>
      <c r="AO294" s="1014"/>
      <c r="AP294" s="1014"/>
      <c r="AQ294" s="1014"/>
      <c r="AR294" s="1014"/>
      <c r="AS294" s="1015">
        <v>804</v>
      </c>
      <c r="AT294" s="1015"/>
      <c r="AU294" s="1015"/>
      <c r="AV294" s="1015"/>
      <c r="AW294" s="1015"/>
      <c r="AX294" s="1015"/>
      <c r="AY294" s="1014">
        <v>68427</v>
      </c>
      <c r="AZ294" s="1014"/>
      <c r="BA294" s="1014"/>
      <c r="BB294" s="1014"/>
      <c r="BC294" s="1014"/>
    </row>
    <row r="295" spans="1:55" x14ac:dyDescent="0.2">
      <c r="A295" s="1038" t="s">
        <v>771</v>
      </c>
      <c r="B295" s="1026"/>
      <c r="C295" s="1026"/>
      <c r="D295" s="1026"/>
      <c r="E295" s="1026"/>
      <c r="F295" s="1026"/>
      <c r="G295" s="1026"/>
      <c r="H295" s="1015">
        <v>762</v>
      </c>
      <c r="I295" s="1015"/>
      <c r="J295" s="1015"/>
      <c r="K295" s="1015"/>
      <c r="L295" s="1015"/>
      <c r="M295" s="1015"/>
      <c r="N295" s="1015"/>
      <c r="O295" s="1014">
        <v>29197</v>
      </c>
      <c r="P295" s="1014"/>
      <c r="Q295" s="1014"/>
      <c r="R295" s="1014"/>
      <c r="S295" s="1014"/>
      <c r="T295" s="1014"/>
      <c r="U295" s="1014">
        <v>6762</v>
      </c>
      <c r="V295" s="1014"/>
      <c r="W295" s="1014"/>
      <c r="X295" s="1014"/>
      <c r="Y295" s="1014"/>
      <c r="Z295" s="1014"/>
      <c r="AA295" s="1014"/>
      <c r="AB295" s="1014"/>
      <c r="AC295" s="1014"/>
      <c r="AD295" s="1014"/>
      <c r="AE295" s="1014">
        <v>9100</v>
      </c>
      <c r="AF295" s="1014"/>
      <c r="AG295" s="1014"/>
      <c r="AH295" s="1014"/>
      <c r="AI295" s="1014"/>
      <c r="AJ295" s="1014"/>
      <c r="AK295" s="1014"/>
      <c r="AL295" s="1014"/>
      <c r="AM295" s="1014">
        <v>2712</v>
      </c>
      <c r="AN295" s="1014"/>
      <c r="AO295" s="1014"/>
      <c r="AP295" s="1014"/>
      <c r="AQ295" s="1014"/>
      <c r="AR295" s="1014"/>
      <c r="AS295" s="1014">
        <v>1189</v>
      </c>
      <c r="AT295" s="1014"/>
      <c r="AU295" s="1014"/>
      <c r="AV295" s="1014"/>
      <c r="AW295" s="1014"/>
      <c r="AX295" s="1014"/>
      <c r="AY295" s="1014">
        <v>49722</v>
      </c>
      <c r="AZ295" s="1014"/>
      <c r="BA295" s="1014"/>
      <c r="BB295" s="1014"/>
      <c r="BC295" s="1014"/>
    </row>
    <row r="296" spans="1:55" x14ac:dyDescent="0.2">
      <c r="A296" s="1038" t="s">
        <v>772</v>
      </c>
      <c r="B296" s="1026"/>
      <c r="C296" s="1026"/>
      <c r="D296" s="1026"/>
      <c r="E296" s="1026"/>
      <c r="F296" s="1026"/>
      <c r="G296" s="1026"/>
      <c r="H296" s="1015">
        <v>446</v>
      </c>
      <c r="I296" s="1015"/>
      <c r="J296" s="1015"/>
      <c r="K296" s="1015"/>
      <c r="L296" s="1015"/>
      <c r="M296" s="1015"/>
      <c r="N296" s="1015"/>
      <c r="O296" s="1014">
        <v>13705</v>
      </c>
      <c r="P296" s="1014"/>
      <c r="Q296" s="1014"/>
      <c r="R296" s="1014"/>
      <c r="S296" s="1014"/>
      <c r="T296" s="1014"/>
      <c r="U296" s="1014">
        <v>2863</v>
      </c>
      <c r="V296" s="1014"/>
      <c r="W296" s="1014"/>
      <c r="X296" s="1014"/>
      <c r="Y296" s="1014"/>
      <c r="Z296" s="1014"/>
      <c r="AA296" s="1014"/>
      <c r="AB296" s="1014"/>
      <c r="AC296" s="1014"/>
      <c r="AD296" s="1014"/>
      <c r="AE296" s="1014">
        <v>4199</v>
      </c>
      <c r="AF296" s="1014"/>
      <c r="AG296" s="1014"/>
      <c r="AH296" s="1014"/>
      <c r="AI296" s="1014"/>
      <c r="AJ296" s="1014"/>
      <c r="AK296" s="1014"/>
      <c r="AL296" s="1014"/>
      <c r="AM296" s="1014">
        <v>1194</v>
      </c>
      <c r="AN296" s="1014"/>
      <c r="AO296" s="1014"/>
      <c r="AP296" s="1014"/>
      <c r="AQ296" s="1014"/>
      <c r="AR296" s="1014"/>
      <c r="AS296" s="1014">
        <v>1008</v>
      </c>
      <c r="AT296" s="1014"/>
      <c r="AU296" s="1014"/>
      <c r="AV296" s="1014"/>
      <c r="AW296" s="1014"/>
      <c r="AX296" s="1014"/>
      <c r="AY296" s="1014">
        <v>23415</v>
      </c>
      <c r="AZ296" s="1014"/>
      <c r="BA296" s="1014"/>
      <c r="BB296" s="1014"/>
      <c r="BC296" s="1014"/>
    </row>
    <row r="297" spans="1:55" x14ac:dyDescent="0.2">
      <c r="A297" s="1038" t="s">
        <v>770</v>
      </c>
      <c r="B297" s="1026"/>
      <c r="C297" s="1026"/>
      <c r="D297" s="1026"/>
      <c r="E297" s="1026"/>
      <c r="F297" s="1026"/>
      <c r="G297" s="1026"/>
      <c r="H297" s="1015">
        <v>302</v>
      </c>
      <c r="I297" s="1015"/>
      <c r="J297" s="1015"/>
      <c r="K297" s="1015"/>
      <c r="L297" s="1015"/>
      <c r="M297" s="1015"/>
      <c r="N297" s="1015"/>
      <c r="O297" s="1014">
        <v>118123</v>
      </c>
      <c r="P297" s="1014"/>
      <c r="Q297" s="1014"/>
      <c r="R297" s="1014"/>
      <c r="S297" s="1014"/>
      <c r="T297" s="1014"/>
      <c r="U297" s="1014">
        <v>1748</v>
      </c>
      <c r="V297" s="1014"/>
      <c r="W297" s="1014"/>
      <c r="X297" s="1014"/>
      <c r="Y297" s="1014"/>
      <c r="Z297" s="1014"/>
      <c r="AA297" s="1014"/>
      <c r="AB297" s="1014"/>
      <c r="AC297" s="1014"/>
      <c r="AD297" s="1014"/>
      <c r="AE297" s="1014">
        <v>3044</v>
      </c>
      <c r="AF297" s="1014"/>
      <c r="AG297" s="1014"/>
      <c r="AH297" s="1014"/>
      <c r="AI297" s="1014"/>
      <c r="AJ297" s="1014"/>
      <c r="AK297" s="1014"/>
      <c r="AL297" s="1014"/>
      <c r="AM297" s="1015">
        <v>571</v>
      </c>
      <c r="AN297" s="1015"/>
      <c r="AO297" s="1015"/>
      <c r="AP297" s="1015"/>
      <c r="AQ297" s="1015"/>
      <c r="AR297" s="1015"/>
      <c r="AS297" s="1015">
        <v>388</v>
      </c>
      <c r="AT297" s="1015"/>
      <c r="AU297" s="1015"/>
      <c r="AV297" s="1015"/>
      <c r="AW297" s="1015"/>
      <c r="AX297" s="1015"/>
      <c r="AY297" s="1014">
        <v>124176</v>
      </c>
      <c r="AZ297" s="1014"/>
      <c r="BA297" s="1014"/>
      <c r="BB297" s="1014"/>
      <c r="BC297" s="1014"/>
    </row>
    <row r="298" spans="1:55" x14ac:dyDescent="0.2">
      <c r="A298" s="1037" t="s">
        <v>855</v>
      </c>
      <c r="B298" s="1022"/>
      <c r="C298" s="1022"/>
      <c r="D298" s="1022"/>
      <c r="E298" s="1022"/>
      <c r="F298" s="1022"/>
      <c r="G298" s="1022"/>
      <c r="H298" s="1036">
        <v>6</v>
      </c>
      <c r="I298" s="1036"/>
      <c r="J298" s="1036"/>
      <c r="K298" s="1036"/>
      <c r="L298" s="1036"/>
      <c r="M298" s="1036"/>
      <c r="N298" s="1036"/>
      <c r="O298" s="1036">
        <v>359</v>
      </c>
      <c r="P298" s="1036"/>
      <c r="Q298" s="1036"/>
      <c r="R298" s="1036"/>
      <c r="S298" s="1036"/>
      <c r="T298" s="1036"/>
      <c r="U298" s="1036">
        <v>215</v>
      </c>
      <c r="V298" s="1036"/>
      <c r="W298" s="1036"/>
      <c r="X298" s="1036"/>
      <c r="Y298" s="1036"/>
      <c r="Z298" s="1036"/>
      <c r="AA298" s="1036"/>
      <c r="AB298" s="1036"/>
      <c r="AC298" s="1036"/>
      <c r="AD298" s="1036"/>
      <c r="AE298" s="1036">
        <v>18</v>
      </c>
      <c r="AF298" s="1036"/>
      <c r="AG298" s="1036"/>
      <c r="AH298" s="1036"/>
      <c r="AI298" s="1036"/>
      <c r="AJ298" s="1036"/>
      <c r="AK298" s="1036"/>
      <c r="AL298" s="1036"/>
      <c r="AM298" s="1036">
        <v>12</v>
      </c>
      <c r="AN298" s="1036"/>
      <c r="AO298" s="1036"/>
      <c r="AP298" s="1036"/>
      <c r="AQ298" s="1036"/>
      <c r="AR298" s="1036"/>
      <c r="AS298" s="1036">
        <v>47</v>
      </c>
      <c r="AT298" s="1036"/>
      <c r="AU298" s="1036"/>
      <c r="AV298" s="1036"/>
      <c r="AW298" s="1036"/>
      <c r="AX298" s="1036"/>
      <c r="AY298" s="1036">
        <v>657</v>
      </c>
      <c r="AZ298" s="1036"/>
      <c r="BA298" s="1036"/>
      <c r="BB298" s="1036"/>
      <c r="BC298" s="1036"/>
    </row>
    <row r="299" spans="1:55" x14ac:dyDescent="0.2">
      <c r="A299" s="1035" t="s">
        <v>768</v>
      </c>
      <c r="B299" s="1029"/>
      <c r="C299" s="1029"/>
      <c r="D299" s="1029"/>
      <c r="E299" s="1029"/>
      <c r="F299" s="1029"/>
      <c r="G299" s="1029"/>
      <c r="H299" s="1018">
        <v>57523</v>
      </c>
      <c r="I299" s="1018"/>
      <c r="J299" s="1018"/>
      <c r="K299" s="1018"/>
      <c r="L299" s="1018"/>
      <c r="M299" s="1018"/>
      <c r="N299" s="1018"/>
      <c r="O299" s="1018">
        <v>2446984</v>
      </c>
      <c r="P299" s="1018"/>
      <c r="Q299" s="1018"/>
      <c r="R299" s="1018"/>
      <c r="S299" s="1018"/>
      <c r="T299" s="1018"/>
      <c r="U299" s="1018">
        <v>543073</v>
      </c>
      <c r="V299" s="1018"/>
      <c r="W299" s="1018"/>
      <c r="X299" s="1018"/>
      <c r="Y299" s="1018"/>
      <c r="Z299" s="1018"/>
      <c r="AA299" s="1018"/>
      <c r="AB299" s="1018"/>
      <c r="AC299" s="1018"/>
      <c r="AD299" s="1018"/>
      <c r="AE299" s="1018">
        <v>792282</v>
      </c>
      <c r="AF299" s="1018"/>
      <c r="AG299" s="1018"/>
      <c r="AH299" s="1018"/>
      <c r="AI299" s="1018"/>
      <c r="AJ299" s="1018"/>
      <c r="AK299" s="1018"/>
      <c r="AL299" s="1018"/>
      <c r="AM299" s="1018">
        <v>181314</v>
      </c>
      <c r="AN299" s="1018"/>
      <c r="AO299" s="1018"/>
      <c r="AP299" s="1018"/>
      <c r="AQ299" s="1018"/>
      <c r="AR299" s="1018"/>
      <c r="AS299" s="1018">
        <v>138393</v>
      </c>
      <c r="AT299" s="1018"/>
      <c r="AU299" s="1018"/>
      <c r="AV299" s="1018"/>
      <c r="AW299" s="1018"/>
      <c r="AX299" s="1018"/>
      <c r="AY299" s="1018">
        <v>4159569</v>
      </c>
      <c r="AZ299" s="1018"/>
      <c r="BA299" s="1018"/>
      <c r="BB299" s="1018"/>
      <c r="BC299" s="1018"/>
    </row>
    <row r="300" spans="1:55" x14ac:dyDescent="0.2">
      <c r="A300" s="1012" t="s">
        <v>854</v>
      </c>
    </row>
    <row r="301" spans="1:55" x14ac:dyDescent="0.2">
      <c r="A301" s="1011" t="s">
        <v>853</v>
      </c>
    </row>
    <row r="302" spans="1:55" x14ac:dyDescent="0.2">
      <c r="A302" s="1012" t="s">
        <v>852</v>
      </c>
    </row>
    <row r="303" spans="1:55" x14ac:dyDescent="0.2">
      <c r="A303" s="1011" t="s">
        <v>851</v>
      </c>
    </row>
    <row r="304" spans="1:55" x14ac:dyDescent="0.2">
      <c r="A304" s="1012" t="s">
        <v>850</v>
      </c>
    </row>
    <row r="305" spans="1:46" x14ac:dyDescent="0.2">
      <c r="A305" s="1011" t="s">
        <v>849</v>
      </c>
    </row>
    <row r="306" spans="1:46" x14ac:dyDescent="0.2">
      <c r="A306" s="1012" t="s">
        <v>848</v>
      </c>
    </row>
    <row r="307" spans="1:46" x14ac:dyDescent="0.2">
      <c r="A307" s="1011" t="s">
        <v>847</v>
      </c>
    </row>
    <row r="308" spans="1:46" x14ac:dyDescent="0.2">
      <c r="A308" s="1012" t="s">
        <v>846</v>
      </c>
    </row>
    <row r="309" spans="1:46" x14ac:dyDescent="0.2">
      <c r="A309" s="1011" t="s">
        <v>845</v>
      </c>
    </row>
    <row r="310" spans="1:46" x14ac:dyDescent="0.2">
      <c r="A310" s="1012" t="s">
        <v>844</v>
      </c>
    </row>
    <row r="311" spans="1:46" x14ac:dyDescent="0.2">
      <c r="A311" s="1011" t="s">
        <v>843</v>
      </c>
    </row>
    <row r="312" spans="1:46" x14ac:dyDescent="0.2">
      <c r="A312" s="1012" t="s">
        <v>842</v>
      </c>
    </row>
    <row r="313" spans="1:46" ht="16" x14ac:dyDescent="0.2">
      <c r="A313" s="1049" t="s">
        <v>841</v>
      </c>
      <c r="B313" s="1048"/>
      <c r="C313" s="1048"/>
      <c r="D313" s="1048"/>
      <c r="E313" s="1048"/>
      <c r="F313" s="1048"/>
      <c r="G313" s="1048"/>
      <c r="H313" s="1048"/>
      <c r="I313" s="1048"/>
      <c r="J313" s="1048"/>
      <c r="K313" s="1048"/>
      <c r="L313" s="1048"/>
      <c r="M313" s="1048"/>
      <c r="N313" s="1048"/>
      <c r="O313" s="1048"/>
      <c r="P313" s="1048"/>
      <c r="Q313" s="1048"/>
      <c r="R313" s="1048"/>
      <c r="S313" s="1048"/>
      <c r="T313" s="1048"/>
      <c r="U313" s="1048"/>
      <c r="V313" s="1048"/>
      <c r="W313" s="1048"/>
      <c r="X313" s="1048"/>
      <c r="Y313" s="1048"/>
      <c r="Z313" s="1048"/>
      <c r="AA313" s="1048"/>
      <c r="AB313" s="1048"/>
      <c r="AC313" s="1048"/>
      <c r="AD313" s="1048"/>
      <c r="AE313" s="1048"/>
      <c r="AF313" s="1048"/>
      <c r="AG313" s="1048"/>
      <c r="AH313" s="1048"/>
      <c r="AI313" s="1048"/>
      <c r="AJ313" s="1048"/>
      <c r="AK313" s="1048"/>
      <c r="AL313" s="1048"/>
      <c r="AM313" s="1048"/>
      <c r="AN313" s="1048"/>
      <c r="AO313" s="1048"/>
      <c r="AP313" s="1048"/>
      <c r="AQ313" s="1048"/>
      <c r="AR313" s="1048"/>
      <c r="AS313" s="1048"/>
      <c r="AT313" s="1048"/>
    </row>
    <row r="314" spans="1:46" ht="16" x14ac:dyDescent="0.2">
      <c r="A314" s="1049" t="s">
        <v>840</v>
      </c>
      <c r="B314" s="1048"/>
      <c r="C314" s="1048"/>
      <c r="D314" s="1048"/>
      <c r="E314" s="1048"/>
      <c r="F314" s="1048"/>
      <c r="G314" s="1048"/>
      <c r="H314" s="1048"/>
      <c r="I314" s="1048"/>
      <c r="J314" s="1048"/>
      <c r="K314" s="1048"/>
      <c r="L314" s="1048"/>
      <c r="M314" s="1048"/>
      <c r="N314" s="1048"/>
      <c r="O314" s="1048"/>
      <c r="P314" s="1048"/>
      <c r="Q314" s="1048"/>
      <c r="R314" s="1048"/>
      <c r="S314" s="1048"/>
      <c r="T314" s="1048"/>
      <c r="U314" s="1048"/>
      <c r="V314" s="1048"/>
      <c r="W314" s="1048"/>
      <c r="X314" s="1048"/>
      <c r="Y314" s="1048"/>
      <c r="Z314" s="1048"/>
      <c r="AA314" s="1048"/>
      <c r="AB314" s="1048"/>
      <c r="AC314" s="1048"/>
      <c r="AD314" s="1048"/>
      <c r="AE314" s="1048"/>
      <c r="AF314" s="1048"/>
      <c r="AG314" s="1048"/>
      <c r="AH314" s="1048"/>
      <c r="AI314" s="1048"/>
      <c r="AJ314" s="1048"/>
      <c r="AK314" s="1048"/>
      <c r="AL314" s="1048"/>
      <c r="AM314" s="1048"/>
      <c r="AN314" s="1048"/>
      <c r="AO314" s="1048"/>
      <c r="AP314" s="1048"/>
      <c r="AQ314" s="1048"/>
      <c r="AR314" s="1048"/>
      <c r="AS314" s="1048"/>
      <c r="AT314" s="1048"/>
    </row>
    <row r="315" spans="1:46" ht="22" x14ac:dyDescent="0.2">
      <c r="A315" s="1037" t="s">
        <v>822</v>
      </c>
      <c r="B315" s="1022"/>
      <c r="C315" s="1022"/>
      <c r="D315" s="1022"/>
      <c r="E315" s="1022"/>
      <c r="F315" s="1022"/>
      <c r="G315" s="1022"/>
      <c r="H315" s="1022"/>
      <c r="I315" s="1022"/>
      <c r="J315" s="1022"/>
      <c r="K315" s="1022" t="s">
        <v>839</v>
      </c>
      <c r="L315" s="1022"/>
      <c r="M315" s="1022"/>
      <c r="N315" s="1022"/>
      <c r="O315" s="1022"/>
      <c r="P315" s="1022"/>
      <c r="Q315" s="1022"/>
      <c r="R315" s="1022"/>
      <c r="S315" s="1022"/>
      <c r="T315" s="1022"/>
      <c r="U315" s="1022"/>
      <c r="V315" s="1022" t="s">
        <v>838</v>
      </c>
      <c r="W315" s="1022"/>
      <c r="X315" s="1022"/>
      <c r="Y315" s="1022"/>
      <c r="Z315" s="1022"/>
      <c r="AA315" s="1022"/>
      <c r="AB315" s="1022"/>
      <c r="AC315" s="1022"/>
      <c r="AD315" s="1022"/>
      <c r="AE315" s="1022"/>
      <c r="AF315" s="1022"/>
      <c r="AG315" s="1022"/>
      <c r="AH315" s="1022" t="s">
        <v>837</v>
      </c>
      <c r="AI315" s="1022"/>
      <c r="AJ315" s="1022"/>
      <c r="AK315" s="1022"/>
      <c r="AL315" s="1022"/>
      <c r="AM315" s="1022"/>
      <c r="AN315" s="1022"/>
      <c r="AO315" s="1022"/>
      <c r="AP315" s="1022"/>
      <c r="AQ315" s="1022" t="s">
        <v>768</v>
      </c>
      <c r="AR315" s="1022"/>
      <c r="AS315" s="1022"/>
      <c r="AT315" s="1022"/>
    </row>
    <row r="316" spans="1:46" x14ac:dyDescent="0.2">
      <c r="A316" s="1035" t="s">
        <v>820</v>
      </c>
      <c r="B316" s="1029"/>
      <c r="C316" s="1029"/>
      <c r="D316" s="1029"/>
      <c r="E316" s="1029"/>
      <c r="F316" s="1029"/>
      <c r="G316" s="1029"/>
      <c r="H316" s="1029"/>
      <c r="I316" s="1029"/>
      <c r="J316" s="1029"/>
      <c r="K316" s="1019">
        <v>23</v>
      </c>
      <c r="L316" s="1019"/>
      <c r="M316" s="1019"/>
      <c r="N316" s="1019"/>
      <c r="O316" s="1019"/>
      <c r="P316" s="1019"/>
      <c r="Q316" s="1019"/>
      <c r="R316" s="1019"/>
      <c r="S316" s="1019"/>
      <c r="T316" s="1019"/>
      <c r="U316" s="1019"/>
      <c r="V316" s="1019">
        <v>78</v>
      </c>
      <c r="W316" s="1019"/>
      <c r="X316" s="1019"/>
      <c r="Y316" s="1019"/>
      <c r="Z316" s="1019"/>
      <c r="AA316" s="1019"/>
      <c r="AB316" s="1019"/>
      <c r="AC316" s="1019"/>
      <c r="AD316" s="1019"/>
      <c r="AE316" s="1019"/>
      <c r="AF316" s="1019"/>
      <c r="AG316" s="1019"/>
      <c r="AH316" s="1019">
        <v>66</v>
      </c>
      <c r="AI316" s="1019"/>
      <c r="AJ316" s="1019"/>
      <c r="AK316" s="1019"/>
      <c r="AL316" s="1019"/>
      <c r="AM316" s="1019"/>
      <c r="AN316" s="1019"/>
      <c r="AO316" s="1019"/>
      <c r="AP316" s="1019"/>
      <c r="AQ316" s="1019">
        <v>167</v>
      </c>
      <c r="AR316" s="1019"/>
      <c r="AS316" s="1019"/>
      <c r="AT316" s="1019"/>
    </row>
    <row r="317" spans="1:46" x14ac:dyDescent="0.2">
      <c r="A317" s="1038" t="s">
        <v>819</v>
      </c>
      <c r="B317" s="1026"/>
      <c r="C317" s="1026"/>
      <c r="D317" s="1026"/>
      <c r="E317" s="1026"/>
      <c r="F317" s="1026"/>
      <c r="G317" s="1026"/>
      <c r="H317" s="1026"/>
      <c r="I317" s="1026"/>
      <c r="J317" s="1026"/>
      <c r="K317" s="1015">
        <v>0</v>
      </c>
      <c r="L317" s="1015"/>
      <c r="M317" s="1015"/>
      <c r="N317" s="1015"/>
      <c r="O317" s="1015"/>
      <c r="P317" s="1015"/>
      <c r="Q317" s="1015"/>
      <c r="R317" s="1015"/>
      <c r="S317" s="1015"/>
      <c r="T317" s="1015"/>
      <c r="U317" s="1015"/>
      <c r="V317" s="1015">
        <v>23</v>
      </c>
      <c r="W317" s="1015"/>
      <c r="X317" s="1015"/>
      <c r="Y317" s="1015"/>
      <c r="Z317" s="1015"/>
      <c r="AA317" s="1015"/>
      <c r="AB317" s="1015"/>
      <c r="AC317" s="1015"/>
      <c r="AD317" s="1015"/>
      <c r="AE317" s="1015"/>
      <c r="AF317" s="1015"/>
      <c r="AG317" s="1015"/>
      <c r="AH317" s="1015">
        <v>32</v>
      </c>
      <c r="AI317" s="1015"/>
      <c r="AJ317" s="1015"/>
      <c r="AK317" s="1015"/>
      <c r="AL317" s="1015"/>
      <c r="AM317" s="1015"/>
      <c r="AN317" s="1015"/>
      <c r="AO317" s="1015"/>
      <c r="AP317" s="1015"/>
      <c r="AQ317" s="1015">
        <v>55</v>
      </c>
      <c r="AR317" s="1015"/>
      <c r="AS317" s="1015"/>
      <c r="AT317" s="1015"/>
    </row>
    <row r="318" spans="1:46" x14ac:dyDescent="0.2">
      <c r="A318" s="1038" t="s">
        <v>818</v>
      </c>
      <c r="B318" s="1026"/>
      <c r="C318" s="1026"/>
      <c r="D318" s="1026"/>
      <c r="E318" s="1026"/>
      <c r="F318" s="1026"/>
      <c r="G318" s="1026"/>
      <c r="H318" s="1026"/>
      <c r="I318" s="1026"/>
      <c r="J318" s="1026"/>
      <c r="K318" s="1015">
        <v>23</v>
      </c>
      <c r="L318" s="1015"/>
      <c r="M318" s="1015"/>
      <c r="N318" s="1015"/>
      <c r="O318" s="1015"/>
      <c r="P318" s="1015"/>
      <c r="Q318" s="1015"/>
      <c r="R318" s="1015"/>
      <c r="S318" s="1015"/>
      <c r="T318" s="1015"/>
      <c r="U318" s="1015"/>
      <c r="V318" s="1015">
        <v>262</v>
      </c>
      <c r="W318" s="1015"/>
      <c r="X318" s="1015"/>
      <c r="Y318" s="1015"/>
      <c r="Z318" s="1015"/>
      <c r="AA318" s="1015"/>
      <c r="AB318" s="1015"/>
      <c r="AC318" s="1015"/>
      <c r="AD318" s="1015"/>
      <c r="AE318" s="1015"/>
      <c r="AF318" s="1015"/>
      <c r="AG318" s="1015"/>
      <c r="AH318" s="1015">
        <v>145</v>
      </c>
      <c r="AI318" s="1015"/>
      <c r="AJ318" s="1015"/>
      <c r="AK318" s="1015"/>
      <c r="AL318" s="1015"/>
      <c r="AM318" s="1015"/>
      <c r="AN318" s="1015"/>
      <c r="AO318" s="1015"/>
      <c r="AP318" s="1015"/>
      <c r="AQ318" s="1015">
        <v>430</v>
      </c>
      <c r="AR318" s="1015"/>
      <c r="AS318" s="1015"/>
      <c r="AT318" s="1015"/>
    </row>
    <row r="319" spans="1:46" x14ac:dyDescent="0.2">
      <c r="A319" s="1038" t="s">
        <v>817</v>
      </c>
      <c r="B319" s="1026"/>
      <c r="C319" s="1026"/>
      <c r="D319" s="1026"/>
      <c r="E319" s="1026"/>
      <c r="F319" s="1026"/>
      <c r="G319" s="1026"/>
      <c r="H319" s="1026"/>
      <c r="I319" s="1026"/>
      <c r="J319" s="1026"/>
      <c r="K319" s="1015">
        <v>14</v>
      </c>
      <c r="L319" s="1015"/>
      <c r="M319" s="1015"/>
      <c r="N319" s="1015"/>
      <c r="O319" s="1015"/>
      <c r="P319" s="1015"/>
      <c r="Q319" s="1015"/>
      <c r="R319" s="1015"/>
      <c r="S319" s="1015"/>
      <c r="T319" s="1015"/>
      <c r="U319" s="1015"/>
      <c r="V319" s="1015">
        <v>73</v>
      </c>
      <c r="W319" s="1015"/>
      <c r="X319" s="1015"/>
      <c r="Y319" s="1015"/>
      <c r="Z319" s="1015"/>
      <c r="AA319" s="1015"/>
      <c r="AB319" s="1015"/>
      <c r="AC319" s="1015"/>
      <c r="AD319" s="1015"/>
      <c r="AE319" s="1015"/>
      <c r="AF319" s="1015"/>
      <c r="AG319" s="1015"/>
      <c r="AH319" s="1015">
        <v>79</v>
      </c>
      <c r="AI319" s="1015"/>
      <c r="AJ319" s="1015"/>
      <c r="AK319" s="1015"/>
      <c r="AL319" s="1015"/>
      <c r="AM319" s="1015"/>
      <c r="AN319" s="1015"/>
      <c r="AO319" s="1015"/>
      <c r="AP319" s="1015"/>
      <c r="AQ319" s="1015">
        <v>166</v>
      </c>
      <c r="AR319" s="1015"/>
      <c r="AS319" s="1015"/>
      <c r="AT319" s="1015"/>
    </row>
    <row r="320" spans="1:46" x14ac:dyDescent="0.2">
      <c r="A320" s="1038" t="s">
        <v>816</v>
      </c>
      <c r="B320" s="1026"/>
      <c r="C320" s="1026"/>
      <c r="D320" s="1026"/>
      <c r="E320" s="1026"/>
      <c r="F320" s="1026"/>
      <c r="G320" s="1026"/>
      <c r="H320" s="1026"/>
      <c r="I320" s="1026"/>
      <c r="J320" s="1026"/>
      <c r="K320" s="1015">
        <v>10</v>
      </c>
      <c r="L320" s="1015"/>
      <c r="M320" s="1015"/>
      <c r="N320" s="1015"/>
      <c r="O320" s="1015"/>
      <c r="P320" s="1015"/>
      <c r="Q320" s="1015"/>
      <c r="R320" s="1015"/>
      <c r="S320" s="1015"/>
      <c r="T320" s="1015"/>
      <c r="U320" s="1015"/>
      <c r="V320" s="1015">
        <v>91</v>
      </c>
      <c r="W320" s="1015"/>
      <c r="X320" s="1015"/>
      <c r="Y320" s="1015"/>
      <c r="Z320" s="1015"/>
      <c r="AA320" s="1015"/>
      <c r="AB320" s="1015"/>
      <c r="AC320" s="1015"/>
      <c r="AD320" s="1015"/>
      <c r="AE320" s="1015"/>
      <c r="AF320" s="1015"/>
      <c r="AG320" s="1015"/>
      <c r="AH320" s="1015">
        <v>85</v>
      </c>
      <c r="AI320" s="1015"/>
      <c r="AJ320" s="1015"/>
      <c r="AK320" s="1015"/>
      <c r="AL320" s="1015"/>
      <c r="AM320" s="1015"/>
      <c r="AN320" s="1015"/>
      <c r="AO320" s="1015"/>
      <c r="AP320" s="1015"/>
      <c r="AQ320" s="1015">
        <v>186</v>
      </c>
      <c r="AR320" s="1015"/>
      <c r="AS320" s="1015"/>
      <c r="AT320" s="1015"/>
    </row>
    <row r="321" spans="1:46" x14ac:dyDescent="0.2">
      <c r="A321" s="1038" t="s">
        <v>815</v>
      </c>
      <c r="B321" s="1026"/>
      <c r="C321" s="1026"/>
      <c r="D321" s="1026"/>
      <c r="E321" s="1026"/>
      <c r="F321" s="1026"/>
      <c r="G321" s="1026"/>
      <c r="H321" s="1026"/>
      <c r="I321" s="1026"/>
      <c r="J321" s="1026"/>
      <c r="K321" s="1015">
        <v>3</v>
      </c>
      <c r="L321" s="1015"/>
      <c r="M321" s="1015"/>
      <c r="N321" s="1015"/>
      <c r="O321" s="1015"/>
      <c r="P321" s="1015"/>
      <c r="Q321" s="1015"/>
      <c r="R321" s="1015"/>
      <c r="S321" s="1015"/>
      <c r="T321" s="1015"/>
      <c r="U321" s="1015"/>
      <c r="V321" s="1015">
        <v>92</v>
      </c>
      <c r="W321" s="1015"/>
      <c r="X321" s="1015"/>
      <c r="Y321" s="1015"/>
      <c r="Z321" s="1015"/>
      <c r="AA321" s="1015"/>
      <c r="AB321" s="1015"/>
      <c r="AC321" s="1015"/>
      <c r="AD321" s="1015"/>
      <c r="AE321" s="1015"/>
      <c r="AF321" s="1015"/>
      <c r="AG321" s="1015"/>
      <c r="AH321" s="1015">
        <v>93</v>
      </c>
      <c r="AI321" s="1015"/>
      <c r="AJ321" s="1015"/>
      <c r="AK321" s="1015"/>
      <c r="AL321" s="1015"/>
      <c r="AM321" s="1015"/>
      <c r="AN321" s="1015"/>
      <c r="AO321" s="1015"/>
      <c r="AP321" s="1015"/>
      <c r="AQ321" s="1015">
        <v>188</v>
      </c>
      <c r="AR321" s="1015"/>
      <c r="AS321" s="1015"/>
      <c r="AT321" s="1015"/>
    </row>
    <row r="322" spans="1:46" x14ac:dyDescent="0.2">
      <c r="A322" s="1038" t="s">
        <v>814</v>
      </c>
      <c r="B322" s="1026"/>
      <c r="C322" s="1026"/>
      <c r="D322" s="1026"/>
      <c r="E322" s="1026"/>
      <c r="F322" s="1026"/>
      <c r="G322" s="1026"/>
      <c r="H322" s="1026"/>
      <c r="I322" s="1026"/>
      <c r="J322" s="1026"/>
      <c r="K322" s="1015">
        <v>7</v>
      </c>
      <c r="L322" s="1015"/>
      <c r="M322" s="1015"/>
      <c r="N322" s="1015"/>
      <c r="O322" s="1015"/>
      <c r="P322" s="1015"/>
      <c r="Q322" s="1015"/>
      <c r="R322" s="1015"/>
      <c r="S322" s="1015"/>
      <c r="T322" s="1015"/>
      <c r="U322" s="1015"/>
      <c r="V322" s="1015">
        <v>56</v>
      </c>
      <c r="W322" s="1015"/>
      <c r="X322" s="1015"/>
      <c r="Y322" s="1015"/>
      <c r="Z322" s="1015"/>
      <c r="AA322" s="1015"/>
      <c r="AB322" s="1015"/>
      <c r="AC322" s="1015"/>
      <c r="AD322" s="1015"/>
      <c r="AE322" s="1015"/>
      <c r="AF322" s="1015"/>
      <c r="AG322" s="1015"/>
      <c r="AH322" s="1015">
        <v>30</v>
      </c>
      <c r="AI322" s="1015"/>
      <c r="AJ322" s="1015"/>
      <c r="AK322" s="1015"/>
      <c r="AL322" s="1015"/>
      <c r="AM322" s="1015"/>
      <c r="AN322" s="1015"/>
      <c r="AO322" s="1015"/>
      <c r="AP322" s="1015"/>
      <c r="AQ322" s="1015">
        <v>93</v>
      </c>
      <c r="AR322" s="1015"/>
      <c r="AS322" s="1015"/>
      <c r="AT322" s="1015"/>
    </row>
    <row r="323" spans="1:46" x14ac:dyDescent="0.2">
      <c r="A323" s="1038" t="s">
        <v>813</v>
      </c>
      <c r="B323" s="1026"/>
      <c r="C323" s="1026"/>
      <c r="D323" s="1026"/>
      <c r="E323" s="1026"/>
      <c r="F323" s="1026"/>
      <c r="G323" s="1026"/>
      <c r="H323" s="1026"/>
      <c r="I323" s="1026"/>
      <c r="J323" s="1026"/>
      <c r="K323" s="1015">
        <v>0</v>
      </c>
      <c r="L323" s="1015"/>
      <c r="M323" s="1015"/>
      <c r="N323" s="1015"/>
      <c r="O323" s="1015"/>
      <c r="P323" s="1015"/>
      <c r="Q323" s="1015"/>
      <c r="R323" s="1015"/>
      <c r="S323" s="1015"/>
      <c r="T323" s="1015"/>
      <c r="U323" s="1015"/>
      <c r="V323" s="1015">
        <v>0</v>
      </c>
      <c r="W323" s="1015"/>
      <c r="X323" s="1015"/>
      <c r="Y323" s="1015"/>
      <c r="Z323" s="1015"/>
      <c r="AA323" s="1015"/>
      <c r="AB323" s="1015"/>
      <c r="AC323" s="1015"/>
      <c r="AD323" s="1015"/>
      <c r="AE323" s="1015"/>
      <c r="AF323" s="1015"/>
      <c r="AG323" s="1015"/>
      <c r="AH323" s="1015">
        <v>2</v>
      </c>
      <c r="AI323" s="1015"/>
      <c r="AJ323" s="1015"/>
      <c r="AK323" s="1015"/>
      <c r="AL323" s="1015"/>
      <c r="AM323" s="1015"/>
      <c r="AN323" s="1015"/>
      <c r="AO323" s="1015"/>
      <c r="AP323" s="1015"/>
      <c r="AQ323" s="1015">
        <v>2</v>
      </c>
      <c r="AR323" s="1015"/>
      <c r="AS323" s="1015"/>
      <c r="AT323" s="1015"/>
    </row>
    <row r="324" spans="1:46" x14ac:dyDescent="0.2">
      <c r="A324" s="1038" t="s">
        <v>812</v>
      </c>
      <c r="B324" s="1026"/>
      <c r="C324" s="1026"/>
      <c r="D324" s="1026"/>
      <c r="E324" s="1026"/>
      <c r="F324" s="1026"/>
      <c r="G324" s="1026"/>
      <c r="H324" s="1026"/>
      <c r="I324" s="1026"/>
      <c r="J324" s="1026"/>
      <c r="K324" s="1015">
        <v>0</v>
      </c>
      <c r="L324" s="1015"/>
      <c r="M324" s="1015"/>
      <c r="N324" s="1015"/>
      <c r="O324" s="1015"/>
      <c r="P324" s="1015"/>
      <c r="Q324" s="1015"/>
      <c r="R324" s="1015"/>
      <c r="S324" s="1015"/>
      <c r="T324" s="1015"/>
      <c r="U324" s="1015"/>
      <c r="V324" s="1015">
        <v>0</v>
      </c>
      <c r="W324" s="1015"/>
      <c r="X324" s="1015"/>
      <c r="Y324" s="1015"/>
      <c r="Z324" s="1015"/>
      <c r="AA324" s="1015"/>
      <c r="AB324" s="1015"/>
      <c r="AC324" s="1015"/>
      <c r="AD324" s="1015"/>
      <c r="AE324" s="1015"/>
      <c r="AF324" s="1015"/>
      <c r="AG324" s="1015"/>
      <c r="AH324" s="1015">
        <v>1</v>
      </c>
      <c r="AI324" s="1015"/>
      <c r="AJ324" s="1015"/>
      <c r="AK324" s="1015"/>
      <c r="AL324" s="1015"/>
      <c r="AM324" s="1015"/>
      <c r="AN324" s="1015"/>
      <c r="AO324" s="1015"/>
      <c r="AP324" s="1015"/>
      <c r="AQ324" s="1015">
        <v>1</v>
      </c>
      <c r="AR324" s="1015"/>
      <c r="AS324" s="1015"/>
      <c r="AT324" s="1015"/>
    </row>
    <row r="325" spans="1:46" x14ac:dyDescent="0.2">
      <c r="A325" s="1038" t="s">
        <v>811</v>
      </c>
      <c r="B325" s="1026"/>
      <c r="C325" s="1026"/>
      <c r="D325" s="1026"/>
      <c r="E325" s="1026"/>
      <c r="F325" s="1026"/>
      <c r="G325" s="1026"/>
      <c r="H325" s="1026"/>
      <c r="I325" s="1026"/>
      <c r="J325" s="1026"/>
      <c r="K325" s="1015">
        <v>48</v>
      </c>
      <c r="L325" s="1015"/>
      <c r="M325" s="1015"/>
      <c r="N325" s="1015"/>
      <c r="O325" s="1015"/>
      <c r="P325" s="1015"/>
      <c r="Q325" s="1015"/>
      <c r="R325" s="1015"/>
      <c r="S325" s="1015"/>
      <c r="T325" s="1015"/>
      <c r="U325" s="1015"/>
      <c r="V325" s="1015">
        <v>274</v>
      </c>
      <c r="W325" s="1015"/>
      <c r="X325" s="1015"/>
      <c r="Y325" s="1015"/>
      <c r="Z325" s="1015"/>
      <c r="AA325" s="1015"/>
      <c r="AB325" s="1015"/>
      <c r="AC325" s="1015"/>
      <c r="AD325" s="1015"/>
      <c r="AE325" s="1015"/>
      <c r="AF325" s="1015"/>
      <c r="AG325" s="1015"/>
      <c r="AH325" s="1015">
        <v>314</v>
      </c>
      <c r="AI325" s="1015"/>
      <c r="AJ325" s="1015"/>
      <c r="AK325" s="1015"/>
      <c r="AL325" s="1015"/>
      <c r="AM325" s="1015"/>
      <c r="AN325" s="1015"/>
      <c r="AO325" s="1015"/>
      <c r="AP325" s="1015"/>
      <c r="AQ325" s="1015">
        <v>636</v>
      </c>
      <c r="AR325" s="1015"/>
      <c r="AS325" s="1015"/>
      <c r="AT325" s="1015"/>
    </row>
    <row r="326" spans="1:46" x14ac:dyDescent="0.2">
      <c r="A326" s="1038" t="s">
        <v>810</v>
      </c>
      <c r="B326" s="1026"/>
      <c r="C326" s="1026"/>
      <c r="D326" s="1026"/>
      <c r="E326" s="1026"/>
      <c r="F326" s="1026"/>
      <c r="G326" s="1026"/>
      <c r="H326" s="1026"/>
      <c r="I326" s="1026"/>
      <c r="J326" s="1026"/>
      <c r="K326" s="1015">
        <v>10</v>
      </c>
      <c r="L326" s="1015"/>
      <c r="M326" s="1015"/>
      <c r="N326" s="1015"/>
      <c r="O326" s="1015"/>
      <c r="P326" s="1015"/>
      <c r="Q326" s="1015"/>
      <c r="R326" s="1015"/>
      <c r="S326" s="1015"/>
      <c r="T326" s="1015"/>
      <c r="U326" s="1015"/>
      <c r="V326" s="1015">
        <v>118</v>
      </c>
      <c r="W326" s="1015"/>
      <c r="X326" s="1015"/>
      <c r="Y326" s="1015"/>
      <c r="Z326" s="1015"/>
      <c r="AA326" s="1015"/>
      <c r="AB326" s="1015"/>
      <c r="AC326" s="1015"/>
      <c r="AD326" s="1015"/>
      <c r="AE326" s="1015"/>
      <c r="AF326" s="1015"/>
      <c r="AG326" s="1015"/>
      <c r="AH326" s="1015">
        <v>177</v>
      </c>
      <c r="AI326" s="1015"/>
      <c r="AJ326" s="1015"/>
      <c r="AK326" s="1015"/>
      <c r="AL326" s="1015"/>
      <c r="AM326" s="1015"/>
      <c r="AN326" s="1015"/>
      <c r="AO326" s="1015"/>
      <c r="AP326" s="1015"/>
      <c r="AQ326" s="1015">
        <v>305</v>
      </c>
      <c r="AR326" s="1015"/>
      <c r="AS326" s="1015"/>
      <c r="AT326" s="1015"/>
    </row>
    <row r="327" spans="1:46" x14ac:dyDescent="0.2">
      <c r="A327" s="1038" t="s">
        <v>809</v>
      </c>
      <c r="B327" s="1026"/>
      <c r="C327" s="1026"/>
      <c r="D327" s="1026"/>
      <c r="E327" s="1026"/>
      <c r="F327" s="1026"/>
      <c r="G327" s="1026"/>
      <c r="H327" s="1026"/>
      <c r="I327" s="1026"/>
      <c r="J327" s="1026"/>
      <c r="K327" s="1015">
        <v>0</v>
      </c>
      <c r="L327" s="1015"/>
      <c r="M327" s="1015"/>
      <c r="N327" s="1015"/>
      <c r="O327" s="1015"/>
      <c r="P327" s="1015"/>
      <c r="Q327" s="1015"/>
      <c r="R327" s="1015"/>
      <c r="S327" s="1015"/>
      <c r="T327" s="1015"/>
      <c r="U327" s="1015"/>
      <c r="V327" s="1015">
        <v>0</v>
      </c>
      <c r="W327" s="1015"/>
      <c r="X327" s="1015"/>
      <c r="Y327" s="1015"/>
      <c r="Z327" s="1015"/>
      <c r="AA327" s="1015"/>
      <c r="AB327" s="1015"/>
      <c r="AC327" s="1015"/>
      <c r="AD327" s="1015"/>
      <c r="AE327" s="1015"/>
      <c r="AF327" s="1015"/>
      <c r="AG327" s="1015"/>
      <c r="AH327" s="1015">
        <v>1</v>
      </c>
      <c r="AI327" s="1015"/>
      <c r="AJ327" s="1015"/>
      <c r="AK327" s="1015"/>
      <c r="AL327" s="1015"/>
      <c r="AM327" s="1015"/>
      <c r="AN327" s="1015"/>
      <c r="AO327" s="1015"/>
      <c r="AP327" s="1015"/>
      <c r="AQ327" s="1015">
        <v>1</v>
      </c>
      <c r="AR327" s="1015"/>
      <c r="AS327" s="1015"/>
      <c r="AT327" s="1015"/>
    </row>
    <row r="328" spans="1:46" x14ac:dyDescent="0.2">
      <c r="A328" s="1038" t="s">
        <v>808</v>
      </c>
      <c r="B328" s="1026"/>
      <c r="C328" s="1026"/>
      <c r="D328" s="1026"/>
      <c r="E328" s="1026"/>
      <c r="F328" s="1026"/>
      <c r="G328" s="1026"/>
      <c r="H328" s="1026"/>
      <c r="I328" s="1026"/>
      <c r="J328" s="1026"/>
      <c r="K328" s="1015">
        <v>1</v>
      </c>
      <c r="L328" s="1015"/>
      <c r="M328" s="1015"/>
      <c r="N328" s="1015"/>
      <c r="O328" s="1015"/>
      <c r="P328" s="1015"/>
      <c r="Q328" s="1015"/>
      <c r="R328" s="1015"/>
      <c r="S328" s="1015"/>
      <c r="T328" s="1015"/>
      <c r="U328" s="1015"/>
      <c r="V328" s="1015">
        <v>78</v>
      </c>
      <c r="W328" s="1015"/>
      <c r="X328" s="1015"/>
      <c r="Y328" s="1015"/>
      <c r="Z328" s="1015"/>
      <c r="AA328" s="1015"/>
      <c r="AB328" s="1015"/>
      <c r="AC328" s="1015"/>
      <c r="AD328" s="1015"/>
      <c r="AE328" s="1015"/>
      <c r="AF328" s="1015"/>
      <c r="AG328" s="1015"/>
      <c r="AH328" s="1015">
        <v>47</v>
      </c>
      <c r="AI328" s="1015"/>
      <c r="AJ328" s="1015"/>
      <c r="AK328" s="1015"/>
      <c r="AL328" s="1015"/>
      <c r="AM328" s="1015"/>
      <c r="AN328" s="1015"/>
      <c r="AO328" s="1015"/>
      <c r="AP328" s="1015"/>
      <c r="AQ328" s="1015">
        <v>126</v>
      </c>
      <c r="AR328" s="1015"/>
      <c r="AS328" s="1015"/>
      <c r="AT328" s="1015"/>
    </row>
    <row r="329" spans="1:46" x14ac:dyDescent="0.2">
      <c r="A329" s="1038" t="s">
        <v>807</v>
      </c>
      <c r="B329" s="1026"/>
      <c r="C329" s="1026"/>
      <c r="D329" s="1026"/>
      <c r="E329" s="1026"/>
      <c r="F329" s="1026"/>
      <c r="G329" s="1026"/>
      <c r="H329" s="1026"/>
      <c r="I329" s="1026"/>
      <c r="J329" s="1026"/>
      <c r="K329" s="1015">
        <v>11</v>
      </c>
      <c r="L329" s="1015"/>
      <c r="M329" s="1015"/>
      <c r="N329" s="1015"/>
      <c r="O329" s="1015"/>
      <c r="P329" s="1015"/>
      <c r="Q329" s="1015"/>
      <c r="R329" s="1015"/>
      <c r="S329" s="1015"/>
      <c r="T329" s="1015"/>
      <c r="U329" s="1015"/>
      <c r="V329" s="1015">
        <v>54</v>
      </c>
      <c r="W329" s="1015"/>
      <c r="X329" s="1015"/>
      <c r="Y329" s="1015"/>
      <c r="Z329" s="1015"/>
      <c r="AA329" s="1015"/>
      <c r="AB329" s="1015"/>
      <c r="AC329" s="1015"/>
      <c r="AD329" s="1015"/>
      <c r="AE329" s="1015"/>
      <c r="AF329" s="1015"/>
      <c r="AG329" s="1015"/>
      <c r="AH329" s="1015">
        <v>32</v>
      </c>
      <c r="AI329" s="1015"/>
      <c r="AJ329" s="1015"/>
      <c r="AK329" s="1015"/>
      <c r="AL329" s="1015"/>
      <c r="AM329" s="1015"/>
      <c r="AN329" s="1015"/>
      <c r="AO329" s="1015"/>
      <c r="AP329" s="1015"/>
      <c r="AQ329" s="1015">
        <v>97</v>
      </c>
      <c r="AR329" s="1015"/>
      <c r="AS329" s="1015"/>
      <c r="AT329" s="1015"/>
    </row>
    <row r="330" spans="1:46" x14ac:dyDescent="0.2">
      <c r="A330" s="1038" t="s">
        <v>806</v>
      </c>
      <c r="B330" s="1026"/>
      <c r="C330" s="1026"/>
      <c r="D330" s="1026"/>
      <c r="E330" s="1026"/>
      <c r="F330" s="1026"/>
      <c r="G330" s="1026"/>
      <c r="H330" s="1026"/>
      <c r="I330" s="1026"/>
      <c r="J330" s="1026"/>
      <c r="K330" s="1015">
        <v>2</v>
      </c>
      <c r="L330" s="1015"/>
      <c r="M330" s="1015"/>
      <c r="N330" s="1015"/>
      <c r="O330" s="1015"/>
      <c r="P330" s="1015"/>
      <c r="Q330" s="1015"/>
      <c r="R330" s="1015"/>
      <c r="S330" s="1015"/>
      <c r="T330" s="1015"/>
      <c r="U330" s="1015"/>
      <c r="V330" s="1015">
        <v>73</v>
      </c>
      <c r="W330" s="1015"/>
      <c r="X330" s="1015"/>
      <c r="Y330" s="1015"/>
      <c r="Z330" s="1015"/>
      <c r="AA330" s="1015"/>
      <c r="AB330" s="1015"/>
      <c r="AC330" s="1015"/>
      <c r="AD330" s="1015"/>
      <c r="AE330" s="1015"/>
      <c r="AF330" s="1015"/>
      <c r="AG330" s="1015"/>
      <c r="AH330" s="1015">
        <v>116</v>
      </c>
      <c r="AI330" s="1015"/>
      <c r="AJ330" s="1015"/>
      <c r="AK330" s="1015"/>
      <c r="AL330" s="1015"/>
      <c r="AM330" s="1015"/>
      <c r="AN330" s="1015"/>
      <c r="AO330" s="1015"/>
      <c r="AP330" s="1015"/>
      <c r="AQ330" s="1015">
        <v>191</v>
      </c>
      <c r="AR330" s="1015"/>
      <c r="AS330" s="1015"/>
      <c r="AT330" s="1015"/>
    </row>
    <row r="331" spans="1:46" x14ac:dyDescent="0.2">
      <c r="A331" s="1038" t="s">
        <v>805</v>
      </c>
      <c r="B331" s="1026"/>
      <c r="C331" s="1026"/>
      <c r="D331" s="1026"/>
      <c r="E331" s="1026"/>
      <c r="F331" s="1026"/>
      <c r="G331" s="1026"/>
      <c r="H331" s="1026"/>
      <c r="I331" s="1026"/>
      <c r="J331" s="1026"/>
      <c r="K331" s="1015">
        <v>2</v>
      </c>
      <c r="L331" s="1015"/>
      <c r="M331" s="1015"/>
      <c r="N331" s="1015"/>
      <c r="O331" s="1015"/>
      <c r="P331" s="1015"/>
      <c r="Q331" s="1015"/>
      <c r="R331" s="1015"/>
      <c r="S331" s="1015"/>
      <c r="T331" s="1015"/>
      <c r="U331" s="1015"/>
      <c r="V331" s="1015">
        <v>24</v>
      </c>
      <c r="W331" s="1015"/>
      <c r="X331" s="1015"/>
      <c r="Y331" s="1015"/>
      <c r="Z331" s="1015"/>
      <c r="AA331" s="1015"/>
      <c r="AB331" s="1015"/>
      <c r="AC331" s="1015"/>
      <c r="AD331" s="1015"/>
      <c r="AE331" s="1015"/>
      <c r="AF331" s="1015"/>
      <c r="AG331" s="1015"/>
      <c r="AH331" s="1015">
        <v>21</v>
      </c>
      <c r="AI331" s="1015"/>
      <c r="AJ331" s="1015"/>
      <c r="AK331" s="1015"/>
      <c r="AL331" s="1015"/>
      <c r="AM331" s="1015"/>
      <c r="AN331" s="1015"/>
      <c r="AO331" s="1015"/>
      <c r="AP331" s="1015"/>
      <c r="AQ331" s="1015">
        <v>47</v>
      </c>
      <c r="AR331" s="1015"/>
      <c r="AS331" s="1015"/>
      <c r="AT331" s="1015"/>
    </row>
    <row r="332" spans="1:46" x14ac:dyDescent="0.2">
      <c r="A332" s="1038" t="s">
        <v>804</v>
      </c>
      <c r="B332" s="1026"/>
      <c r="C332" s="1026"/>
      <c r="D332" s="1026"/>
      <c r="E332" s="1026"/>
      <c r="F332" s="1026"/>
      <c r="G332" s="1026"/>
      <c r="H332" s="1026"/>
      <c r="I332" s="1026"/>
      <c r="J332" s="1026"/>
      <c r="K332" s="1015">
        <v>4</v>
      </c>
      <c r="L332" s="1015"/>
      <c r="M332" s="1015"/>
      <c r="N332" s="1015"/>
      <c r="O332" s="1015"/>
      <c r="P332" s="1015"/>
      <c r="Q332" s="1015"/>
      <c r="R332" s="1015"/>
      <c r="S332" s="1015"/>
      <c r="T332" s="1015"/>
      <c r="U332" s="1015"/>
      <c r="V332" s="1015">
        <v>27</v>
      </c>
      <c r="W332" s="1015"/>
      <c r="X332" s="1015"/>
      <c r="Y332" s="1015"/>
      <c r="Z332" s="1015"/>
      <c r="AA332" s="1015"/>
      <c r="AB332" s="1015"/>
      <c r="AC332" s="1015"/>
      <c r="AD332" s="1015"/>
      <c r="AE332" s="1015"/>
      <c r="AF332" s="1015"/>
      <c r="AG332" s="1015"/>
      <c r="AH332" s="1015">
        <v>60</v>
      </c>
      <c r="AI332" s="1015"/>
      <c r="AJ332" s="1015"/>
      <c r="AK332" s="1015"/>
      <c r="AL332" s="1015"/>
      <c r="AM332" s="1015"/>
      <c r="AN332" s="1015"/>
      <c r="AO332" s="1015"/>
      <c r="AP332" s="1015"/>
      <c r="AQ332" s="1015">
        <v>91</v>
      </c>
      <c r="AR332" s="1015"/>
      <c r="AS332" s="1015"/>
      <c r="AT332" s="1015"/>
    </row>
    <row r="333" spans="1:46" x14ac:dyDescent="0.2">
      <c r="A333" s="1038" t="s">
        <v>803</v>
      </c>
      <c r="B333" s="1026"/>
      <c r="C333" s="1026"/>
      <c r="D333" s="1026"/>
      <c r="E333" s="1026"/>
      <c r="F333" s="1026"/>
      <c r="G333" s="1026"/>
      <c r="H333" s="1026"/>
      <c r="I333" s="1026"/>
      <c r="J333" s="1026"/>
      <c r="K333" s="1015">
        <v>14</v>
      </c>
      <c r="L333" s="1015"/>
      <c r="M333" s="1015"/>
      <c r="N333" s="1015"/>
      <c r="O333" s="1015"/>
      <c r="P333" s="1015"/>
      <c r="Q333" s="1015"/>
      <c r="R333" s="1015"/>
      <c r="S333" s="1015"/>
      <c r="T333" s="1015"/>
      <c r="U333" s="1015"/>
      <c r="V333" s="1015">
        <v>63</v>
      </c>
      <c r="W333" s="1015"/>
      <c r="X333" s="1015"/>
      <c r="Y333" s="1015"/>
      <c r="Z333" s="1015"/>
      <c r="AA333" s="1015"/>
      <c r="AB333" s="1015"/>
      <c r="AC333" s="1015"/>
      <c r="AD333" s="1015"/>
      <c r="AE333" s="1015"/>
      <c r="AF333" s="1015"/>
      <c r="AG333" s="1015"/>
      <c r="AH333" s="1015">
        <v>84</v>
      </c>
      <c r="AI333" s="1015"/>
      <c r="AJ333" s="1015"/>
      <c r="AK333" s="1015"/>
      <c r="AL333" s="1015"/>
      <c r="AM333" s="1015"/>
      <c r="AN333" s="1015"/>
      <c r="AO333" s="1015"/>
      <c r="AP333" s="1015"/>
      <c r="AQ333" s="1015">
        <v>161</v>
      </c>
      <c r="AR333" s="1015"/>
      <c r="AS333" s="1015"/>
      <c r="AT333" s="1015"/>
    </row>
    <row r="334" spans="1:46" x14ac:dyDescent="0.2">
      <c r="A334" s="1038" t="s">
        <v>802</v>
      </c>
      <c r="B334" s="1026"/>
      <c r="C334" s="1026"/>
      <c r="D334" s="1026"/>
      <c r="E334" s="1026"/>
      <c r="F334" s="1026"/>
      <c r="G334" s="1026"/>
      <c r="H334" s="1026"/>
      <c r="I334" s="1026"/>
      <c r="J334" s="1026"/>
      <c r="K334" s="1015">
        <v>1</v>
      </c>
      <c r="L334" s="1015"/>
      <c r="M334" s="1015"/>
      <c r="N334" s="1015"/>
      <c r="O334" s="1015"/>
      <c r="P334" s="1015"/>
      <c r="Q334" s="1015"/>
      <c r="R334" s="1015"/>
      <c r="S334" s="1015"/>
      <c r="T334" s="1015"/>
      <c r="U334" s="1015"/>
      <c r="V334" s="1015">
        <v>54</v>
      </c>
      <c r="W334" s="1015"/>
      <c r="X334" s="1015"/>
      <c r="Y334" s="1015"/>
      <c r="Z334" s="1015"/>
      <c r="AA334" s="1015"/>
      <c r="AB334" s="1015"/>
      <c r="AC334" s="1015"/>
      <c r="AD334" s="1015"/>
      <c r="AE334" s="1015"/>
      <c r="AF334" s="1015"/>
      <c r="AG334" s="1015"/>
      <c r="AH334" s="1015">
        <v>93</v>
      </c>
      <c r="AI334" s="1015"/>
      <c r="AJ334" s="1015"/>
      <c r="AK334" s="1015"/>
      <c r="AL334" s="1015"/>
      <c r="AM334" s="1015"/>
      <c r="AN334" s="1015"/>
      <c r="AO334" s="1015"/>
      <c r="AP334" s="1015"/>
      <c r="AQ334" s="1015">
        <v>148</v>
      </c>
      <c r="AR334" s="1015"/>
      <c r="AS334" s="1015"/>
      <c r="AT334" s="1015"/>
    </row>
    <row r="335" spans="1:46" x14ac:dyDescent="0.2">
      <c r="A335" s="1038" t="s">
        <v>801</v>
      </c>
      <c r="B335" s="1026"/>
      <c r="C335" s="1026"/>
      <c r="D335" s="1026"/>
      <c r="E335" s="1026"/>
      <c r="F335" s="1026"/>
      <c r="G335" s="1026"/>
      <c r="H335" s="1026"/>
      <c r="I335" s="1026"/>
      <c r="J335" s="1026"/>
      <c r="K335" s="1015">
        <v>5</v>
      </c>
      <c r="L335" s="1015"/>
      <c r="M335" s="1015"/>
      <c r="N335" s="1015"/>
      <c r="O335" s="1015"/>
      <c r="P335" s="1015"/>
      <c r="Q335" s="1015"/>
      <c r="R335" s="1015"/>
      <c r="S335" s="1015"/>
      <c r="T335" s="1015"/>
      <c r="U335" s="1015"/>
      <c r="V335" s="1015">
        <v>23</v>
      </c>
      <c r="W335" s="1015"/>
      <c r="X335" s="1015"/>
      <c r="Y335" s="1015"/>
      <c r="Z335" s="1015"/>
      <c r="AA335" s="1015"/>
      <c r="AB335" s="1015"/>
      <c r="AC335" s="1015"/>
      <c r="AD335" s="1015"/>
      <c r="AE335" s="1015"/>
      <c r="AF335" s="1015"/>
      <c r="AG335" s="1015"/>
      <c r="AH335" s="1015">
        <v>33</v>
      </c>
      <c r="AI335" s="1015"/>
      <c r="AJ335" s="1015"/>
      <c r="AK335" s="1015"/>
      <c r="AL335" s="1015"/>
      <c r="AM335" s="1015"/>
      <c r="AN335" s="1015"/>
      <c r="AO335" s="1015"/>
      <c r="AP335" s="1015"/>
      <c r="AQ335" s="1015">
        <v>61</v>
      </c>
      <c r="AR335" s="1015"/>
      <c r="AS335" s="1015"/>
      <c r="AT335" s="1015"/>
    </row>
    <row r="336" spans="1:46" x14ac:dyDescent="0.2">
      <c r="A336" s="1038" t="s">
        <v>800</v>
      </c>
      <c r="B336" s="1026"/>
      <c r="C336" s="1026"/>
      <c r="D336" s="1026"/>
      <c r="E336" s="1026"/>
      <c r="F336" s="1026"/>
      <c r="G336" s="1026"/>
      <c r="H336" s="1026"/>
      <c r="I336" s="1026"/>
      <c r="J336" s="1026"/>
      <c r="K336" s="1015">
        <v>7</v>
      </c>
      <c r="L336" s="1015"/>
      <c r="M336" s="1015"/>
      <c r="N336" s="1015"/>
      <c r="O336" s="1015"/>
      <c r="P336" s="1015"/>
      <c r="Q336" s="1015"/>
      <c r="R336" s="1015"/>
      <c r="S336" s="1015"/>
      <c r="T336" s="1015"/>
      <c r="U336" s="1015"/>
      <c r="V336" s="1015">
        <v>49</v>
      </c>
      <c r="W336" s="1015"/>
      <c r="X336" s="1015"/>
      <c r="Y336" s="1015"/>
      <c r="Z336" s="1015"/>
      <c r="AA336" s="1015"/>
      <c r="AB336" s="1015"/>
      <c r="AC336" s="1015"/>
      <c r="AD336" s="1015"/>
      <c r="AE336" s="1015"/>
      <c r="AF336" s="1015"/>
      <c r="AG336" s="1015"/>
      <c r="AH336" s="1015">
        <v>60</v>
      </c>
      <c r="AI336" s="1015"/>
      <c r="AJ336" s="1015"/>
      <c r="AK336" s="1015"/>
      <c r="AL336" s="1015"/>
      <c r="AM336" s="1015"/>
      <c r="AN336" s="1015"/>
      <c r="AO336" s="1015"/>
      <c r="AP336" s="1015"/>
      <c r="AQ336" s="1015">
        <v>116</v>
      </c>
      <c r="AR336" s="1015"/>
      <c r="AS336" s="1015"/>
      <c r="AT336" s="1015"/>
    </row>
    <row r="337" spans="1:46" x14ac:dyDescent="0.2">
      <c r="A337" s="1038" t="s">
        <v>799</v>
      </c>
      <c r="B337" s="1026"/>
      <c r="C337" s="1026"/>
      <c r="D337" s="1026"/>
      <c r="E337" s="1026"/>
      <c r="F337" s="1026"/>
      <c r="G337" s="1026"/>
      <c r="H337" s="1026"/>
      <c r="I337" s="1026"/>
      <c r="J337" s="1026"/>
      <c r="K337" s="1015">
        <v>3</v>
      </c>
      <c r="L337" s="1015"/>
      <c r="M337" s="1015"/>
      <c r="N337" s="1015"/>
      <c r="O337" s="1015"/>
      <c r="P337" s="1015"/>
      <c r="Q337" s="1015"/>
      <c r="R337" s="1015"/>
      <c r="S337" s="1015"/>
      <c r="T337" s="1015"/>
      <c r="U337" s="1015"/>
      <c r="V337" s="1015">
        <v>59</v>
      </c>
      <c r="W337" s="1015"/>
      <c r="X337" s="1015"/>
      <c r="Y337" s="1015"/>
      <c r="Z337" s="1015"/>
      <c r="AA337" s="1015"/>
      <c r="AB337" s="1015"/>
      <c r="AC337" s="1015"/>
      <c r="AD337" s="1015"/>
      <c r="AE337" s="1015"/>
      <c r="AF337" s="1015"/>
      <c r="AG337" s="1015"/>
      <c r="AH337" s="1015">
        <v>24</v>
      </c>
      <c r="AI337" s="1015"/>
      <c r="AJ337" s="1015"/>
      <c r="AK337" s="1015"/>
      <c r="AL337" s="1015"/>
      <c r="AM337" s="1015"/>
      <c r="AN337" s="1015"/>
      <c r="AO337" s="1015"/>
      <c r="AP337" s="1015"/>
      <c r="AQ337" s="1015">
        <v>86</v>
      </c>
      <c r="AR337" s="1015"/>
      <c r="AS337" s="1015"/>
      <c r="AT337" s="1015"/>
    </row>
    <row r="338" spans="1:46" x14ac:dyDescent="0.2">
      <c r="A338" s="1038" t="s">
        <v>798</v>
      </c>
      <c r="B338" s="1026"/>
      <c r="C338" s="1026"/>
      <c r="D338" s="1026"/>
      <c r="E338" s="1026"/>
      <c r="F338" s="1026"/>
      <c r="G338" s="1026"/>
      <c r="H338" s="1026"/>
      <c r="I338" s="1026"/>
      <c r="J338" s="1026"/>
      <c r="K338" s="1015">
        <v>6</v>
      </c>
      <c r="L338" s="1015"/>
      <c r="M338" s="1015"/>
      <c r="N338" s="1015"/>
      <c r="O338" s="1015"/>
      <c r="P338" s="1015"/>
      <c r="Q338" s="1015"/>
      <c r="R338" s="1015"/>
      <c r="S338" s="1015"/>
      <c r="T338" s="1015"/>
      <c r="U338" s="1015"/>
      <c r="V338" s="1015">
        <v>62</v>
      </c>
      <c r="W338" s="1015"/>
      <c r="X338" s="1015"/>
      <c r="Y338" s="1015"/>
      <c r="Z338" s="1015"/>
      <c r="AA338" s="1015"/>
      <c r="AB338" s="1015"/>
      <c r="AC338" s="1015"/>
      <c r="AD338" s="1015"/>
      <c r="AE338" s="1015"/>
      <c r="AF338" s="1015"/>
      <c r="AG338" s="1015"/>
      <c r="AH338" s="1015">
        <v>112</v>
      </c>
      <c r="AI338" s="1015"/>
      <c r="AJ338" s="1015"/>
      <c r="AK338" s="1015"/>
      <c r="AL338" s="1015"/>
      <c r="AM338" s="1015"/>
      <c r="AN338" s="1015"/>
      <c r="AO338" s="1015"/>
      <c r="AP338" s="1015"/>
      <c r="AQ338" s="1015">
        <v>180</v>
      </c>
      <c r="AR338" s="1015"/>
      <c r="AS338" s="1015"/>
      <c r="AT338" s="1015"/>
    </row>
    <row r="339" spans="1:46" x14ac:dyDescent="0.2">
      <c r="A339" s="1038" t="s">
        <v>797</v>
      </c>
      <c r="B339" s="1026"/>
      <c r="C339" s="1026"/>
      <c r="D339" s="1026"/>
      <c r="E339" s="1026"/>
      <c r="F339" s="1026"/>
      <c r="G339" s="1026"/>
      <c r="H339" s="1026"/>
      <c r="I339" s="1026"/>
      <c r="J339" s="1026"/>
      <c r="K339" s="1015">
        <v>12</v>
      </c>
      <c r="L339" s="1015"/>
      <c r="M339" s="1015"/>
      <c r="N339" s="1015"/>
      <c r="O339" s="1015"/>
      <c r="P339" s="1015"/>
      <c r="Q339" s="1015"/>
      <c r="R339" s="1015"/>
      <c r="S339" s="1015"/>
      <c r="T339" s="1015"/>
      <c r="U339" s="1015"/>
      <c r="V339" s="1015">
        <v>78</v>
      </c>
      <c r="W339" s="1015"/>
      <c r="X339" s="1015"/>
      <c r="Y339" s="1015"/>
      <c r="Z339" s="1015"/>
      <c r="AA339" s="1015"/>
      <c r="AB339" s="1015"/>
      <c r="AC339" s="1015"/>
      <c r="AD339" s="1015"/>
      <c r="AE339" s="1015"/>
      <c r="AF339" s="1015"/>
      <c r="AG339" s="1015"/>
      <c r="AH339" s="1015">
        <v>30</v>
      </c>
      <c r="AI339" s="1015"/>
      <c r="AJ339" s="1015"/>
      <c r="AK339" s="1015"/>
      <c r="AL339" s="1015"/>
      <c r="AM339" s="1015"/>
      <c r="AN339" s="1015"/>
      <c r="AO339" s="1015"/>
      <c r="AP339" s="1015"/>
      <c r="AQ339" s="1015">
        <v>120</v>
      </c>
      <c r="AR339" s="1015"/>
      <c r="AS339" s="1015"/>
      <c r="AT339" s="1015"/>
    </row>
    <row r="340" spans="1:46" x14ac:dyDescent="0.2">
      <c r="A340" s="1038" t="s">
        <v>796</v>
      </c>
      <c r="B340" s="1026"/>
      <c r="C340" s="1026"/>
      <c r="D340" s="1026"/>
      <c r="E340" s="1026"/>
      <c r="F340" s="1026"/>
      <c r="G340" s="1026"/>
      <c r="H340" s="1026"/>
      <c r="I340" s="1026"/>
      <c r="J340" s="1026"/>
      <c r="K340" s="1015">
        <v>6</v>
      </c>
      <c r="L340" s="1015"/>
      <c r="M340" s="1015"/>
      <c r="N340" s="1015"/>
      <c r="O340" s="1015"/>
      <c r="P340" s="1015"/>
      <c r="Q340" s="1015"/>
      <c r="R340" s="1015"/>
      <c r="S340" s="1015"/>
      <c r="T340" s="1015"/>
      <c r="U340" s="1015"/>
      <c r="V340" s="1015">
        <v>43</v>
      </c>
      <c r="W340" s="1015"/>
      <c r="X340" s="1015"/>
      <c r="Y340" s="1015"/>
      <c r="Z340" s="1015"/>
      <c r="AA340" s="1015"/>
      <c r="AB340" s="1015"/>
      <c r="AC340" s="1015"/>
      <c r="AD340" s="1015"/>
      <c r="AE340" s="1015"/>
      <c r="AF340" s="1015"/>
      <c r="AG340" s="1015"/>
      <c r="AH340" s="1015">
        <v>54</v>
      </c>
      <c r="AI340" s="1015"/>
      <c r="AJ340" s="1015"/>
      <c r="AK340" s="1015"/>
      <c r="AL340" s="1015"/>
      <c r="AM340" s="1015"/>
      <c r="AN340" s="1015"/>
      <c r="AO340" s="1015"/>
      <c r="AP340" s="1015"/>
      <c r="AQ340" s="1015">
        <v>103</v>
      </c>
      <c r="AR340" s="1015"/>
      <c r="AS340" s="1015"/>
      <c r="AT340" s="1015"/>
    </row>
    <row r="341" spans="1:46" x14ac:dyDescent="0.2">
      <c r="A341" s="1038" t="s">
        <v>795</v>
      </c>
      <c r="B341" s="1026"/>
      <c r="C341" s="1026"/>
      <c r="D341" s="1026"/>
      <c r="E341" s="1026"/>
      <c r="F341" s="1026"/>
      <c r="G341" s="1026"/>
      <c r="H341" s="1026"/>
      <c r="I341" s="1026"/>
      <c r="J341" s="1026"/>
      <c r="K341" s="1015">
        <v>9</v>
      </c>
      <c r="L341" s="1015"/>
      <c r="M341" s="1015"/>
      <c r="N341" s="1015"/>
      <c r="O341" s="1015"/>
      <c r="P341" s="1015"/>
      <c r="Q341" s="1015"/>
      <c r="R341" s="1015"/>
      <c r="S341" s="1015"/>
      <c r="T341" s="1015"/>
      <c r="U341" s="1015"/>
      <c r="V341" s="1015">
        <v>97</v>
      </c>
      <c r="W341" s="1015"/>
      <c r="X341" s="1015"/>
      <c r="Y341" s="1015"/>
      <c r="Z341" s="1015"/>
      <c r="AA341" s="1015"/>
      <c r="AB341" s="1015"/>
      <c r="AC341" s="1015"/>
      <c r="AD341" s="1015"/>
      <c r="AE341" s="1015"/>
      <c r="AF341" s="1015"/>
      <c r="AG341" s="1015"/>
      <c r="AH341" s="1015">
        <v>101</v>
      </c>
      <c r="AI341" s="1015"/>
      <c r="AJ341" s="1015"/>
      <c r="AK341" s="1015"/>
      <c r="AL341" s="1015"/>
      <c r="AM341" s="1015"/>
      <c r="AN341" s="1015"/>
      <c r="AO341" s="1015"/>
      <c r="AP341" s="1015"/>
      <c r="AQ341" s="1015">
        <v>207</v>
      </c>
      <c r="AR341" s="1015"/>
      <c r="AS341" s="1015"/>
      <c r="AT341" s="1015"/>
    </row>
    <row r="342" spans="1:46" x14ac:dyDescent="0.2">
      <c r="A342" s="1038" t="s">
        <v>794</v>
      </c>
      <c r="B342" s="1026"/>
      <c r="C342" s="1026"/>
      <c r="D342" s="1026"/>
      <c r="E342" s="1026"/>
      <c r="F342" s="1026"/>
      <c r="G342" s="1026"/>
      <c r="H342" s="1026"/>
      <c r="I342" s="1026"/>
      <c r="J342" s="1026"/>
      <c r="K342" s="1015">
        <v>2</v>
      </c>
      <c r="L342" s="1015"/>
      <c r="M342" s="1015"/>
      <c r="N342" s="1015"/>
      <c r="O342" s="1015"/>
      <c r="P342" s="1015"/>
      <c r="Q342" s="1015"/>
      <c r="R342" s="1015"/>
      <c r="S342" s="1015"/>
      <c r="T342" s="1015"/>
      <c r="U342" s="1015"/>
      <c r="V342" s="1015">
        <v>30</v>
      </c>
      <c r="W342" s="1015"/>
      <c r="X342" s="1015"/>
      <c r="Y342" s="1015"/>
      <c r="Z342" s="1015"/>
      <c r="AA342" s="1015"/>
      <c r="AB342" s="1015"/>
      <c r="AC342" s="1015"/>
      <c r="AD342" s="1015"/>
      <c r="AE342" s="1015"/>
      <c r="AF342" s="1015"/>
      <c r="AG342" s="1015"/>
      <c r="AH342" s="1015">
        <v>49</v>
      </c>
      <c r="AI342" s="1015"/>
      <c r="AJ342" s="1015"/>
      <c r="AK342" s="1015"/>
      <c r="AL342" s="1015"/>
      <c r="AM342" s="1015"/>
      <c r="AN342" s="1015"/>
      <c r="AO342" s="1015"/>
      <c r="AP342" s="1015"/>
      <c r="AQ342" s="1015">
        <v>81</v>
      </c>
      <c r="AR342" s="1015"/>
      <c r="AS342" s="1015"/>
      <c r="AT342" s="1015"/>
    </row>
    <row r="343" spans="1:46" x14ac:dyDescent="0.2">
      <c r="A343" s="1038" t="s">
        <v>793</v>
      </c>
      <c r="B343" s="1026"/>
      <c r="C343" s="1026"/>
      <c r="D343" s="1026"/>
      <c r="E343" s="1026"/>
      <c r="F343" s="1026"/>
      <c r="G343" s="1026"/>
      <c r="H343" s="1026"/>
      <c r="I343" s="1026"/>
      <c r="J343" s="1026"/>
      <c r="K343" s="1015">
        <v>0</v>
      </c>
      <c r="L343" s="1015"/>
      <c r="M343" s="1015"/>
      <c r="N343" s="1015"/>
      <c r="O343" s="1015"/>
      <c r="P343" s="1015"/>
      <c r="Q343" s="1015"/>
      <c r="R343" s="1015"/>
      <c r="S343" s="1015"/>
      <c r="T343" s="1015"/>
      <c r="U343" s="1015"/>
      <c r="V343" s="1015">
        <v>25</v>
      </c>
      <c r="W343" s="1015"/>
      <c r="X343" s="1015"/>
      <c r="Y343" s="1015"/>
      <c r="Z343" s="1015"/>
      <c r="AA343" s="1015"/>
      <c r="AB343" s="1015"/>
      <c r="AC343" s="1015"/>
      <c r="AD343" s="1015"/>
      <c r="AE343" s="1015"/>
      <c r="AF343" s="1015"/>
      <c r="AG343" s="1015"/>
      <c r="AH343" s="1015">
        <v>30</v>
      </c>
      <c r="AI343" s="1015"/>
      <c r="AJ343" s="1015"/>
      <c r="AK343" s="1015"/>
      <c r="AL343" s="1015"/>
      <c r="AM343" s="1015"/>
      <c r="AN343" s="1015"/>
      <c r="AO343" s="1015"/>
      <c r="AP343" s="1015"/>
      <c r="AQ343" s="1015">
        <v>55</v>
      </c>
      <c r="AR343" s="1015"/>
      <c r="AS343" s="1015"/>
      <c r="AT343" s="1015"/>
    </row>
    <row r="344" spans="1:46" x14ac:dyDescent="0.2">
      <c r="A344" s="1038" t="s">
        <v>792</v>
      </c>
      <c r="B344" s="1026"/>
      <c r="C344" s="1026"/>
      <c r="D344" s="1026"/>
      <c r="E344" s="1026"/>
      <c r="F344" s="1026"/>
      <c r="G344" s="1026"/>
      <c r="H344" s="1026"/>
      <c r="I344" s="1026"/>
      <c r="J344" s="1026"/>
      <c r="K344" s="1015">
        <v>3</v>
      </c>
      <c r="L344" s="1015"/>
      <c r="M344" s="1015"/>
      <c r="N344" s="1015"/>
      <c r="O344" s="1015"/>
      <c r="P344" s="1015"/>
      <c r="Q344" s="1015"/>
      <c r="R344" s="1015"/>
      <c r="S344" s="1015"/>
      <c r="T344" s="1015"/>
      <c r="U344" s="1015"/>
      <c r="V344" s="1015">
        <v>90</v>
      </c>
      <c r="W344" s="1015"/>
      <c r="X344" s="1015"/>
      <c r="Y344" s="1015"/>
      <c r="Z344" s="1015"/>
      <c r="AA344" s="1015"/>
      <c r="AB344" s="1015"/>
      <c r="AC344" s="1015"/>
      <c r="AD344" s="1015"/>
      <c r="AE344" s="1015"/>
      <c r="AF344" s="1015"/>
      <c r="AG344" s="1015"/>
      <c r="AH344" s="1015">
        <v>54</v>
      </c>
      <c r="AI344" s="1015"/>
      <c r="AJ344" s="1015"/>
      <c r="AK344" s="1015"/>
      <c r="AL344" s="1015"/>
      <c r="AM344" s="1015"/>
      <c r="AN344" s="1015"/>
      <c r="AO344" s="1015"/>
      <c r="AP344" s="1015"/>
      <c r="AQ344" s="1015">
        <v>147</v>
      </c>
      <c r="AR344" s="1015"/>
      <c r="AS344" s="1015"/>
      <c r="AT344" s="1015"/>
    </row>
    <row r="345" spans="1:46" x14ac:dyDescent="0.2">
      <c r="A345" s="1038" t="s">
        <v>791</v>
      </c>
      <c r="B345" s="1026"/>
      <c r="C345" s="1026"/>
      <c r="D345" s="1026"/>
      <c r="E345" s="1026"/>
      <c r="F345" s="1026"/>
      <c r="G345" s="1026"/>
      <c r="H345" s="1026"/>
      <c r="I345" s="1026"/>
      <c r="J345" s="1026"/>
      <c r="K345" s="1015">
        <v>6</v>
      </c>
      <c r="L345" s="1015"/>
      <c r="M345" s="1015"/>
      <c r="N345" s="1015"/>
      <c r="O345" s="1015"/>
      <c r="P345" s="1015"/>
      <c r="Q345" s="1015"/>
      <c r="R345" s="1015"/>
      <c r="S345" s="1015"/>
      <c r="T345" s="1015"/>
      <c r="U345" s="1015"/>
      <c r="V345" s="1015">
        <v>55</v>
      </c>
      <c r="W345" s="1015"/>
      <c r="X345" s="1015"/>
      <c r="Y345" s="1015"/>
      <c r="Z345" s="1015"/>
      <c r="AA345" s="1015"/>
      <c r="AB345" s="1015"/>
      <c r="AC345" s="1015"/>
      <c r="AD345" s="1015"/>
      <c r="AE345" s="1015"/>
      <c r="AF345" s="1015"/>
      <c r="AG345" s="1015"/>
      <c r="AH345" s="1015">
        <v>46</v>
      </c>
      <c r="AI345" s="1015"/>
      <c r="AJ345" s="1015"/>
      <c r="AK345" s="1015"/>
      <c r="AL345" s="1015"/>
      <c r="AM345" s="1015"/>
      <c r="AN345" s="1015"/>
      <c r="AO345" s="1015"/>
      <c r="AP345" s="1015"/>
      <c r="AQ345" s="1015">
        <v>107</v>
      </c>
      <c r="AR345" s="1015"/>
      <c r="AS345" s="1015"/>
      <c r="AT345" s="1015"/>
    </row>
    <row r="346" spans="1:46" x14ac:dyDescent="0.2">
      <c r="A346" s="1038" t="s">
        <v>790</v>
      </c>
      <c r="B346" s="1026"/>
      <c r="C346" s="1026"/>
      <c r="D346" s="1026"/>
      <c r="E346" s="1026"/>
      <c r="F346" s="1026"/>
      <c r="G346" s="1026"/>
      <c r="H346" s="1026"/>
      <c r="I346" s="1026"/>
      <c r="J346" s="1026"/>
      <c r="K346" s="1015">
        <v>1</v>
      </c>
      <c r="L346" s="1015"/>
      <c r="M346" s="1015"/>
      <c r="N346" s="1015"/>
      <c r="O346" s="1015"/>
      <c r="P346" s="1015"/>
      <c r="Q346" s="1015"/>
      <c r="R346" s="1015"/>
      <c r="S346" s="1015"/>
      <c r="T346" s="1015"/>
      <c r="U346" s="1015"/>
      <c r="V346" s="1015">
        <v>6</v>
      </c>
      <c r="W346" s="1015"/>
      <c r="X346" s="1015"/>
      <c r="Y346" s="1015"/>
      <c r="Z346" s="1015"/>
      <c r="AA346" s="1015"/>
      <c r="AB346" s="1015"/>
      <c r="AC346" s="1015"/>
      <c r="AD346" s="1015"/>
      <c r="AE346" s="1015"/>
      <c r="AF346" s="1015"/>
      <c r="AG346" s="1015"/>
      <c r="AH346" s="1015">
        <v>18</v>
      </c>
      <c r="AI346" s="1015"/>
      <c r="AJ346" s="1015"/>
      <c r="AK346" s="1015"/>
      <c r="AL346" s="1015"/>
      <c r="AM346" s="1015"/>
      <c r="AN346" s="1015"/>
      <c r="AO346" s="1015"/>
      <c r="AP346" s="1015"/>
      <c r="AQ346" s="1015">
        <v>25</v>
      </c>
      <c r="AR346" s="1015"/>
      <c r="AS346" s="1015"/>
      <c r="AT346" s="1015"/>
    </row>
    <row r="347" spans="1:46" x14ac:dyDescent="0.2">
      <c r="A347" s="1038" t="s">
        <v>789</v>
      </c>
      <c r="B347" s="1026"/>
      <c r="C347" s="1026"/>
      <c r="D347" s="1026"/>
      <c r="E347" s="1026"/>
      <c r="F347" s="1026"/>
      <c r="G347" s="1026"/>
      <c r="H347" s="1026"/>
      <c r="I347" s="1026"/>
      <c r="J347" s="1026"/>
      <c r="K347" s="1015">
        <v>9</v>
      </c>
      <c r="L347" s="1015"/>
      <c r="M347" s="1015"/>
      <c r="N347" s="1015"/>
      <c r="O347" s="1015"/>
      <c r="P347" s="1015"/>
      <c r="Q347" s="1015"/>
      <c r="R347" s="1015"/>
      <c r="S347" s="1015"/>
      <c r="T347" s="1015"/>
      <c r="U347" s="1015"/>
      <c r="V347" s="1015">
        <v>51</v>
      </c>
      <c r="W347" s="1015"/>
      <c r="X347" s="1015"/>
      <c r="Y347" s="1015"/>
      <c r="Z347" s="1015"/>
      <c r="AA347" s="1015"/>
      <c r="AB347" s="1015"/>
      <c r="AC347" s="1015"/>
      <c r="AD347" s="1015"/>
      <c r="AE347" s="1015"/>
      <c r="AF347" s="1015"/>
      <c r="AG347" s="1015"/>
      <c r="AH347" s="1015">
        <v>46</v>
      </c>
      <c r="AI347" s="1015"/>
      <c r="AJ347" s="1015"/>
      <c r="AK347" s="1015"/>
      <c r="AL347" s="1015"/>
      <c r="AM347" s="1015"/>
      <c r="AN347" s="1015"/>
      <c r="AO347" s="1015"/>
      <c r="AP347" s="1015"/>
      <c r="AQ347" s="1015">
        <v>106</v>
      </c>
      <c r="AR347" s="1015"/>
      <c r="AS347" s="1015"/>
      <c r="AT347" s="1015"/>
    </row>
    <row r="348" spans="1:46" x14ac:dyDescent="0.2">
      <c r="A348" s="1038" t="s">
        <v>788</v>
      </c>
      <c r="B348" s="1026"/>
      <c r="C348" s="1026"/>
      <c r="D348" s="1026"/>
      <c r="E348" s="1026"/>
      <c r="F348" s="1026"/>
      <c r="G348" s="1026"/>
      <c r="H348" s="1026"/>
      <c r="I348" s="1026"/>
      <c r="J348" s="1026"/>
      <c r="K348" s="1015">
        <v>1</v>
      </c>
      <c r="L348" s="1015"/>
      <c r="M348" s="1015"/>
      <c r="N348" s="1015"/>
      <c r="O348" s="1015"/>
      <c r="P348" s="1015"/>
      <c r="Q348" s="1015"/>
      <c r="R348" s="1015"/>
      <c r="S348" s="1015"/>
      <c r="T348" s="1015"/>
      <c r="U348" s="1015"/>
      <c r="V348" s="1015">
        <v>36</v>
      </c>
      <c r="W348" s="1015"/>
      <c r="X348" s="1015"/>
      <c r="Y348" s="1015"/>
      <c r="Z348" s="1015"/>
      <c r="AA348" s="1015"/>
      <c r="AB348" s="1015"/>
      <c r="AC348" s="1015"/>
      <c r="AD348" s="1015"/>
      <c r="AE348" s="1015"/>
      <c r="AF348" s="1015"/>
      <c r="AG348" s="1015"/>
      <c r="AH348" s="1015">
        <v>17</v>
      </c>
      <c r="AI348" s="1015"/>
      <c r="AJ348" s="1015"/>
      <c r="AK348" s="1015"/>
      <c r="AL348" s="1015"/>
      <c r="AM348" s="1015"/>
      <c r="AN348" s="1015"/>
      <c r="AO348" s="1015"/>
      <c r="AP348" s="1015"/>
      <c r="AQ348" s="1015">
        <v>54</v>
      </c>
      <c r="AR348" s="1015"/>
      <c r="AS348" s="1015"/>
      <c r="AT348" s="1015"/>
    </row>
    <row r="349" spans="1:46" x14ac:dyDescent="0.2">
      <c r="A349" s="1038" t="s">
        <v>787</v>
      </c>
      <c r="B349" s="1026"/>
      <c r="C349" s="1026"/>
      <c r="D349" s="1026"/>
      <c r="E349" s="1026"/>
      <c r="F349" s="1026"/>
      <c r="G349" s="1026"/>
      <c r="H349" s="1026"/>
      <c r="I349" s="1026"/>
      <c r="J349" s="1026"/>
      <c r="K349" s="1015">
        <v>1</v>
      </c>
      <c r="L349" s="1015"/>
      <c r="M349" s="1015"/>
      <c r="N349" s="1015"/>
      <c r="O349" s="1015"/>
      <c r="P349" s="1015"/>
      <c r="Q349" s="1015"/>
      <c r="R349" s="1015"/>
      <c r="S349" s="1015"/>
      <c r="T349" s="1015"/>
      <c r="U349" s="1015"/>
      <c r="V349" s="1015">
        <v>128</v>
      </c>
      <c r="W349" s="1015"/>
      <c r="X349" s="1015"/>
      <c r="Y349" s="1015"/>
      <c r="Z349" s="1015"/>
      <c r="AA349" s="1015"/>
      <c r="AB349" s="1015"/>
      <c r="AC349" s="1015"/>
      <c r="AD349" s="1015"/>
      <c r="AE349" s="1015"/>
      <c r="AF349" s="1015"/>
      <c r="AG349" s="1015"/>
      <c r="AH349" s="1015">
        <v>156</v>
      </c>
      <c r="AI349" s="1015"/>
      <c r="AJ349" s="1015"/>
      <c r="AK349" s="1015"/>
      <c r="AL349" s="1015"/>
      <c r="AM349" s="1015"/>
      <c r="AN349" s="1015"/>
      <c r="AO349" s="1015"/>
      <c r="AP349" s="1015"/>
      <c r="AQ349" s="1015">
        <v>285</v>
      </c>
      <c r="AR349" s="1015"/>
      <c r="AS349" s="1015"/>
      <c r="AT349" s="1015"/>
    </row>
    <row r="350" spans="1:46" x14ac:dyDescent="0.2">
      <c r="A350" s="1038" t="s">
        <v>786</v>
      </c>
      <c r="B350" s="1026"/>
      <c r="C350" s="1026"/>
      <c r="D350" s="1026"/>
      <c r="E350" s="1026"/>
      <c r="F350" s="1026"/>
      <c r="G350" s="1026"/>
      <c r="H350" s="1026"/>
      <c r="I350" s="1026"/>
      <c r="J350" s="1026"/>
      <c r="K350" s="1015">
        <v>0</v>
      </c>
      <c r="L350" s="1015"/>
      <c r="M350" s="1015"/>
      <c r="N350" s="1015"/>
      <c r="O350" s="1015"/>
      <c r="P350" s="1015"/>
      <c r="Q350" s="1015"/>
      <c r="R350" s="1015"/>
      <c r="S350" s="1015"/>
      <c r="T350" s="1015"/>
      <c r="U350" s="1015"/>
      <c r="V350" s="1015">
        <v>7</v>
      </c>
      <c r="W350" s="1015"/>
      <c r="X350" s="1015"/>
      <c r="Y350" s="1015"/>
      <c r="Z350" s="1015"/>
      <c r="AA350" s="1015"/>
      <c r="AB350" s="1015"/>
      <c r="AC350" s="1015"/>
      <c r="AD350" s="1015"/>
      <c r="AE350" s="1015"/>
      <c r="AF350" s="1015"/>
      <c r="AG350" s="1015"/>
      <c r="AH350" s="1015">
        <v>20</v>
      </c>
      <c r="AI350" s="1015"/>
      <c r="AJ350" s="1015"/>
      <c r="AK350" s="1015"/>
      <c r="AL350" s="1015"/>
      <c r="AM350" s="1015"/>
      <c r="AN350" s="1015"/>
      <c r="AO350" s="1015"/>
      <c r="AP350" s="1015"/>
      <c r="AQ350" s="1015">
        <v>27</v>
      </c>
      <c r="AR350" s="1015"/>
      <c r="AS350" s="1015"/>
      <c r="AT350" s="1015"/>
    </row>
    <row r="351" spans="1:46" x14ac:dyDescent="0.2">
      <c r="A351" s="1038" t="s">
        <v>785</v>
      </c>
      <c r="B351" s="1026"/>
      <c r="C351" s="1026"/>
      <c r="D351" s="1026"/>
      <c r="E351" s="1026"/>
      <c r="F351" s="1026"/>
      <c r="G351" s="1026"/>
      <c r="H351" s="1026"/>
      <c r="I351" s="1026"/>
      <c r="J351" s="1026"/>
      <c r="K351" s="1015">
        <v>1</v>
      </c>
      <c r="L351" s="1015"/>
      <c r="M351" s="1015"/>
      <c r="N351" s="1015"/>
      <c r="O351" s="1015"/>
      <c r="P351" s="1015"/>
      <c r="Q351" s="1015"/>
      <c r="R351" s="1015"/>
      <c r="S351" s="1015"/>
      <c r="T351" s="1015"/>
      <c r="U351" s="1015"/>
      <c r="V351" s="1015">
        <v>137</v>
      </c>
      <c r="W351" s="1015"/>
      <c r="X351" s="1015"/>
      <c r="Y351" s="1015"/>
      <c r="Z351" s="1015"/>
      <c r="AA351" s="1015"/>
      <c r="AB351" s="1015"/>
      <c r="AC351" s="1015"/>
      <c r="AD351" s="1015"/>
      <c r="AE351" s="1015"/>
      <c r="AF351" s="1015"/>
      <c r="AG351" s="1015"/>
      <c r="AH351" s="1015">
        <v>168</v>
      </c>
      <c r="AI351" s="1015"/>
      <c r="AJ351" s="1015"/>
      <c r="AK351" s="1015"/>
      <c r="AL351" s="1015"/>
      <c r="AM351" s="1015"/>
      <c r="AN351" s="1015"/>
      <c r="AO351" s="1015"/>
      <c r="AP351" s="1015"/>
      <c r="AQ351" s="1015">
        <v>306</v>
      </c>
      <c r="AR351" s="1015"/>
      <c r="AS351" s="1015"/>
      <c r="AT351" s="1015"/>
    </row>
    <row r="352" spans="1:46" x14ac:dyDescent="0.2">
      <c r="A352" s="1038" t="s">
        <v>784</v>
      </c>
      <c r="B352" s="1026"/>
      <c r="C352" s="1026"/>
      <c r="D352" s="1026"/>
      <c r="E352" s="1026"/>
      <c r="F352" s="1026"/>
      <c r="G352" s="1026"/>
      <c r="H352" s="1026"/>
      <c r="I352" s="1026"/>
      <c r="J352" s="1026"/>
      <c r="K352" s="1015">
        <v>0</v>
      </c>
      <c r="L352" s="1015"/>
      <c r="M352" s="1015"/>
      <c r="N352" s="1015"/>
      <c r="O352" s="1015"/>
      <c r="P352" s="1015"/>
      <c r="Q352" s="1015"/>
      <c r="R352" s="1015"/>
      <c r="S352" s="1015"/>
      <c r="T352" s="1015"/>
      <c r="U352" s="1015"/>
      <c r="V352" s="1015">
        <v>82</v>
      </c>
      <c r="W352" s="1015"/>
      <c r="X352" s="1015"/>
      <c r="Y352" s="1015"/>
      <c r="Z352" s="1015"/>
      <c r="AA352" s="1015"/>
      <c r="AB352" s="1015"/>
      <c r="AC352" s="1015"/>
      <c r="AD352" s="1015"/>
      <c r="AE352" s="1015"/>
      <c r="AF352" s="1015"/>
      <c r="AG352" s="1015"/>
      <c r="AH352" s="1015">
        <v>105</v>
      </c>
      <c r="AI352" s="1015"/>
      <c r="AJ352" s="1015"/>
      <c r="AK352" s="1015"/>
      <c r="AL352" s="1015"/>
      <c r="AM352" s="1015"/>
      <c r="AN352" s="1015"/>
      <c r="AO352" s="1015"/>
      <c r="AP352" s="1015"/>
      <c r="AQ352" s="1015">
        <v>187</v>
      </c>
      <c r="AR352" s="1015"/>
      <c r="AS352" s="1015"/>
      <c r="AT352" s="1015"/>
    </row>
    <row r="353" spans="1:46" x14ac:dyDescent="0.2">
      <c r="A353" s="1038" t="s">
        <v>783</v>
      </c>
      <c r="B353" s="1026"/>
      <c r="C353" s="1026"/>
      <c r="D353" s="1026"/>
      <c r="E353" s="1026"/>
      <c r="F353" s="1026"/>
      <c r="G353" s="1026"/>
      <c r="H353" s="1026"/>
      <c r="I353" s="1026"/>
      <c r="J353" s="1026"/>
      <c r="K353" s="1015">
        <v>2</v>
      </c>
      <c r="L353" s="1015"/>
      <c r="M353" s="1015"/>
      <c r="N353" s="1015"/>
      <c r="O353" s="1015"/>
      <c r="P353" s="1015"/>
      <c r="Q353" s="1015"/>
      <c r="R353" s="1015"/>
      <c r="S353" s="1015"/>
      <c r="T353" s="1015"/>
      <c r="U353" s="1015"/>
      <c r="V353" s="1015">
        <v>92</v>
      </c>
      <c r="W353" s="1015"/>
      <c r="X353" s="1015"/>
      <c r="Y353" s="1015"/>
      <c r="Z353" s="1015"/>
      <c r="AA353" s="1015"/>
      <c r="AB353" s="1015"/>
      <c r="AC353" s="1015"/>
      <c r="AD353" s="1015"/>
      <c r="AE353" s="1015"/>
      <c r="AF353" s="1015"/>
      <c r="AG353" s="1015"/>
      <c r="AH353" s="1015">
        <v>113</v>
      </c>
      <c r="AI353" s="1015"/>
      <c r="AJ353" s="1015"/>
      <c r="AK353" s="1015"/>
      <c r="AL353" s="1015"/>
      <c r="AM353" s="1015"/>
      <c r="AN353" s="1015"/>
      <c r="AO353" s="1015"/>
      <c r="AP353" s="1015"/>
      <c r="AQ353" s="1015">
        <v>207</v>
      </c>
      <c r="AR353" s="1015"/>
      <c r="AS353" s="1015"/>
      <c r="AT353" s="1015"/>
    </row>
    <row r="354" spans="1:46" x14ac:dyDescent="0.2">
      <c r="A354" s="1038" t="s">
        <v>782</v>
      </c>
      <c r="B354" s="1026"/>
      <c r="C354" s="1026"/>
      <c r="D354" s="1026"/>
      <c r="E354" s="1026"/>
      <c r="F354" s="1026"/>
      <c r="G354" s="1026"/>
      <c r="H354" s="1026"/>
      <c r="I354" s="1026"/>
      <c r="J354" s="1026"/>
      <c r="K354" s="1015">
        <v>15</v>
      </c>
      <c r="L354" s="1015"/>
      <c r="M354" s="1015"/>
      <c r="N354" s="1015"/>
      <c r="O354" s="1015"/>
      <c r="P354" s="1015"/>
      <c r="Q354" s="1015"/>
      <c r="R354" s="1015"/>
      <c r="S354" s="1015"/>
      <c r="T354" s="1015"/>
      <c r="U354" s="1015"/>
      <c r="V354" s="1015">
        <v>122</v>
      </c>
      <c r="W354" s="1015"/>
      <c r="X354" s="1015"/>
      <c r="Y354" s="1015"/>
      <c r="Z354" s="1015"/>
      <c r="AA354" s="1015"/>
      <c r="AB354" s="1015"/>
      <c r="AC354" s="1015"/>
      <c r="AD354" s="1015"/>
      <c r="AE354" s="1015"/>
      <c r="AF354" s="1015"/>
      <c r="AG354" s="1015"/>
      <c r="AH354" s="1015">
        <v>177</v>
      </c>
      <c r="AI354" s="1015"/>
      <c r="AJ354" s="1015"/>
      <c r="AK354" s="1015"/>
      <c r="AL354" s="1015"/>
      <c r="AM354" s="1015"/>
      <c r="AN354" s="1015"/>
      <c r="AO354" s="1015"/>
      <c r="AP354" s="1015"/>
      <c r="AQ354" s="1015">
        <v>314</v>
      </c>
      <c r="AR354" s="1015"/>
      <c r="AS354" s="1015"/>
      <c r="AT354" s="1015"/>
    </row>
    <row r="355" spans="1:46" x14ac:dyDescent="0.2">
      <c r="A355" s="1038" t="s">
        <v>781</v>
      </c>
      <c r="B355" s="1026"/>
      <c r="C355" s="1026"/>
      <c r="D355" s="1026"/>
      <c r="E355" s="1026"/>
      <c r="F355" s="1026"/>
      <c r="G355" s="1026"/>
      <c r="H355" s="1026"/>
      <c r="I355" s="1026"/>
      <c r="J355" s="1026"/>
      <c r="K355" s="1015">
        <v>1</v>
      </c>
      <c r="L355" s="1015"/>
      <c r="M355" s="1015"/>
      <c r="N355" s="1015"/>
      <c r="O355" s="1015"/>
      <c r="P355" s="1015"/>
      <c r="Q355" s="1015"/>
      <c r="R355" s="1015"/>
      <c r="S355" s="1015"/>
      <c r="T355" s="1015"/>
      <c r="U355" s="1015"/>
      <c r="V355" s="1015">
        <v>2</v>
      </c>
      <c r="W355" s="1015"/>
      <c r="X355" s="1015"/>
      <c r="Y355" s="1015"/>
      <c r="Z355" s="1015"/>
      <c r="AA355" s="1015"/>
      <c r="AB355" s="1015"/>
      <c r="AC355" s="1015"/>
      <c r="AD355" s="1015"/>
      <c r="AE355" s="1015"/>
      <c r="AF355" s="1015"/>
      <c r="AG355" s="1015"/>
      <c r="AH355" s="1015">
        <v>2</v>
      </c>
      <c r="AI355" s="1015"/>
      <c r="AJ355" s="1015"/>
      <c r="AK355" s="1015"/>
      <c r="AL355" s="1015"/>
      <c r="AM355" s="1015"/>
      <c r="AN355" s="1015"/>
      <c r="AO355" s="1015"/>
      <c r="AP355" s="1015"/>
      <c r="AQ355" s="1015">
        <v>5</v>
      </c>
      <c r="AR355" s="1015"/>
      <c r="AS355" s="1015"/>
      <c r="AT355" s="1015"/>
    </row>
    <row r="356" spans="1:46" x14ac:dyDescent="0.2">
      <c r="A356" s="1038" t="s">
        <v>780</v>
      </c>
      <c r="B356" s="1026"/>
      <c r="C356" s="1026"/>
      <c r="D356" s="1026"/>
      <c r="E356" s="1026"/>
      <c r="F356" s="1026"/>
      <c r="G356" s="1026"/>
      <c r="H356" s="1026"/>
      <c r="I356" s="1026"/>
      <c r="J356" s="1026"/>
      <c r="K356" s="1015">
        <v>5</v>
      </c>
      <c r="L356" s="1015"/>
      <c r="M356" s="1015"/>
      <c r="N356" s="1015"/>
      <c r="O356" s="1015"/>
      <c r="P356" s="1015"/>
      <c r="Q356" s="1015"/>
      <c r="R356" s="1015"/>
      <c r="S356" s="1015"/>
      <c r="T356" s="1015"/>
      <c r="U356" s="1015"/>
      <c r="V356" s="1015">
        <v>44</v>
      </c>
      <c r="W356" s="1015"/>
      <c r="X356" s="1015"/>
      <c r="Y356" s="1015"/>
      <c r="Z356" s="1015"/>
      <c r="AA356" s="1015"/>
      <c r="AB356" s="1015"/>
      <c r="AC356" s="1015"/>
      <c r="AD356" s="1015"/>
      <c r="AE356" s="1015"/>
      <c r="AF356" s="1015"/>
      <c r="AG356" s="1015"/>
      <c r="AH356" s="1015">
        <v>63</v>
      </c>
      <c r="AI356" s="1015"/>
      <c r="AJ356" s="1015"/>
      <c r="AK356" s="1015"/>
      <c r="AL356" s="1015"/>
      <c r="AM356" s="1015"/>
      <c r="AN356" s="1015"/>
      <c r="AO356" s="1015"/>
      <c r="AP356" s="1015"/>
      <c r="AQ356" s="1015">
        <v>112</v>
      </c>
      <c r="AR356" s="1015"/>
      <c r="AS356" s="1015"/>
      <c r="AT356" s="1015"/>
    </row>
    <row r="357" spans="1:46" x14ac:dyDescent="0.2">
      <c r="A357" s="1038" t="s">
        <v>779</v>
      </c>
      <c r="B357" s="1026"/>
      <c r="C357" s="1026"/>
      <c r="D357" s="1026"/>
      <c r="E357" s="1026"/>
      <c r="F357" s="1026"/>
      <c r="G357" s="1026"/>
      <c r="H357" s="1026"/>
      <c r="I357" s="1026"/>
      <c r="J357" s="1026"/>
      <c r="K357" s="1015">
        <v>0</v>
      </c>
      <c r="L357" s="1015"/>
      <c r="M357" s="1015"/>
      <c r="N357" s="1015"/>
      <c r="O357" s="1015"/>
      <c r="P357" s="1015"/>
      <c r="Q357" s="1015"/>
      <c r="R357" s="1015"/>
      <c r="S357" s="1015"/>
      <c r="T357" s="1015"/>
      <c r="U357" s="1015"/>
      <c r="V357" s="1015">
        <v>18</v>
      </c>
      <c r="W357" s="1015"/>
      <c r="X357" s="1015"/>
      <c r="Y357" s="1015"/>
      <c r="Z357" s="1015"/>
      <c r="AA357" s="1015"/>
      <c r="AB357" s="1015"/>
      <c r="AC357" s="1015"/>
      <c r="AD357" s="1015"/>
      <c r="AE357" s="1015"/>
      <c r="AF357" s="1015"/>
      <c r="AG357" s="1015"/>
      <c r="AH357" s="1015">
        <v>38</v>
      </c>
      <c r="AI357" s="1015"/>
      <c r="AJ357" s="1015"/>
      <c r="AK357" s="1015"/>
      <c r="AL357" s="1015"/>
      <c r="AM357" s="1015"/>
      <c r="AN357" s="1015"/>
      <c r="AO357" s="1015"/>
      <c r="AP357" s="1015"/>
      <c r="AQ357" s="1015">
        <v>56</v>
      </c>
      <c r="AR357" s="1015"/>
      <c r="AS357" s="1015"/>
      <c r="AT357" s="1015"/>
    </row>
    <row r="358" spans="1:46" x14ac:dyDescent="0.2">
      <c r="A358" s="1038" t="s">
        <v>778</v>
      </c>
      <c r="B358" s="1026"/>
      <c r="C358" s="1026"/>
      <c r="D358" s="1026"/>
      <c r="E358" s="1026"/>
      <c r="F358" s="1026"/>
      <c r="G358" s="1026"/>
      <c r="H358" s="1026"/>
      <c r="I358" s="1026"/>
      <c r="J358" s="1026"/>
      <c r="K358" s="1015">
        <v>4</v>
      </c>
      <c r="L358" s="1015"/>
      <c r="M358" s="1015"/>
      <c r="N358" s="1015"/>
      <c r="O358" s="1015"/>
      <c r="P358" s="1015"/>
      <c r="Q358" s="1015"/>
      <c r="R358" s="1015"/>
      <c r="S358" s="1015"/>
      <c r="T358" s="1015"/>
      <c r="U358" s="1015"/>
      <c r="V358" s="1015">
        <v>96</v>
      </c>
      <c r="W358" s="1015"/>
      <c r="X358" s="1015"/>
      <c r="Y358" s="1015"/>
      <c r="Z358" s="1015"/>
      <c r="AA358" s="1015"/>
      <c r="AB358" s="1015"/>
      <c r="AC358" s="1015"/>
      <c r="AD358" s="1015"/>
      <c r="AE358" s="1015"/>
      <c r="AF358" s="1015"/>
      <c r="AG358" s="1015"/>
      <c r="AH358" s="1015">
        <v>103</v>
      </c>
      <c r="AI358" s="1015"/>
      <c r="AJ358" s="1015"/>
      <c r="AK358" s="1015"/>
      <c r="AL358" s="1015"/>
      <c r="AM358" s="1015"/>
      <c r="AN358" s="1015"/>
      <c r="AO358" s="1015"/>
      <c r="AP358" s="1015"/>
      <c r="AQ358" s="1015">
        <v>203</v>
      </c>
      <c r="AR358" s="1015"/>
      <c r="AS358" s="1015"/>
      <c r="AT358" s="1015"/>
    </row>
    <row r="359" spans="1:46" x14ac:dyDescent="0.2">
      <c r="A359" s="1038" t="s">
        <v>777</v>
      </c>
      <c r="B359" s="1026"/>
      <c r="C359" s="1026"/>
      <c r="D359" s="1026"/>
      <c r="E359" s="1026"/>
      <c r="F359" s="1026"/>
      <c r="G359" s="1026"/>
      <c r="H359" s="1026"/>
      <c r="I359" s="1026"/>
      <c r="J359" s="1026"/>
      <c r="K359" s="1015">
        <v>30</v>
      </c>
      <c r="L359" s="1015"/>
      <c r="M359" s="1015"/>
      <c r="N359" s="1015"/>
      <c r="O359" s="1015"/>
      <c r="P359" s="1015"/>
      <c r="Q359" s="1015"/>
      <c r="R359" s="1015"/>
      <c r="S359" s="1015"/>
      <c r="T359" s="1015"/>
      <c r="U359" s="1015"/>
      <c r="V359" s="1015">
        <v>432</v>
      </c>
      <c r="W359" s="1015"/>
      <c r="X359" s="1015"/>
      <c r="Y359" s="1015"/>
      <c r="Z359" s="1015"/>
      <c r="AA359" s="1015"/>
      <c r="AB359" s="1015"/>
      <c r="AC359" s="1015"/>
      <c r="AD359" s="1015"/>
      <c r="AE359" s="1015"/>
      <c r="AF359" s="1015"/>
      <c r="AG359" s="1015"/>
      <c r="AH359" s="1015">
        <v>591</v>
      </c>
      <c r="AI359" s="1015"/>
      <c r="AJ359" s="1015"/>
      <c r="AK359" s="1015"/>
      <c r="AL359" s="1015"/>
      <c r="AM359" s="1015"/>
      <c r="AN359" s="1015"/>
      <c r="AO359" s="1015"/>
      <c r="AP359" s="1015"/>
      <c r="AQ359" s="1015">
        <v>1053</v>
      </c>
      <c r="AR359" s="1015"/>
      <c r="AS359" s="1015"/>
      <c r="AT359" s="1015"/>
    </row>
    <row r="360" spans="1:46" x14ac:dyDescent="0.2">
      <c r="A360" s="1038" t="s">
        <v>776</v>
      </c>
      <c r="B360" s="1026"/>
      <c r="C360" s="1026"/>
      <c r="D360" s="1026"/>
      <c r="E360" s="1026"/>
      <c r="F360" s="1026"/>
      <c r="G360" s="1026"/>
      <c r="H360" s="1026"/>
      <c r="I360" s="1026"/>
      <c r="J360" s="1026"/>
      <c r="K360" s="1015">
        <v>1</v>
      </c>
      <c r="L360" s="1015"/>
      <c r="M360" s="1015"/>
      <c r="N360" s="1015"/>
      <c r="O360" s="1015"/>
      <c r="P360" s="1015"/>
      <c r="Q360" s="1015"/>
      <c r="R360" s="1015"/>
      <c r="S360" s="1015"/>
      <c r="T360" s="1015"/>
      <c r="U360" s="1015"/>
      <c r="V360" s="1015">
        <v>64</v>
      </c>
      <c r="W360" s="1015"/>
      <c r="X360" s="1015"/>
      <c r="Y360" s="1015"/>
      <c r="Z360" s="1015"/>
      <c r="AA360" s="1015"/>
      <c r="AB360" s="1015"/>
      <c r="AC360" s="1015"/>
      <c r="AD360" s="1015"/>
      <c r="AE360" s="1015"/>
      <c r="AF360" s="1015"/>
      <c r="AG360" s="1015"/>
      <c r="AH360" s="1015">
        <v>49</v>
      </c>
      <c r="AI360" s="1015"/>
      <c r="AJ360" s="1015"/>
      <c r="AK360" s="1015"/>
      <c r="AL360" s="1015"/>
      <c r="AM360" s="1015"/>
      <c r="AN360" s="1015"/>
      <c r="AO360" s="1015"/>
      <c r="AP360" s="1015"/>
      <c r="AQ360" s="1015">
        <v>114</v>
      </c>
      <c r="AR360" s="1015"/>
      <c r="AS360" s="1015"/>
      <c r="AT360" s="1015"/>
    </row>
    <row r="361" spans="1:46" x14ac:dyDescent="0.2">
      <c r="A361" s="1038" t="s">
        <v>775</v>
      </c>
      <c r="B361" s="1026"/>
      <c r="C361" s="1026"/>
      <c r="D361" s="1026"/>
      <c r="E361" s="1026"/>
      <c r="F361" s="1026"/>
      <c r="G361" s="1026"/>
      <c r="H361" s="1026"/>
      <c r="I361" s="1026"/>
      <c r="J361" s="1026"/>
      <c r="K361" s="1015">
        <v>5</v>
      </c>
      <c r="L361" s="1015"/>
      <c r="M361" s="1015"/>
      <c r="N361" s="1015"/>
      <c r="O361" s="1015"/>
      <c r="P361" s="1015"/>
      <c r="Q361" s="1015"/>
      <c r="R361" s="1015"/>
      <c r="S361" s="1015"/>
      <c r="T361" s="1015"/>
      <c r="U361" s="1015"/>
      <c r="V361" s="1015">
        <v>16</v>
      </c>
      <c r="W361" s="1015"/>
      <c r="X361" s="1015"/>
      <c r="Y361" s="1015"/>
      <c r="Z361" s="1015"/>
      <c r="AA361" s="1015"/>
      <c r="AB361" s="1015"/>
      <c r="AC361" s="1015"/>
      <c r="AD361" s="1015"/>
      <c r="AE361" s="1015"/>
      <c r="AF361" s="1015"/>
      <c r="AG361" s="1015"/>
      <c r="AH361" s="1015">
        <v>4</v>
      </c>
      <c r="AI361" s="1015"/>
      <c r="AJ361" s="1015"/>
      <c r="AK361" s="1015"/>
      <c r="AL361" s="1015"/>
      <c r="AM361" s="1015"/>
      <c r="AN361" s="1015"/>
      <c r="AO361" s="1015"/>
      <c r="AP361" s="1015"/>
      <c r="AQ361" s="1015">
        <v>25</v>
      </c>
      <c r="AR361" s="1015"/>
      <c r="AS361" s="1015"/>
      <c r="AT361" s="1015"/>
    </row>
    <row r="362" spans="1:46" x14ac:dyDescent="0.2">
      <c r="A362" s="1038" t="s">
        <v>774</v>
      </c>
      <c r="B362" s="1026"/>
      <c r="C362" s="1026"/>
      <c r="D362" s="1026"/>
      <c r="E362" s="1026"/>
      <c r="F362" s="1026"/>
      <c r="G362" s="1026"/>
      <c r="H362" s="1026"/>
      <c r="I362" s="1026"/>
      <c r="J362" s="1026"/>
      <c r="K362" s="1015">
        <v>32</v>
      </c>
      <c r="L362" s="1015"/>
      <c r="M362" s="1015"/>
      <c r="N362" s="1015"/>
      <c r="O362" s="1015"/>
      <c r="P362" s="1015"/>
      <c r="Q362" s="1015"/>
      <c r="R362" s="1015"/>
      <c r="S362" s="1015"/>
      <c r="T362" s="1015"/>
      <c r="U362" s="1015"/>
      <c r="V362" s="1015">
        <v>116</v>
      </c>
      <c r="W362" s="1015"/>
      <c r="X362" s="1015"/>
      <c r="Y362" s="1015"/>
      <c r="Z362" s="1015"/>
      <c r="AA362" s="1015"/>
      <c r="AB362" s="1015"/>
      <c r="AC362" s="1015"/>
      <c r="AD362" s="1015"/>
      <c r="AE362" s="1015"/>
      <c r="AF362" s="1015"/>
      <c r="AG362" s="1015"/>
      <c r="AH362" s="1015">
        <v>177</v>
      </c>
      <c r="AI362" s="1015"/>
      <c r="AJ362" s="1015"/>
      <c r="AK362" s="1015"/>
      <c r="AL362" s="1015"/>
      <c r="AM362" s="1015"/>
      <c r="AN362" s="1015"/>
      <c r="AO362" s="1015"/>
      <c r="AP362" s="1015"/>
      <c r="AQ362" s="1015">
        <v>325</v>
      </c>
      <c r="AR362" s="1015"/>
      <c r="AS362" s="1015"/>
      <c r="AT362" s="1015"/>
    </row>
    <row r="363" spans="1:46" x14ac:dyDescent="0.2">
      <c r="A363" s="1038" t="s">
        <v>773</v>
      </c>
      <c r="B363" s="1026"/>
      <c r="C363" s="1026"/>
      <c r="D363" s="1026"/>
      <c r="E363" s="1026"/>
      <c r="F363" s="1026"/>
      <c r="G363" s="1026"/>
      <c r="H363" s="1026"/>
      <c r="I363" s="1026"/>
      <c r="J363" s="1026"/>
      <c r="K363" s="1015">
        <v>6</v>
      </c>
      <c r="L363" s="1015"/>
      <c r="M363" s="1015"/>
      <c r="N363" s="1015"/>
      <c r="O363" s="1015"/>
      <c r="P363" s="1015"/>
      <c r="Q363" s="1015"/>
      <c r="R363" s="1015"/>
      <c r="S363" s="1015"/>
      <c r="T363" s="1015"/>
      <c r="U363" s="1015"/>
      <c r="V363" s="1015">
        <v>76</v>
      </c>
      <c r="W363" s="1015"/>
      <c r="X363" s="1015"/>
      <c r="Y363" s="1015"/>
      <c r="Z363" s="1015"/>
      <c r="AA363" s="1015"/>
      <c r="AB363" s="1015"/>
      <c r="AC363" s="1015"/>
      <c r="AD363" s="1015"/>
      <c r="AE363" s="1015"/>
      <c r="AF363" s="1015"/>
      <c r="AG363" s="1015"/>
      <c r="AH363" s="1015">
        <v>70</v>
      </c>
      <c r="AI363" s="1015"/>
      <c r="AJ363" s="1015"/>
      <c r="AK363" s="1015"/>
      <c r="AL363" s="1015"/>
      <c r="AM363" s="1015"/>
      <c r="AN363" s="1015"/>
      <c r="AO363" s="1015"/>
      <c r="AP363" s="1015"/>
      <c r="AQ363" s="1015">
        <v>152</v>
      </c>
      <c r="AR363" s="1015"/>
      <c r="AS363" s="1015"/>
      <c r="AT363" s="1015"/>
    </row>
    <row r="364" spans="1:46" x14ac:dyDescent="0.2">
      <c r="A364" s="1038" t="s">
        <v>772</v>
      </c>
      <c r="B364" s="1026"/>
      <c r="C364" s="1026"/>
      <c r="D364" s="1026"/>
      <c r="E364" s="1026"/>
      <c r="F364" s="1026"/>
      <c r="G364" s="1026"/>
      <c r="H364" s="1026"/>
      <c r="I364" s="1026"/>
      <c r="J364" s="1026"/>
      <c r="K364" s="1015">
        <v>7</v>
      </c>
      <c r="L364" s="1015"/>
      <c r="M364" s="1015"/>
      <c r="N364" s="1015"/>
      <c r="O364" s="1015"/>
      <c r="P364" s="1015"/>
      <c r="Q364" s="1015"/>
      <c r="R364" s="1015"/>
      <c r="S364" s="1015"/>
      <c r="T364" s="1015"/>
      <c r="U364" s="1015"/>
      <c r="V364" s="1015">
        <v>34</v>
      </c>
      <c r="W364" s="1015"/>
      <c r="X364" s="1015"/>
      <c r="Y364" s="1015"/>
      <c r="Z364" s="1015"/>
      <c r="AA364" s="1015"/>
      <c r="AB364" s="1015"/>
      <c r="AC364" s="1015"/>
      <c r="AD364" s="1015"/>
      <c r="AE364" s="1015"/>
      <c r="AF364" s="1015"/>
      <c r="AG364" s="1015"/>
      <c r="AH364" s="1015">
        <v>52</v>
      </c>
      <c r="AI364" s="1015"/>
      <c r="AJ364" s="1015"/>
      <c r="AK364" s="1015"/>
      <c r="AL364" s="1015"/>
      <c r="AM364" s="1015"/>
      <c r="AN364" s="1015"/>
      <c r="AO364" s="1015"/>
      <c r="AP364" s="1015"/>
      <c r="AQ364" s="1015">
        <v>93</v>
      </c>
      <c r="AR364" s="1015"/>
      <c r="AS364" s="1015"/>
      <c r="AT364" s="1015"/>
    </row>
    <row r="365" spans="1:46" x14ac:dyDescent="0.2">
      <c r="A365" s="1038" t="s">
        <v>771</v>
      </c>
      <c r="B365" s="1026"/>
      <c r="C365" s="1026"/>
      <c r="D365" s="1026"/>
      <c r="E365" s="1026"/>
      <c r="F365" s="1026"/>
      <c r="G365" s="1026"/>
      <c r="H365" s="1026"/>
      <c r="I365" s="1026"/>
      <c r="J365" s="1026"/>
      <c r="K365" s="1015">
        <v>11</v>
      </c>
      <c r="L365" s="1015"/>
      <c r="M365" s="1015"/>
      <c r="N365" s="1015"/>
      <c r="O365" s="1015"/>
      <c r="P365" s="1015"/>
      <c r="Q365" s="1015"/>
      <c r="R365" s="1015"/>
      <c r="S365" s="1015"/>
      <c r="T365" s="1015"/>
      <c r="U365" s="1015"/>
      <c r="V365" s="1015">
        <v>80</v>
      </c>
      <c r="W365" s="1015"/>
      <c r="X365" s="1015"/>
      <c r="Y365" s="1015"/>
      <c r="Z365" s="1015"/>
      <c r="AA365" s="1015"/>
      <c r="AB365" s="1015"/>
      <c r="AC365" s="1015"/>
      <c r="AD365" s="1015"/>
      <c r="AE365" s="1015"/>
      <c r="AF365" s="1015"/>
      <c r="AG365" s="1015"/>
      <c r="AH365" s="1015">
        <v>62</v>
      </c>
      <c r="AI365" s="1015"/>
      <c r="AJ365" s="1015"/>
      <c r="AK365" s="1015"/>
      <c r="AL365" s="1015"/>
      <c r="AM365" s="1015"/>
      <c r="AN365" s="1015"/>
      <c r="AO365" s="1015"/>
      <c r="AP365" s="1015"/>
      <c r="AQ365" s="1015">
        <v>153</v>
      </c>
      <c r="AR365" s="1015"/>
      <c r="AS365" s="1015"/>
      <c r="AT365" s="1015"/>
    </row>
    <row r="366" spans="1:46" x14ac:dyDescent="0.2">
      <c r="A366" s="1037" t="s">
        <v>770</v>
      </c>
      <c r="B366" s="1022"/>
      <c r="C366" s="1022"/>
      <c r="D366" s="1022"/>
      <c r="E366" s="1022"/>
      <c r="F366" s="1022"/>
      <c r="G366" s="1022"/>
      <c r="H366" s="1022"/>
      <c r="I366" s="1022"/>
      <c r="J366" s="1022"/>
      <c r="K366" s="1036">
        <v>2</v>
      </c>
      <c r="L366" s="1036"/>
      <c r="M366" s="1036"/>
      <c r="N366" s="1036"/>
      <c r="O366" s="1036"/>
      <c r="P366" s="1036"/>
      <c r="Q366" s="1036"/>
      <c r="R366" s="1036"/>
      <c r="S366" s="1036"/>
      <c r="T366" s="1036"/>
      <c r="U366" s="1036"/>
      <c r="V366" s="1036">
        <v>25</v>
      </c>
      <c r="W366" s="1036"/>
      <c r="X366" s="1036"/>
      <c r="Y366" s="1036"/>
      <c r="Z366" s="1036"/>
      <c r="AA366" s="1036"/>
      <c r="AB366" s="1036"/>
      <c r="AC366" s="1036"/>
      <c r="AD366" s="1036"/>
      <c r="AE366" s="1036"/>
      <c r="AF366" s="1036"/>
      <c r="AG366" s="1036"/>
      <c r="AH366" s="1036">
        <v>33</v>
      </c>
      <c r="AI366" s="1036"/>
      <c r="AJ366" s="1036"/>
      <c r="AK366" s="1036"/>
      <c r="AL366" s="1036"/>
      <c r="AM366" s="1036"/>
      <c r="AN366" s="1036"/>
      <c r="AO366" s="1036"/>
      <c r="AP366" s="1036"/>
      <c r="AQ366" s="1036">
        <v>60</v>
      </c>
      <c r="AR366" s="1036"/>
      <c r="AS366" s="1036"/>
      <c r="AT366" s="1036"/>
    </row>
    <row r="367" spans="1:46" x14ac:dyDescent="0.2">
      <c r="A367" s="1035" t="s">
        <v>768</v>
      </c>
      <c r="B367" s="1029"/>
      <c r="C367" s="1029"/>
      <c r="D367" s="1029"/>
      <c r="E367" s="1029"/>
      <c r="F367" s="1029"/>
      <c r="G367" s="1029"/>
      <c r="H367" s="1029"/>
      <c r="I367" s="1029"/>
      <c r="J367" s="1029"/>
      <c r="K367" s="1019">
        <v>366</v>
      </c>
      <c r="L367" s="1019"/>
      <c r="M367" s="1019"/>
      <c r="N367" s="1019"/>
      <c r="O367" s="1019"/>
      <c r="P367" s="1019"/>
      <c r="Q367" s="1019"/>
      <c r="R367" s="1019"/>
      <c r="S367" s="1019"/>
      <c r="T367" s="1019"/>
      <c r="U367" s="1019"/>
      <c r="V367" s="1018">
        <v>3715</v>
      </c>
      <c r="W367" s="1018"/>
      <c r="X367" s="1018"/>
      <c r="Y367" s="1018"/>
      <c r="Z367" s="1018"/>
      <c r="AA367" s="1018"/>
      <c r="AB367" s="1018"/>
      <c r="AC367" s="1018"/>
      <c r="AD367" s="1018"/>
      <c r="AE367" s="1018"/>
      <c r="AF367" s="1018"/>
      <c r="AG367" s="1018"/>
      <c r="AH367" s="1018">
        <v>4135</v>
      </c>
      <c r="AI367" s="1018"/>
      <c r="AJ367" s="1018"/>
      <c r="AK367" s="1018"/>
      <c r="AL367" s="1018"/>
      <c r="AM367" s="1018"/>
      <c r="AN367" s="1018"/>
      <c r="AO367" s="1018"/>
      <c r="AP367" s="1018"/>
      <c r="AQ367" s="1018">
        <v>8216</v>
      </c>
      <c r="AR367" s="1018"/>
      <c r="AS367" s="1018"/>
      <c r="AT367" s="1018"/>
    </row>
    <row r="368" spans="1:46" x14ac:dyDescent="0.2">
      <c r="A368" s="1047" t="s">
        <v>836</v>
      </c>
      <c r="B368" s="1025"/>
      <c r="C368" s="1025"/>
      <c r="D368" s="1025"/>
      <c r="E368" s="1025"/>
      <c r="F368" s="1025"/>
      <c r="G368" s="1025"/>
      <c r="H368" s="1025"/>
      <c r="I368" s="1025"/>
      <c r="J368" s="1025"/>
      <c r="K368" s="1025"/>
      <c r="L368" s="1025"/>
      <c r="M368" s="1025"/>
      <c r="N368" s="1025"/>
      <c r="O368" s="1025"/>
      <c r="P368" s="1025"/>
      <c r="Q368" s="1025"/>
      <c r="R368" s="1025"/>
      <c r="S368" s="1025"/>
      <c r="T368" s="1025"/>
      <c r="U368" s="1025"/>
      <c r="V368" s="1025"/>
      <c r="W368" s="1025"/>
      <c r="X368" s="1025"/>
      <c r="Y368" s="1025"/>
      <c r="Z368" s="1025"/>
      <c r="AA368" s="1025"/>
      <c r="AB368" s="1025"/>
      <c r="AC368" s="1025"/>
      <c r="AD368" s="1025"/>
      <c r="AE368" s="1025"/>
      <c r="AF368" s="1025"/>
      <c r="AG368" s="1025"/>
      <c r="AH368" s="1025"/>
      <c r="AI368" s="1025"/>
      <c r="AJ368" s="1025"/>
      <c r="AK368" s="1025"/>
      <c r="AL368" s="1025"/>
      <c r="AM368" s="1025"/>
      <c r="AN368" s="1025"/>
      <c r="AO368" s="1025"/>
      <c r="AP368" s="1025"/>
      <c r="AQ368" s="1025"/>
      <c r="AR368" s="1025"/>
      <c r="AS368" s="1025"/>
      <c r="AT368" s="1025"/>
    </row>
    <row r="369" spans="1:51" ht="16" x14ac:dyDescent="0.2">
      <c r="A369" s="1049" t="s">
        <v>835</v>
      </c>
      <c r="B369" s="1048"/>
      <c r="C369" s="1048"/>
      <c r="D369" s="1048"/>
      <c r="E369" s="1048"/>
      <c r="F369" s="1048"/>
      <c r="G369" s="1048"/>
      <c r="H369" s="1048"/>
      <c r="I369" s="1048"/>
      <c r="J369" s="1048"/>
      <c r="K369" s="1048"/>
      <c r="L369" s="1048"/>
      <c r="M369" s="1048"/>
      <c r="N369" s="1048"/>
      <c r="O369" s="1048"/>
      <c r="P369" s="1048"/>
      <c r="Q369" s="1048"/>
      <c r="R369" s="1048"/>
      <c r="S369" s="1048"/>
      <c r="T369" s="1048"/>
      <c r="U369" s="1048"/>
      <c r="V369" s="1048"/>
      <c r="W369" s="1048"/>
      <c r="X369" s="1048"/>
      <c r="Y369" s="1048"/>
      <c r="Z369" s="1048"/>
      <c r="AA369" s="1048"/>
      <c r="AB369" s="1048"/>
      <c r="AC369" s="1048"/>
      <c r="AD369" s="1048"/>
      <c r="AE369" s="1048"/>
      <c r="AF369" s="1048"/>
      <c r="AG369" s="1048"/>
      <c r="AH369" s="1048"/>
      <c r="AI369" s="1048"/>
      <c r="AJ369" s="1048"/>
      <c r="AK369" s="1048"/>
      <c r="AL369" s="1048"/>
      <c r="AM369" s="1048"/>
      <c r="AN369" s="1048"/>
      <c r="AO369" s="1048"/>
      <c r="AP369" s="1048"/>
      <c r="AQ369" s="1048"/>
      <c r="AR369" s="1048"/>
      <c r="AS369" s="1048"/>
      <c r="AT369" s="1048"/>
      <c r="AU369" s="1048"/>
      <c r="AV369" s="1048"/>
      <c r="AW369" s="1048"/>
      <c r="AX369" s="1048"/>
      <c r="AY369" s="1048"/>
    </row>
    <row r="370" spans="1:51" x14ac:dyDescent="0.2">
      <c r="A370" s="1047"/>
      <c r="B370" s="1025"/>
      <c r="C370" s="1025"/>
      <c r="D370" s="1025"/>
      <c r="E370" s="1025"/>
      <c r="F370" s="1088" t="s">
        <v>834</v>
      </c>
      <c r="G370" s="1088"/>
      <c r="H370" s="1025"/>
      <c r="I370" s="1088" t="s">
        <v>833</v>
      </c>
      <c r="J370" s="1088"/>
      <c r="K370" s="1046"/>
      <c r="L370" s="1025"/>
      <c r="M370" s="1025"/>
      <c r="N370" s="1025"/>
      <c r="O370" s="1047"/>
      <c r="P370" s="1037" t="s">
        <v>751</v>
      </c>
      <c r="Q370" s="1016">
        <v>1990</v>
      </c>
      <c r="R370" s="1016">
        <v>1991</v>
      </c>
      <c r="S370" s="1016">
        <v>1992</v>
      </c>
      <c r="T370" s="1016">
        <v>1993</v>
      </c>
      <c r="U370" s="1016">
        <v>1994</v>
      </c>
      <c r="V370" s="1016">
        <v>1995</v>
      </c>
      <c r="W370" s="1016">
        <v>1996</v>
      </c>
      <c r="X370" s="1016">
        <v>1997</v>
      </c>
      <c r="Y370" s="1016">
        <v>1998</v>
      </c>
      <c r="Z370" s="1016">
        <v>1999</v>
      </c>
      <c r="AA370" s="1016">
        <v>2000</v>
      </c>
      <c r="AB370" s="1016">
        <v>2001</v>
      </c>
      <c r="AC370" s="1016">
        <v>2002</v>
      </c>
      <c r="AD370" s="1016">
        <v>2003</v>
      </c>
      <c r="AE370" s="1016">
        <v>2004</v>
      </c>
      <c r="AF370" s="1016">
        <v>2005</v>
      </c>
      <c r="AG370" s="1016">
        <v>2006</v>
      </c>
      <c r="AH370" s="1016">
        <v>2007</v>
      </c>
      <c r="AI370" s="1016">
        <v>2008</v>
      </c>
      <c r="AJ370" s="1016">
        <v>2009</v>
      </c>
      <c r="AK370" s="1016">
        <v>2010</v>
      </c>
      <c r="AL370" s="1016">
        <v>2011</v>
      </c>
      <c r="AM370" s="1016">
        <v>2012</v>
      </c>
      <c r="AN370" s="1016">
        <v>2013</v>
      </c>
      <c r="AO370" s="1016">
        <v>2014</v>
      </c>
    </row>
    <row r="371" spans="1:51" x14ac:dyDescent="0.15">
      <c r="A371" s="1037" t="s">
        <v>751</v>
      </c>
      <c r="B371" s="1022"/>
      <c r="C371" s="1021" t="s">
        <v>827</v>
      </c>
      <c r="D371" s="1022" t="s">
        <v>832</v>
      </c>
      <c r="E371" s="1021" t="s">
        <v>831</v>
      </c>
      <c r="F371" s="1044" t="s">
        <v>830</v>
      </c>
      <c r="G371" s="1044" t="s">
        <v>829</v>
      </c>
      <c r="H371" s="1045" t="s">
        <v>828</v>
      </c>
      <c r="I371" s="1044" t="s">
        <v>827</v>
      </c>
      <c r="J371" s="1044" t="s">
        <v>826</v>
      </c>
      <c r="K371" s="1044" t="s">
        <v>825</v>
      </c>
      <c r="M371" s="1043"/>
      <c r="N371" s="1043"/>
      <c r="O371" s="1025"/>
      <c r="P371" s="1021" t="s">
        <v>827</v>
      </c>
      <c r="Q371" s="1014">
        <v>235684</v>
      </c>
      <c r="R371" s="1014">
        <v>241706</v>
      </c>
      <c r="S371" s="1014">
        <v>248155</v>
      </c>
      <c r="T371" s="1014">
        <v>246984</v>
      </c>
      <c r="U371" s="1014">
        <v>213734</v>
      </c>
      <c r="V371" s="1014">
        <v>158240</v>
      </c>
      <c r="W371" s="1014">
        <v>105398</v>
      </c>
      <c r="X371" s="1014">
        <v>79285</v>
      </c>
      <c r="Y371" s="1014">
        <v>75619</v>
      </c>
      <c r="Z371" s="1014">
        <v>71290</v>
      </c>
      <c r="AA371" s="1014">
        <v>67479</v>
      </c>
      <c r="AB371" s="1014">
        <v>63845</v>
      </c>
      <c r="AC371" s="1014">
        <v>59829</v>
      </c>
      <c r="AD371" s="1014">
        <v>57492</v>
      </c>
      <c r="AE371" s="1014">
        <v>56103</v>
      </c>
      <c r="AF371" s="1014">
        <v>53833</v>
      </c>
      <c r="AG371" s="1014">
        <v>51462</v>
      </c>
      <c r="AH371" s="1014">
        <v>49221</v>
      </c>
      <c r="AI371" s="1014">
        <v>48261</v>
      </c>
      <c r="AJ371" s="1014">
        <v>47509</v>
      </c>
      <c r="AK371" s="1014">
        <v>47664</v>
      </c>
      <c r="AL371" s="1014">
        <v>48676</v>
      </c>
      <c r="AM371" s="1014">
        <v>50848</v>
      </c>
      <c r="AN371" s="1014">
        <v>54026</v>
      </c>
      <c r="AO371" s="1014">
        <v>55431</v>
      </c>
    </row>
    <row r="372" spans="1:51" x14ac:dyDescent="0.2">
      <c r="A372" s="1020">
        <v>1975</v>
      </c>
      <c r="B372" s="1019"/>
      <c r="C372" s="1018">
        <v>146429</v>
      </c>
      <c r="D372" s="1018">
        <v>2813</v>
      </c>
      <c r="E372" s="1018">
        <v>5211</v>
      </c>
      <c r="F372" s="1042">
        <v>6668</v>
      </c>
      <c r="G372" s="1041">
        <v>364</v>
      </c>
      <c r="H372" s="1019">
        <v>403</v>
      </c>
      <c r="I372" s="1041">
        <v>9</v>
      </c>
      <c r="J372" s="1041">
        <v>23</v>
      </c>
      <c r="K372" s="1041">
        <v>7</v>
      </c>
      <c r="L372" s="1018">
        <v>161927</v>
      </c>
      <c r="M372" s="1018"/>
      <c r="N372" s="1018"/>
      <c r="O372" s="1025"/>
      <c r="P372" s="1022" t="s">
        <v>832</v>
      </c>
      <c r="Q372" s="1014">
        <v>9029</v>
      </c>
      <c r="R372" s="1014">
        <v>9625</v>
      </c>
      <c r="S372" s="1014">
        <v>10452</v>
      </c>
      <c r="T372" s="1014">
        <v>10958</v>
      </c>
      <c r="U372" s="1014">
        <v>10872</v>
      </c>
      <c r="V372" s="1014">
        <v>10155</v>
      </c>
      <c r="W372" s="1014">
        <v>9974</v>
      </c>
      <c r="X372" s="1014">
        <v>9956</v>
      </c>
      <c r="Y372" s="1014">
        <v>10176</v>
      </c>
      <c r="Z372" s="1014">
        <v>10035</v>
      </c>
      <c r="AA372" s="1014">
        <v>9737</v>
      </c>
      <c r="AB372" s="1014">
        <v>9199</v>
      </c>
      <c r="AC372" s="1014">
        <v>8770</v>
      </c>
      <c r="AD372" s="1014">
        <v>8521</v>
      </c>
      <c r="AE372" s="1014">
        <v>8180</v>
      </c>
      <c r="AF372" s="1014">
        <v>7809</v>
      </c>
      <c r="AG372" s="1014">
        <v>7386</v>
      </c>
      <c r="AH372" s="1014">
        <v>6966</v>
      </c>
      <c r="AI372" s="1014">
        <v>6687</v>
      </c>
      <c r="AJ372" s="1014">
        <v>6675</v>
      </c>
      <c r="AK372" s="1014">
        <v>6895</v>
      </c>
      <c r="AL372" s="1014">
        <v>7075</v>
      </c>
      <c r="AM372" s="1014">
        <v>7426</v>
      </c>
      <c r="AN372" s="1014">
        <v>7810</v>
      </c>
      <c r="AO372" s="1014">
        <v>8132</v>
      </c>
    </row>
    <row r="373" spans="1:51" x14ac:dyDescent="0.2">
      <c r="A373" s="1016">
        <v>1976</v>
      </c>
      <c r="B373" s="1015"/>
      <c r="C373" s="1014">
        <v>150767</v>
      </c>
      <c r="D373" s="1014">
        <v>2882</v>
      </c>
      <c r="E373" s="1014">
        <v>4036</v>
      </c>
      <c r="F373" s="1040">
        <v>7181</v>
      </c>
      <c r="G373" s="1039">
        <v>397</v>
      </c>
      <c r="H373" s="1015">
        <v>403</v>
      </c>
      <c r="I373" s="1039">
        <v>4</v>
      </c>
      <c r="J373" s="1039">
        <v>19</v>
      </c>
      <c r="K373" s="1039">
        <v>8</v>
      </c>
      <c r="L373" s="1014">
        <v>165697</v>
      </c>
      <c r="M373" s="1014"/>
      <c r="N373" s="1014"/>
      <c r="O373" s="1025"/>
      <c r="P373" s="1021" t="s">
        <v>831</v>
      </c>
      <c r="Q373" s="1014">
        <v>14287</v>
      </c>
      <c r="R373" s="1014">
        <v>15143</v>
      </c>
      <c r="S373" s="1014">
        <v>15820</v>
      </c>
      <c r="T373" s="1014">
        <v>16635</v>
      </c>
      <c r="U373" s="1014">
        <v>17690</v>
      </c>
      <c r="V373" s="1014">
        <v>16354</v>
      </c>
      <c r="W373" s="1014">
        <v>14966</v>
      </c>
      <c r="X373" s="1014">
        <v>13512</v>
      </c>
      <c r="Y373" s="1014">
        <v>14875</v>
      </c>
      <c r="Z373" s="1014">
        <v>17763</v>
      </c>
      <c r="AA373" s="1014">
        <v>21100</v>
      </c>
      <c r="AB373" s="1014">
        <v>25145</v>
      </c>
      <c r="AC373" s="1014">
        <v>30157</v>
      </c>
      <c r="AD373" s="1014">
        <v>33406</v>
      </c>
      <c r="AE373" s="1014">
        <v>37206</v>
      </c>
      <c r="AF373" s="1014">
        <v>40073</v>
      </c>
      <c r="AG373" s="1014">
        <v>43650</v>
      </c>
      <c r="AH373" s="1014">
        <v>47690</v>
      </c>
      <c r="AI373" s="1014">
        <v>52597</v>
      </c>
      <c r="AJ373" s="1014">
        <v>55046</v>
      </c>
      <c r="AK373" s="1014">
        <v>56680</v>
      </c>
      <c r="AL373" s="1014">
        <v>59227</v>
      </c>
      <c r="AM373" s="1014">
        <v>61885</v>
      </c>
      <c r="AN373" s="1014">
        <v>64449</v>
      </c>
      <c r="AO373" s="1014">
        <v>63301</v>
      </c>
    </row>
    <row r="374" spans="1:51" x14ac:dyDescent="0.2">
      <c r="A374" s="1016">
        <v>1977</v>
      </c>
      <c r="B374" s="1015"/>
      <c r="C374" s="1014">
        <v>157463</v>
      </c>
      <c r="D374" s="1014">
        <v>2943</v>
      </c>
      <c r="E374" s="1014">
        <v>4446</v>
      </c>
      <c r="F374" s="1040">
        <v>7761</v>
      </c>
      <c r="G374" s="1039">
        <v>408</v>
      </c>
      <c r="H374" s="1015">
        <v>419</v>
      </c>
      <c r="I374" s="1039">
        <v>6</v>
      </c>
      <c r="J374" s="1039">
        <v>28</v>
      </c>
      <c r="K374" s="1039">
        <v>10</v>
      </c>
      <c r="L374" s="1014">
        <v>173484</v>
      </c>
      <c r="M374" s="1014"/>
      <c r="N374" s="1014"/>
      <c r="O374" s="1088" t="s">
        <v>834</v>
      </c>
      <c r="P374" s="1066" t="s">
        <v>952</v>
      </c>
      <c r="Q374" s="1040">
        <v>7945</v>
      </c>
      <c r="R374" s="1040">
        <v>7470</v>
      </c>
      <c r="S374" s="1040">
        <v>7412</v>
      </c>
      <c r="T374" s="1040">
        <v>6947</v>
      </c>
      <c r="U374" s="1040">
        <v>6068</v>
      </c>
      <c r="V374" s="1040">
        <v>4459</v>
      </c>
      <c r="W374" s="1040">
        <v>3144</v>
      </c>
      <c r="X374" s="1040">
        <v>2451</v>
      </c>
      <c r="Y374" s="1040">
        <v>2374</v>
      </c>
      <c r="Z374" s="1040">
        <v>2247</v>
      </c>
      <c r="AA374" s="1040">
        <v>2112</v>
      </c>
      <c r="AB374" s="1040">
        <v>1950</v>
      </c>
      <c r="AC374" s="1040">
        <v>1763</v>
      </c>
      <c r="AD374" s="1040">
        <v>1693</v>
      </c>
      <c r="AE374" s="1040">
        <v>1625</v>
      </c>
      <c r="AF374" s="1040">
        <v>1502</v>
      </c>
      <c r="AG374" s="1040">
        <v>1431</v>
      </c>
      <c r="AH374" s="1040">
        <v>1399</v>
      </c>
      <c r="AI374" s="1040">
        <v>1420</v>
      </c>
      <c r="AJ374" s="1040">
        <v>1511</v>
      </c>
      <c r="AK374" s="1040">
        <v>1759</v>
      </c>
      <c r="AL374" s="1040">
        <v>1895</v>
      </c>
      <c r="AM374" s="1040">
        <v>2044</v>
      </c>
      <c r="AN374" s="1040">
        <v>2353</v>
      </c>
      <c r="AO374" s="1040">
        <v>2596</v>
      </c>
    </row>
    <row r="375" spans="1:51" x14ac:dyDescent="0.2">
      <c r="A375" s="1016">
        <v>1978</v>
      </c>
      <c r="B375" s="1015"/>
      <c r="C375" s="1014">
        <v>152681</v>
      </c>
      <c r="D375" s="1014">
        <v>3113</v>
      </c>
      <c r="E375" s="1014">
        <v>4629</v>
      </c>
      <c r="F375" s="1040">
        <v>7735</v>
      </c>
      <c r="G375" s="1039">
        <v>422</v>
      </c>
      <c r="H375" s="1015">
        <v>417</v>
      </c>
      <c r="I375" s="1039">
        <v>6</v>
      </c>
      <c r="J375" s="1039">
        <v>35</v>
      </c>
      <c r="K375" s="1039">
        <v>14</v>
      </c>
      <c r="L375" s="1014">
        <v>169052</v>
      </c>
      <c r="M375" s="1014"/>
      <c r="N375" s="1014"/>
      <c r="O375" s="1088"/>
      <c r="P375" s="1066" t="s">
        <v>953</v>
      </c>
      <c r="Q375" s="1039">
        <v>978</v>
      </c>
      <c r="R375" s="1040">
        <v>1059</v>
      </c>
      <c r="S375" s="1040">
        <v>1165</v>
      </c>
      <c r="T375" s="1040">
        <v>1256</v>
      </c>
      <c r="U375" s="1040">
        <v>1302</v>
      </c>
      <c r="V375" s="1040">
        <v>1242</v>
      </c>
      <c r="W375" s="1040">
        <v>1327</v>
      </c>
      <c r="X375" s="1040">
        <v>1414</v>
      </c>
      <c r="Y375" s="1040">
        <v>1546</v>
      </c>
      <c r="Z375" s="1040">
        <v>1639</v>
      </c>
      <c r="AA375" s="1040">
        <v>1773</v>
      </c>
      <c r="AB375" s="1040">
        <v>1841</v>
      </c>
      <c r="AC375" s="1040">
        <v>1941</v>
      </c>
      <c r="AD375" s="1040">
        <v>2046</v>
      </c>
      <c r="AE375" s="1040">
        <v>2144</v>
      </c>
      <c r="AF375" s="1040">
        <v>2272</v>
      </c>
      <c r="AG375" s="1040">
        <v>2411</v>
      </c>
      <c r="AH375" s="1040">
        <v>2668</v>
      </c>
      <c r="AI375" s="1040">
        <v>2959</v>
      </c>
      <c r="AJ375" s="1040">
        <v>3543</v>
      </c>
      <c r="AK375" s="1040">
        <v>4293</v>
      </c>
      <c r="AL375" s="1040">
        <v>5441</v>
      </c>
      <c r="AM375" s="1040">
        <v>7423</v>
      </c>
      <c r="AN375" s="1040">
        <v>9094</v>
      </c>
      <c r="AO375" s="1040">
        <v>9970</v>
      </c>
    </row>
    <row r="376" spans="1:51" x14ac:dyDescent="0.15">
      <c r="A376" s="1016">
        <v>1979</v>
      </c>
      <c r="B376" s="1015"/>
      <c r="C376" s="1014">
        <v>153861</v>
      </c>
      <c r="D376" s="1014">
        <v>3388</v>
      </c>
      <c r="E376" s="1014">
        <v>4975</v>
      </c>
      <c r="F376" s="1040">
        <v>8055</v>
      </c>
      <c r="G376" s="1039">
        <v>459</v>
      </c>
      <c r="H376" s="1015">
        <v>426</v>
      </c>
      <c r="I376" s="1039">
        <v>7</v>
      </c>
      <c r="J376" s="1039">
        <v>33</v>
      </c>
      <c r="K376" s="1039">
        <v>12</v>
      </c>
      <c r="L376" s="1014">
        <v>171216</v>
      </c>
      <c r="M376" s="1014"/>
      <c r="N376" s="1014"/>
      <c r="O376" s="1025"/>
      <c r="P376" s="1045" t="s">
        <v>828</v>
      </c>
      <c r="Q376" s="1015">
        <v>946</v>
      </c>
      <c r="R376" s="1015">
        <v>901</v>
      </c>
      <c r="S376" s="1015">
        <v>894</v>
      </c>
      <c r="T376" s="1015">
        <v>924</v>
      </c>
      <c r="U376" s="1015">
        <v>963</v>
      </c>
      <c r="V376" s="1015">
        <v>842</v>
      </c>
      <c r="W376" s="1015">
        <v>786</v>
      </c>
      <c r="X376" s="1015">
        <v>733</v>
      </c>
      <c r="Y376" s="1015">
        <v>741</v>
      </c>
      <c r="Z376" s="1015">
        <v>755</v>
      </c>
      <c r="AA376" s="1015">
        <v>748</v>
      </c>
      <c r="AB376" s="1015">
        <v>730</v>
      </c>
      <c r="AC376" s="1015">
        <v>735</v>
      </c>
      <c r="AD376" s="1015">
        <v>719</v>
      </c>
      <c r="AE376" s="1015">
        <v>720</v>
      </c>
      <c r="AF376" s="1015">
        <v>696</v>
      </c>
      <c r="AG376" s="1015">
        <v>690</v>
      </c>
      <c r="AH376" s="1015">
        <v>686</v>
      </c>
      <c r="AI376" s="1015">
        <v>688</v>
      </c>
      <c r="AJ376" s="1015">
        <v>735</v>
      </c>
      <c r="AK376" s="1015">
        <v>768</v>
      </c>
      <c r="AL376" s="1015">
        <v>811</v>
      </c>
      <c r="AM376" s="1015">
        <v>848</v>
      </c>
      <c r="AN376" s="1015">
        <v>998</v>
      </c>
      <c r="AO376" s="1014">
        <v>1133</v>
      </c>
    </row>
    <row r="377" spans="1:51" x14ac:dyDescent="0.2">
      <c r="A377" s="1016">
        <v>1980</v>
      </c>
      <c r="B377" s="1015"/>
      <c r="C377" s="1014">
        <v>155690</v>
      </c>
      <c r="D377" s="1014">
        <v>3608</v>
      </c>
      <c r="E377" s="1014">
        <v>5481</v>
      </c>
      <c r="F377" s="1040">
        <v>8856</v>
      </c>
      <c r="G377" s="1039">
        <v>496</v>
      </c>
      <c r="H377" s="1015">
        <v>430</v>
      </c>
      <c r="I377" s="1039">
        <v>7</v>
      </c>
      <c r="J377" s="1039">
        <v>40</v>
      </c>
      <c r="K377" s="1039">
        <v>11</v>
      </c>
      <c r="L377" s="1014">
        <v>174619</v>
      </c>
      <c r="M377" s="1014"/>
      <c r="N377" s="1014"/>
      <c r="O377" s="1088" t="s">
        <v>833</v>
      </c>
      <c r="P377" s="1066" t="s">
        <v>954</v>
      </c>
      <c r="Q377" s="1039">
        <v>20</v>
      </c>
      <c r="R377" s="1039">
        <v>17</v>
      </c>
      <c r="S377" s="1039">
        <v>15</v>
      </c>
      <c r="T377" s="1039">
        <v>15</v>
      </c>
      <c r="U377" s="1039">
        <v>12</v>
      </c>
      <c r="V377" s="1039">
        <v>14</v>
      </c>
      <c r="W377" s="1039">
        <v>12</v>
      </c>
      <c r="X377" s="1039">
        <v>13</v>
      </c>
      <c r="Y377" s="1039">
        <v>12</v>
      </c>
      <c r="Z377" s="1039">
        <v>11</v>
      </c>
      <c r="AA377" s="1039">
        <v>12</v>
      </c>
      <c r="AB377" s="1039">
        <v>14</v>
      </c>
      <c r="AC377" s="1039">
        <v>16</v>
      </c>
      <c r="AD377" s="1039">
        <v>16</v>
      </c>
      <c r="AE377" s="1039">
        <v>16</v>
      </c>
      <c r="AF377" s="1039">
        <v>15</v>
      </c>
      <c r="AG377" s="1039">
        <v>17</v>
      </c>
      <c r="AH377" s="1039">
        <v>23</v>
      </c>
      <c r="AI377" s="1039">
        <v>29</v>
      </c>
      <c r="AJ377" s="1039">
        <v>34</v>
      </c>
      <c r="AK377" s="1039">
        <v>40</v>
      </c>
      <c r="AL377" s="1039">
        <v>42</v>
      </c>
      <c r="AM377" s="1039">
        <v>52</v>
      </c>
      <c r="AN377" s="1039">
        <v>57</v>
      </c>
      <c r="AO377" s="1039">
        <v>66</v>
      </c>
    </row>
    <row r="378" spans="1:51" x14ac:dyDescent="0.2">
      <c r="A378" s="1016">
        <v>1981</v>
      </c>
      <c r="B378" s="1015"/>
      <c r="C378" s="1014">
        <v>168301</v>
      </c>
      <c r="D378" s="1014">
        <v>4308</v>
      </c>
      <c r="E378" s="1014">
        <v>6490</v>
      </c>
      <c r="F378" s="1040">
        <v>10067</v>
      </c>
      <c r="G378" s="1039">
        <v>540</v>
      </c>
      <c r="H378" s="1015">
        <v>519</v>
      </c>
      <c r="I378" s="1039">
        <v>7</v>
      </c>
      <c r="J378" s="1039">
        <v>44</v>
      </c>
      <c r="K378" s="1039">
        <v>20</v>
      </c>
      <c r="L378" s="1014">
        <v>190296</v>
      </c>
      <c r="M378" s="1014"/>
      <c r="N378" s="1014"/>
      <c r="O378" s="1088"/>
      <c r="P378" s="1066" t="s">
        <v>955</v>
      </c>
      <c r="Q378" s="1039">
        <v>117</v>
      </c>
      <c r="R378" s="1039">
        <v>120</v>
      </c>
      <c r="S378" s="1039">
        <v>127</v>
      </c>
      <c r="T378" s="1039">
        <v>128</v>
      </c>
      <c r="U378" s="1039">
        <v>122</v>
      </c>
      <c r="V378" s="1039">
        <v>118</v>
      </c>
      <c r="W378" s="1039">
        <v>117</v>
      </c>
      <c r="X378" s="1039">
        <v>118</v>
      </c>
      <c r="Y378" s="1039">
        <v>125</v>
      </c>
      <c r="Z378" s="1039">
        <v>127</v>
      </c>
      <c r="AA378" s="1039">
        <v>125</v>
      </c>
      <c r="AB378" s="1039">
        <v>117</v>
      </c>
      <c r="AC378" s="1039">
        <v>126</v>
      </c>
      <c r="AD378" s="1039">
        <v>130</v>
      </c>
      <c r="AE378" s="1039">
        <v>136</v>
      </c>
      <c r="AF378" s="1039">
        <v>145</v>
      </c>
      <c r="AG378" s="1039">
        <v>170</v>
      </c>
      <c r="AH378" s="1039">
        <v>174</v>
      </c>
      <c r="AI378" s="1039">
        <v>189</v>
      </c>
      <c r="AJ378" s="1039">
        <v>215</v>
      </c>
      <c r="AK378" s="1039">
        <v>243</v>
      </c>
      <c r="AL378" s="1039">
        <v>259</v>
      </c>
      <c r="AM378" s="1039">
        <v>261</v>
      </c>
      <c r="AN378" s="1039">
        <v>273</v>
      </c>
      <c r="AO378" s="1039">
        <v>287</v>
      </c>
    </row>
    <row r="379" spans="1:51" x14ac:dyDescent="0.2">
      <c r="A379" s="1016">
        <v>1982</v>
      </c>
      <c r="B379" s="1015"/>
      <c r="C379" s="1014">
        <v>184840</v>
      </c>
      <c r="D379" s="1014">
        <v>5002</v>
      </c>
      <c r="E379" s="1014">
        <v>8602</v>
      </c>
      <c r="F379" s="1040">
        <v>12033</v>
      </c>
      <c r="G379" s="1039">
        <v>675</v>
      </c>
      <c r="H379" s="1015">
        <v>676</v>
      </c>
      <c r="I379" s="1039">
        <v>12</v>
      </c>
      <c r="J379" s="1039">
        <v>54</v>
      </c>
      <c r="K379" s="1039">
        <v>24</v>
      </c>
      <c r="L379" s="1014">
        <v>211918</v>
      </c>
      <c r="M379" s="1014"/>
      <c r="N379" s="1014"/>
      <c r="O379" s="1046"/>
      <c r="P379" s="1066" t="s">
        <v>956</v>
      </c>
      <c r="Q379" s="1039">
        <v>73</v>
      </c>
      <c r="R379" s="1039">
        <v>75</v>
      </c>
      <c r="S379" s="1039">
        <v>77</v>
      </c>
      <c r="T379" s="1039">
        <v>78</v>
      </c>
      <c r="U379" s="1039">
        <v>70</v>
      </c>
      <c r="V379" s="1039">
        <v>71</v>
      </c>
      <c r="W379" s="1039">
        <v>70</v>
      </c>
      <c r="X379" s="1039">
        <v>72</v>
      </c>
      <c r="Y379" s="1039">
        <v>68</v>
      </c>
      <c r="Z379" s="1039">
        <v>75</v>
      </c>
      <c r="AA379" s="1039">
        <v>71</v>
      </c>
      <c r="AB379" s="1039">
        <v>72</v>
      </c>
      <c r="AC379" s="1039">
        <v>74</v>
      </c>
      <c r="AD379" s="1039">
        <v>82</v>
      </c>
      <c r="AE379" s="1039">
        <v>84</v>
      </c>
      <c r="AF379" s="1039">
        <v>87</v>
      </c>
      <c r="AG379" s="1039">
        <v>99</v>
      </c>
      <c r="AH379" s="1039">
        <v>106</v>
      </c>
      <c r="AI379" s="1039">
        <v>113</v>
      </c>
      <c r="AJ379" s="1039">
        <v>127</v>
      </c>
      <c r="AK379" s="1039">
        <v>145</v>
      </c>
      <c r="AL379" s="1039">
        <v>161</v>
      </c>
      <c r="AM379" s="1039">
        <v>169</v>
      </c>
      <c r="AN379" s="1039">
        <v>184</v>
      </c>
      <c r="AO379" s="1039">
        <v>200</v>
      </c>
    </row>
    <row r="380" spans="1:51" x14ac:dyDescent="0.2">
      <c r="A380" s="1016">
        <v>1983</v>
      </c>
      <c r="B380" s="1015"/>
      <c r="C380" s="1014">
        <v>200342</v>
      </c>
      <c r="D380" s="1014">
        <v>5388</v>
      </c>
      <c r="E380" s="1014">
        <v>9859</v>
      </c>
      <c r="F380" s="1040">
        <v>13318</v>
      </c>
      <c r="G380" s="1039">
        <v>788</v>
      </c>
      <c r="H380" s="1015">
        <v>795</v>
      </c>
      <c r="I380" s="1039">
        <v>16</v>
      </c>
      <c r="J380" s="1039">
        <v>71</v>
      </c>
      <c r="K380" s="1039">
        <v>36</v>
      </c>
      <c r="L380" s="1014">
        <v>230613</v>
      </c>
      <c r="M380" s="1014"/>
      <c r="N380" s="1014"/>
      <c r="O380" s="1025"/>
      <c r="P380" s="1011" t="s">
        <v>118</v>
      </c>
      <c r="Q380" s="1014">
        <v>269079</v>
      </c>
      <c r="R380" s="1014">
        <v>276116</v>
      </c>
      <c r="S380" s="1014">
        <v>284117</v>
      </c>
      <c r="T380" s="1014">
        <v>283925</v>
      </c>
      <c r="U380" s="1014">
        <v>250833</v>
      </c>
      <c r="V380" s="1014">
        <v>191495</v>
      </c>
      <c r="W380" s="1014">
        <v>135794</v>
      </c>
      <c r="X380" s="1014">
        <v>107554</v>
      </c>
      <c r="Y380" s="1014">
        <v>105536</v>
      </c>
      <c r="Z380" s="1014">
        <v>103942</v>
      </c>
      <c r="AA380" s="1014">
        <v>103157</v>
      </c>
      <c r="AB380" s="1014">
        <v>102913</v>
      </c>
      <c r="AC380" s="1014">
        <v>103411</v>
      </c>
      <c r="AD380" s="1014">
        <v>104105</v>
      </c>
      <c r="AE380" s="1014">
        <v>106214</v>
      </c>
      <c r="AF380" s="1014">
        <v>106432</v>
      </c>
      <c r="AG380" s="1014">
        <v>107316</v>
      </c>
      <c r="AH380" s="1014">
        <v>108933</v>
      </c>
      <c r="AI380" s="1014">
        <v>112943</v>
      </c>
      <c r="AJ380" s="1014">
        <v>115395</v>
      </c>
      <c r="AK380" s="1014">
        <v>118487</v>
      </c>
      <c r="AL380" s="1014">
        <v>123587</v>
      </c>
      <c r="AM380" s="1014">
        <v>130956</v>
      </c>
      <c r="AN380" s="1014">
        <v>139244</v>
      </c>
      <c r="AO380" s="1014">
        <v>141116</v>
      </c>
    </row>
    <row r="381" spans="1:51" x14ac:dyDescent="0.2">
      <c r="A381" s="1016">
        <v>1984</v>
      </c>
      <c r="B381" s="1015"/>
      <c r="C381" s="1014">
        <v>195847</v>
      </c>
      <c r="D381" s="1014">
        <v>5140</v>
      </c>
      <c r="E381" s="1014">
        <v>8643</v>
      </c>
      <c r="F381" s="1040">
        <v>11270</v>
      </c>
      <c r="G381" s="1039">
        <v>710</v>
      </c>
      <c r="H381" s="1015">
        <v>704</v>
      </c>
      <c r="I381" s="1039">
        <v>15</v>
      </c>
      <c r="J381" s="1039">
        <v>74</v>
      </c>
      <c r="K381" s="1039">
        <v>40</v>
      </c>
      <c r="L381" s="1014">
        <v>222443</v>
      </c>
      <c r="M381" s="1014"/>
      <c r="N381" s="1014"/>
      <c r="O381" s="1014"/>
    </row>
    <row r="382" spans="1:51" x14ac:dyDescent="0.2">
      <c r="A382" s="1016">
        <v>1985</v>
      </c>
      <c r="B382" s="1015"/>
      <c r="C382" s="1014">
        <v>219366</v>
      </c>
      <c r="D382" s="1014">
        <v>6207</v>
      </c>
      <c r="E382" s="1014">
        <v>9599</v>
      </c>
      <c r="F382" s="1040">
        <v>11818</v>
      </c>
      <c r="G382" s="1039">
        <v>778</v>
      </c>
      <c r="H382" s="1015">
        <v>881</v>
      </c>
      <c r="I382" s="1039">
        <v>15</v>
      </c>
      <c r="J382" s="1039">
        <v>85</v>
      </c>
      <c r="K382" s="1039">
        <v>45</v>
      </c>
      <c r="L382" s="1014">
        <v>248794</v>
      </c>
      <c r="M382" s="1014"/>
      <c r="N382" s="1014"/>
      <c r="O382" s="1014"/>
    </row>
    <row r="383" spans="1:51" x14ac:dyDescent="0.2">
      <c r="A383" s="1016">
        <v>1986</v>
      </c>
      <c r="B383" s="1015"/>
      <c r="C383" s="1014">
        <v>235393</v>
      </c>
      <c r="D383" s="1014">
        <v>6998</v>
      </c>
      <c r="E383" s="1014">
        <v>10639</v>
      </c>
      <c r="F383" s="1040">
        <v>12095</v>
      </c>
      <c r="G383" s="1039">
        <v>843</v>
      </c>
      <c r="H383" s="1014">
        <v>1035</v>
      </c>
      <c r="I383" s="1039">
        <v>16</v>
      </c>
      <c r="J383" s="1039">
        <v>95</v>
      </c>
      <c r="K383" s="1039">
        <v>52</v>
      </c>
      <c r="L383" s="1014">
        <v>267166</v>
      </c>
      <c r="M383" s="1014"/>
      <c r="N383" s="1014"/>
      <c r="O383" s="1014"/>
    </row>
    <row r="384" spans="1:51" x14ac:dyDescent="0.2">
      <c r="A384" s="1016">
        <v>1987</v>
      </c>
      <c r="B384" s="1015"/>
      <c r="C384" s="1014">
        <v>230888</v>
      </c>
      <c r="D384" s="1014">
        <v>7316</v>
      </c>
      <c r="E384" s="1014">
        <v>11094</v>
      </c>
      <c r="F384" s="1040">
        <v>10613</v>
      </c>
      <c r="G384" s="1039">
        <v>852</v>
      </c>
      <c r="H384" s="1014">
        <v>1084</v>
      </c>
      <c r="I384" s="1039">
        <v>16</v>
      </c>
      <c r="J384" s="1039">
        <v>101</v>
      </c>
      <c r="K384" s="1039">
        <v>58</v>
      </c>
      <c r="L384" s="1014">
        <v>262022</v>
      </c>
      <c r="M384" s="1014"/>
      <c r="N384" s="1014"/>
      <c r="O384" s="1014"/>
    </row>
    <row r="385" spans="1:15" x14ac:dyDescent="0.2">
      <c r="A385" s="1016">
        <v>1988</v>
      </c>
      <c r="B385" s="1015"/>
      <c r="C385" s="1014">
        <v>239637</v>
      </c>
      <c r="D385" s="1014">
        <v>8261</v>
      </c>
      <c r="E385" s="1014">
        <v>12638</v>
      </c>
      <c r="F385" s="1040">
        <v>10169</v>
      </c>
      <c r="G385" s="1039">
        <v>926</v>
      </c>
      <c r="H385" s="1014">
        <v>1123</v>
      </c>
      <c r="I385" s="1039">
        <v>18</v>
      </c>
      <c r="J385" s="1039">
        <v>112</v>
      </c>
      <c r="K385" s="1039">
        <v>69</v>
      </c>
      <c r="L385" s="1014">
        <v>272953</v>
      </c>
      <c r="M385" s="1014"/>
      <c r="N385" s="1014"/>
      <c r="O385" s="1014"/>
    </row>
    <row r="386" spans="1:15" x14ac:dyDescent="0.2">
      <c r="A386" s="1016">
        <v>1989</v>
      </c>
      <c r="B386" s="1015"/>
      <c r="C386" s="1014">
        <v>231442</v>
      </c>
      <c r="D386" s="1014">
        <v>8626</v>
      </c>
      <c r="E386" s="1014">
        <v>13536</v>
      </c>
      <c r="F386" s="1040">
        <v>8345</v>
      </c>
      <c r="G386" s="1039">
        <v>922</v>
      </c>
      <c r="H386" s="1015">
        <v>989</v>
      </c>
      <c r="I386" s="1039">
        <v>21</v>
      </c>
      <c r="J386" s="1039">
        <v>110</v>
      </c>
      <c r="K386" s="1039">
        <v>72</v>
      </c>
      <c r="L386" s="1014">
        <v>264063</v>
      </c>
      <c r="M386" s="1014"/>
      <c r="N386" s="1014"/>
      <c r="O386" s="1014"/>
    </row>
    <row r="387" spans="1:15" x14ac:dyDescent="0.2">
      <c r="A387" s="1016">
        <v>1990</v>
      </c>
      <c r="B387" s="1015"/>
      <c r="C387" s="1014">
        <v>235684</v>
      </c>
      <c r="D387" s="1014">
        <v>9029</v>
      </c>
      <c r="E387" s="1014">
        <v>14287</v>
      </c>
      <c r="F387" s="1040">
        <v>7945</v>
      </c>
      <c r="G387" s="1039">
        <v>978</v>
      </c>
      <c r="H387" s="1015">
        <v>946</v>
      </c>
      <c r="I387" s="1039">
        <v>20</v>
      </c>
      <c r="J387" s="1039">
        <v>117</v>
      </c>
      <c r="K387" s="1039">
        <v>73</v>
      </c>
      <c r="L387" s="1014">
        <v>269079</v>
      </c>
      <c r="M387" s="1014"/>
      <c r="N387" s="1014"/>
      <c r="O387" s="1014"/>
    </row>
    <row r="388" spans="1:15" x14ac:dyDescent="0.2">
      <c r="A388" s="1016">
        <v>1991</v>
      </c>
      <c r="B388" s="1015"/>
      <c r="C388" s="1014">
        <v>241706</v>
      </c>
      <c r="D388" s="1014">
        <v>9625</v>
      </c>
      <c r="E388" s="1014">
        <v>15143</v>
      </c>
      <c r="F388" s="1040">
        <v>7470</v>
      </c>
      <c r="G388" s="1040">
        <v>1059</v>
      </c>
      <c r="H388" s="1015">
        <v>901</v>
      </c>
      <c r="I388" s="1039">
        <v>17</v>
      </c>
      <c r="J388" s="1039">
        <v>120</v>
      </c>
      <c r="K388" s="1039">
        <v>75</v>
      </c>
      <c r="L388" s="1014">
        <v>276116</v>
      </c>
      <c r="M388" s="1014"/>
      <c r="N388" s="1014"/>
      <c r="O388" s="1014"/>
    </row>
    <row r="389" spans="1:15" x14ac:dyDescent="0.2">
      <c r="A389" s="1016">
        <v>1992</v>
      </c>
      <c r="B389" s="1015"/>
      <c r="C389" s="1014">
        <v>248155</v>
      </c>
      <c r="D389" s="1014">
        <v>10452</v>
      </c>
      <c r="E389" s="1014">
        <v>15820</v>
      </c>
      <c r="F389" s="1040">
        <v>7412</v>
      </c>
      <c r="G389" s="1040">
        <v>1165</v>
      </c>
      <c r="H389" s="1015">
        <v>894</v>
      </c>
      <c r="I389" s="1039">
        <v>15</v>
      </c>
      <c r="J389" s="1039">
        <v>127</v>
      </c>
      <c r="K389" s="1039">
        <v>77</v>
      </c>
      <c r="L389" s="1014">
        <v>284117</v>
      </c>
      <c r="M389" s="1014"/>
      <c r="N389" s="1014"/>
      <c r="O389" s="1014"/>
    </row>
    <row r="390" spans="1:15" x14ac:dyDescent="0.2">
      <c r="A390" s="1016">
        <v>1993</v>
      </c>
      <c r="B390" s="1015"/>
      <c r="C390" s="1014">
        <v>246984</v>
      </c>
      <c r="D390" s="1014">
        <v>10958</v>
      </c>
      <c r="E390" s="1014">
        <v>16635</v>
      </c>
      <c r="F390" s="1040">
        <v>6947</v>
      </c>
      <c r="G390" s="1040">
        <v>1256</v>
      </c>
      <c r="H390" s="1015">
        <v>924</v>
      </c>
      <c r="I390" s="1039">
        <v>15</v>
      </c>
      <c r="J390" s="1039">
        <v>128</v>
      </c>
      <c r="K390" s="1039">
        <v>78</v>
      </c>
      <c r="L390" s="1014">
        <v>283925</v>
      </c>
      <c r="M390" s="1014"/>
      <c r="N390" s="1014"/>
      <c r="O390" s="1014"/>
    </row>
    <row r="391" spans="1:15" x14ac:dyDescent="0.2">
      <c r="A391" s="1016">
        <v>1994</v>
      </c>
      <c r="B391" s="1015"/>
      <c r="C391" s="1014">
        <v>213734</v>
      </c>
      <c r="D391" s="1014">
        <v>10872</v>
      </c>
      <c r="E391" s="1014">
        <v>17690</v>
      </c>
      <c r="F391" s="1040">
        <v>6068</v>
      </c>
      <c r="G391" s="1040">
        <v>1302</v>
      </c>
      <c r="H391" s="1015">
        <v>963</v>
      </c>
      <c r="I391" s="1039">
        <v>12</v>
      </c>
      <c r="J391" s="1039">
        <v>122</v>
      </c>
      <c r="K391" s="1039">
        <v>70</v>
      </c>
      <c r="L391" s="1014">
        <v>250833</v>
      </c>
      <c r="M391" s="1014"/>
      <c r="N391" s="1014"/>
      <c r="O391" s="1014"/>
    </row>
    <row r="392" spans="1:15" x14ac:dyDescent="0.2">
      <c r="A392" s="1016">
        <v>1995</v>
      </c>
      <c r="B392" s="1015"/>
      <c r="C392" s="1014">
        <v>158240</v>
      </c>
      <c r="D392" s="1014">
        <v>10155</v>
      </c>
      <c r="E392" s="1014">
        <v>16354</v>
      </c>
      <c r="F392" s="1040">
        <v>4459</v>
      </c>
      <c r="G392" s="1040">
        <v>1242</v>
      </c>
      <c r="H392" s="1015">
        <v>842</v>
      </c>
      <c r="I392" s="1039">
        <v>14</v>
      </c>
      <c r="J392" s="1039">
        <v>118</v>
      </c>
      <c r="K392" s="1039">
        <v>71</v>
      </c>
      <c r="L392" s="1014">
        <v>191495</v>
      </c>
      <c r="M392" s="1014"/>
      <c r="N392" s="1014"/>
      <c r="O392" s="1014"/>
    </row>
    <row r="393" spans="1:15" x14ac:dyDescent="0.2">
      <c r="A393" s="1016">
        <v>1996</v>
      </c>
      <c r="B393" s="1015"/>
      <c r="C393" s="1014">
        <v>105398</v>
      </c>
      <c r="D393" s="1014">
        <v>9974</v>
      </c>
      <c r="E393" s="1014">
        <v>14966</v>
      </c>
      <c r="F393" s="1040">
        <v>3144</v>
      </c>
      <c r="G393" s="1040">
        <v>1327</v>
      </c>
      <c r="H393" s="1015">
        <v>786</v>
      </c>
      <c r="I393" s="1039">
        <v>12</v>
      </c>
      <c r="J393" s="1039">
        <v>117</v>
      </c>
      <c r="K393" s="1039">
        <v>70</v>
      </c>
      <c r="L393" s="1014">
        <v>135794</v>
      </c>
      <c r="M393" s="1014"/>
      <c r="N393" s="1014"/>
      <c r="O393" s="1014"/>
    </row>
    <row r="394" spans="1:15" x14ac:dyDescent="0.2">
      <c r="A394" s="1016">
        <v>1997</v>
      </c>
      <c r="B394" s="1015"/>
      <c r="C394" s="1014">
        <v>79285</v>
      </c>
      <c r="D394" s="1014">
        <v>9956</v>
      </c>
      <c r="E394" s="1014">
        <v>13512</v>
      </c>
      <c r="F394" s="1040">
        <v>2451</v>
      </c>
      <c r="G394" s="1040">
        <v>1414</v>
      </c>
      <c r="H394" s="1015">
        <v>733</v>
      </c>
      <c r="I394" s="1039">
        <v>13</v>
      </c>
      <c r="J394" s="1039">
        <v>118</v>
      </c>
      <c r="K394" s="1039">
        <v>72</v>
      </c>
      <c r="L394" s="1014">
        <v>107554</v>
      </c>
      <c r="M394" s="1014"/>
      <c r="N394" s="1014"/>
      <c r="O394" s="1014"/>
    </row>
    <row r="395" spans="1:15" x14ac:dyDescent="0.2">
      <c r="A395" s="1016">
        <v>1998</v>
      </c>
      <c r="B395" s="1015"/>
      <c r="C395" s="1014">
        <v>75619</v>
      </c>
      <c r="D395" s="1014">
        <v>10176</v>
      </c>
      <c r="E395" s="1014">
        <v>14875</v>
      </c>
      <c r="F395" s="1040">
        <v>2374</v>
      </c>
      <c r="G395" s="1040">
        <v>1546</v>
      </c>
      <c r="H395" s="1015">
        <v>741</v>
      </c>
      <c r="I395" s="1039">
        <v>12</v>
      </c>
      <c r="J395" s="1039">
        <v>125</v>
      </c>
      <c r="K395" s="1039">
        <v>68</v>
      </c>
      <c r="L395" s="1014">
        <v>105536</v>
      </c>
      <c r="M395" s="1014"/>
      <c r="N395" s="1014"/>
      <c r="O395" s="1014"/>
    </row>
    <row r="396" spans="1:15" x14ac:dyDescent="0.2">
      <c r="A396" s="1016">
        <v>1999</v>
      </c>
      <c r="B396" s="1015"/>
      <c r="C396" s="1014">
        <v>71290</v>
      </c>
      <c r="D396" s="1014">
        <v>10035</v>
      </c>
      <c r="E396" s="1014">
        <v>17763</v>
      </c>
      <c r="F396" s="1040">
        <v>2247</v>
      </c>
      <c r="G396" s="1040">
        <v>1639</v>
      </c>
      <c r="H396" s="1015">
        <v>755</v>
      </c>
      <c r="I396" s="1039">
        <v>11</v>
      </c>
      <c r="J396" s="1039">
        <v>127</v>
      </c>
      <c r="K396" s="1039">
        <v>75</v>
      </c>
      <c r="L396" s="1014">
        <v>103942</v>
      </c>
      <c r="M396" s="1014"/>
      <c r="N396" s="1014"/>
      <c r="O396" s="1014"/>
    </row>
    <row r="397" spans="1:15" x14ac:dyDescent="0.2">
      <c r="A397" s="1016">
        <v>2000</v>
      </c>
      <c r="B397" s="1015"/>
      <c r="C397" s="1014">
        <v>67479</v>
      </c>
      <c r="D397" s="1014">
        <v>9737</v>
      </c>
      <c r="E397" s="1014">
        <v>21100</v>
      </c>
      <c r="F397" s="1040">
        <v>2112</v>
      </c>
      <c r="G397" s="1040">
        <v>1773</v>
      </c>
      <c r="H397" s="1015">
        <v>748</v>
      </c>
      <c r="I397" s="1039">
        <v>12</v>
      </c>
      <c r="J397" s="1039">
        <v>125</v>
      </c>
      <c r="K397" s="1039">
        <v>71</v>
      </c>
      <c r="L397" s="1014">
        <v>103157</v>
      </c>
      <c r="M397" s="1014"/>
      <c r="N397" s="1014"/>
      <c r="O397" s="1014"/>
    </row>
    <row r="398" spans="1:15" x14ac:dyDescent="0.2">
      <c r="A398" s="1016">
        <v>2001</v>
      </c>
      <c r="B398" s="1015"/>
      <c r="C398" s="1014">
        <v>63845</v>
      </c>
      <c r="D398" s="1014">
        <v>9199</v>
      </c>
      <c r="E398" s="1014">
        <v>25145</v>
      </c>
      <c r="F398" s="1040">
        <v>1950</v>
      </c>
      <c r="G398" s="1040">
        <v>1841</v>
      </c>
      <c r="H398" s="1015">
        <v>730</v>
      </c>
      <c r="I398" s="1039">
        <v>14</v>
      </c>
      <c r="J398" s="1039">
        <v>117</v>
      </c>
      <c r="K398" s="1039">
        <v>72</v>
      </c>
      <c r="L398" s="1014">
        <v>102913</v>
      </c>
      <c r="M398" s="1014"/>
      <c r="N398" s="1014"/>
      <c r="O398" s="1014"/>
    </row>
    <row r="399" spans="1:15" x14ac:dyDescent="0.2">
      <c r="A399" s="1016">
        <v>2002</v>
      </c>
      <c r="B399" s="1015"/>
      <c r="C399" s="1014">
        <v>59829</v>
      </c>
      <c r="D399" s="1014">
        <v>8770</v>
      </c>
      <c r="E399" s="1014">
        <v>30157</v>
      </c>
      <c r="F399" s="1040">
        <v>1763</v>
      </c>
      <c r="G399" s="1040">
        <v>1941</v>
      </c>
      <c r="H399" s="1015">
        <v>735</v>
      </c>
      <c r="I399" s="1039">
        <v>16</v>
      </c>
      <c r="J399" s="1039">
        <v>126</v>
      </c>
      <c r="K399" s="1039">
        <v>74</v>
      </c>
      <c r="L399" s="1014">
        <v>103411</v>
      </c>
      <c r="M399" s="1014"/>
      <c r="N399" s="1014"/>
      <c r="O399" s="1014"/>
    </row>
    <row r="400" spans="1:15" x14ac:dyDescent="0.2">
      <c r="A400" s="1016">
        <v>2003</v>
      </c>
      <c r="B400" s="1015"/>
      <c r="C400" s="1014">
        <v>57492</v>
      </c>
      <c r="D400" s="1014">
        <v>8521</v>
      </c>
      <c r="E400" s="1014">
        <v>33406</v>
      </c>
      <c r="F400" s="1040">
        <v>1693</v>
      </c>
      <c r="G400" s="1040">
        <v>2046</v>
      </c>
      <c r="H400" s="1015">
        <v>719</v>
      </c>
      <c r="I400" s="1039">
        <v>16</v>
      </c>
      <c r="J400" s="1039">
        <v>130</v>
      </c>
      <c r="K400" s="1039">
        <v>82</v>
      </c>
      <c r="L400" s="1014">
        <v>104105</v>
      </c>
      <c r="M400" s="1014"/>
      <c r="N400" s="1014"/>
      <c r="O400" s="1014"/>
    </row>
    <row r="401" spans="1:51" x14ac:dyDescent="0.2">
      <c r="A401" s="1016">
        <v>2004</v>
      </c>
      <c r="B401" s="1015"/>
      <c r="C401" s="1014">
        <v>56103</v>
      </c>
      <c r="D401" s="1014">
        <v>8180</v>
      </c>
      <c r="E401" s="1014">
        <v>37206</v>
      </c>
      <c r="F401" s="1040">
        <v>1625</v>
      </c>
      <c r="G401" s="1040">
        <v>2144</v>
      </c>
      <c r="H401" s="1015">
        <v>720</v>
      </c>
      <c r="I401" s="1039">
        <v>16</v>
      </c>
      <c r="J401" s="1039">
        <v>136</v>
      </c>
      <c r="K401" s="1039">
        <v>84</v>
      </c>
      <c r="L401" s="1014">
        <v>106214</v>
      </c>
      <c r="M401" s="1014"/>
      <c r="N401" s="1014"/>
      <c r="O401" s="1014"/>
    </row>
    <row r="402" spans="1:51" x14ac:dyDescent="0.2">
      <c r="A402" s="1016">
        <v>2005</v>
      </c>
      <c r="B402" s="1015"/>
      <c r="C402" s="1014">
        <v>53833</v>
      </c>
      <c r="D402" s="1014">
        <v>7809</v>
      </c>
      <c r="E402" s="1014">
        <v>40073</v>
      </c>
      <c r="F402" s="1040">
        <v>1502</v>
      </c>
      <c r="G402" s="1040">
        <v>2272</v>
      </c>
      <c r="H402" s="1015">
        <v>696</v>
      </c>
      <c r="I402" s="1039">
        <v>15</v>
      </c>
      <c r="J402" s="1039">
        <v>145</v>
      </c>
      <c r="K402" s="1039">
        <v>87</v>
      </c>
      <c r="L402" s="1014">
        <v>106432</v>
      </c>
      <c r="M402" s="1014"/>
      <c r="N402" s="1014"/>
      <c r="O402" s="1014"/>
    </row>
    <row r="403" spans="1:51" x14ac:dyDescent="0.2">
      <c r="A403" s="1016">
        <v>2006</v>
      </c>
      <c r="B403" s="1015"/>
      <c r="C403" s="1014">
        <v>51462</v>
      </c>
      <c r="D403" s="1014">
        <v>7386</v>
      </c>
      <c r="E403" s="1014">
        <v>43650</v>
      </c>
      <c r="F403" s="1040">
        <v>1431</v>
      </c>
      <c r="G403" s="1040">
        <v>2411</v>
      </c>
      <c r="H403" s="1015">
        <v>690</v>
      </c>
      <c r="I403" s="1039">
        <v>17</v>
      </c>
      <c r="J403" s="1039">
        <v>170</v>
      </c>
      <c r="K403" s="1039">
        <v>99</v>
      </c>
      <c r="L403" s="1014">
        <v>107316</v>
      </c>
      <c r="M403" s="1014"/>
      <c r="N403" s="1014"/>
      <c r="O403" s="1014"/>
    </row>
    <row r="404" spans="1:51" x14ac:dyDescent="0.2">
      <c r="A404" s="1016">
        <v>2007</v>
      </c>
      <c r="B404" s="1015"/>
      <c r="C404" s="1014">
        <v>49221</v>
      </c>
      <c r="D404" s="1014">
        <v>6966</v>
      </c>
      <c r="E404" s="1014">
        <v>47690</v>
      </c>
      <c r="F404" s="1040">
        <v>1399</v>
      </c>
      <c r="G404" s="1040">
        <v>2668</v>
      </c>
      <c r="H404" s="1015">
        <v>686</v>
      </c>
      <c r="I404" s="1039">
        <v>23</v>
      </c>
      <c r="J404" s="1039">
        <v>174</v>
      </c>
      <c r="K404" s="1039">
        <v>106</v>
      </c>
      <c r="L404" s="1014">
        <v>108933</v>
      </c>
      <c r="M404" s="1014"/>
      <c r="N404" s="1014"/>
      <c r="O404" s="1014"/>
    </row>
    <row r="405" spans="1:51" x14ac:dyDescent="0.2">
      <c r="A405" s="1016">
        <v>2008</v>
      </c>
      <c r="B405" s="1015"/>
      <c r="C405" s="1014">
        <v>48261</v>
      </c>
      <c r="D405" s="1014">
        <v>6687</v>
      </c>
      <c r="E405" s="1014">
        <v>52597</v>
      </c>
      <c r="F405" s="1040">
        <v>1420</v>
      </c>
      <c r="G405" s="1040">
        <v>2959</v>
      </c>
      <c r="H405" s="1015">
        <v>688</v>
      </c>
      <c r="I405" s="1039">
        <v>29</v>
      </c>
      <c r="J405" s="1039">
        <v>189</v>
      </c>
      <c r="K405" s="1039">
        <v>113</v>
      </c>
      <c r="L405" s="1014">
        <v>112943</v>
      </c>
      <c r="M405" s="1014"/>
      <c r="N405" s="1014"/>
      <c r="O405" s="1014"/>
    </row>
    <row r="406" spans="1:51" x14ac:dyDescent="0.2">
      <c r="A406" s="1016">
        <v>2009</v>
      </c>
      <c r="B406" s="1015"/>
      <c r="C406" s="1014">
        <v>47509</v>
      </c>
      <c r="D406" s="1014">
        <v>6675</v>
      </c>
      <c r="E406" s="1014">
        <v>55046</v>
      </c>
      <c r="F406" s="1040">
        <v>1511</v>
      </c>
      <c r="G406" s="1040">
        <v>3543</v>
      </c>
      <c r="H406" s="1015">
        <v>735</v>
      </c>
      <c r="I406" s="1039">
        <v>34</v>
      </c>
      <c r="J406" s="1039">
        <v>215</v>
      </c>
      <c r="K406" s="1039">
        <v>127</v>
      </c>
      <c r="L406" s="1014">
        <v>115395</v>
      </c>
      <c r="M406" s="1014"/>
      <c r="N406" s="1014"/>
      <c r="O406" s="1014"/>
    </row>
    <row r="407" spans="1:51" x14ac:dyDescent="0.2">
      <c r="A407" s="1016">
        <v>2010</v>
      </c>
      <c r="B407" s="1015"/>
      <c r="C407" s="1014">
        <v>47664</v>
      </c>
      <c r="D407" s="1014">
        <v>6895</v>
      </c>
      <c r="E407" s="1014">
        <v>56680</v>
      </c>
      <c r="F407" s="1040">
        <v>1759</v>
      </c>
      <c r="G407" s="1040">
        <v>4293</v>
      </c>
      <c r="H407" s="1015">
        <v>768</v>
      </c>
      <c r="I407" s="1039">
        <v>40</v>
      </c>
      <c r="J407" s="1039">
        <v>243</v>
      </c>
      <c r="K407" s="1039">
        <v>145</v>
      </c>
      <c r="L407" s="1014">
        <v>118487</v>
      </c>
      <c r="M407" s="1014"/>
      <c r="N407" s="1014"/>
      <c r="O407" s="1014"/>
    </row>
    <row r="408" spans="1:51" x14ac:dyDescent="0.2">
      <c r="A408" s="1016">
        <v>2011</v>
      </c>
      <c r="B408" s="1015"/>
      <c r="C408" s="1014">
        <v>48676</v>
      </c>
      <c r="D408" s="1014">
        <v>7075</v>
      </c>
      <c r="E408" s="1014">
        <v>59227</v>
      </c>
      <c r="F408" s="1040">
        <v>1895</v>
      </c>
      <c r="G408" s="1040">
        <v>5441</v>
      </c>
      <c r="H408" s="1015">
        <v>811</v>
      </c>
      <c r="I408" s="1039">
        <v>42</v>
      </c>
      <c r="J408" s="1039">
        <v>259</v>
      </c>
      <c r="K408" s="1039">
        <v>161</v>
      </c>
      <c r="L408" s="1014">
        <v>123587</v>
      </c>
      <c r="M408" s="1014"/>
      <c r="N408" s="1014"/>
      <c r="O408" s="1014"/>
    </row>
    <row r="409" spans="1:51" x14ac:dyDescent="0.2">
      <c r="A409" s="1016">
        <v>2012</v>
      </c>
      <c r="B409" s="1015"/>
      <c r="C409" s="1014">
        <v>50848</v>
      </c>
      <c r="D409" s="1014">
        <v>7426</v>
      </c>
      <c r="E409" s="1014">
        <v>61885</v>
      </c>
      <c r="F409" s="1040">
        <v>2044</v>
      </c>
      <c r="G409" s="1040">
        <v>7423</v>
      </c>
      <c r="H409" s="1015">
        <v>848</v>
      </c>
      <c r="I409" s="1039">
        <v>52</v>
      </c>
      <c r="J409" s="1039">
        <v>261</v>
      </c>
      <c r="K409" s="1039">
        <v>169</v>
      </c>
      <c r="L409" s="1014">
        <v>130956</v>
      </c>
      <c r="M409" s="1014"/>
      <c r="N409" s="1014"/>
      <c r="O409" s="1014"/>
    </row>
    <row r="410" spans="1:51" x14ac:dyDescent="0.2">
      <c r="A410" s="1016">
        <v>2013</v>
      </c>
      <c r="B410" s="1015"/>
      <c r="C410" s="1014">
        <v>54026</v>
      </c>
      <c r="D410" s="1014">
        <v>7810</v>
      </c>
      <c r="E410" s="1014">
        <v>64449</v>
      </c>
      <c r="F410" s="1040">
        <v>2353</v>
      </c>
      <c r="G410" s="1040">
        <v>9094</v>
      </c>
      <c r="H410" s="1015">
        <v>998</v>
      </c>
      <c r="I410" s="1039">
        <v>57</v>
      </c>
      <c r="J410" s="1039">
        <v>273</v>
      </c>
      <c r="K410" s="1039">
        <v>184</v>
      </c>
      <c r="L410" s="1014">
        <v>139244</v>
      </c>
      <c r="M410" s="1014"/>
      <c r="N410" s="1014"/>
      <c r="O410" s="1014"/>
    </row>
    <row r="411" spans="1:51" x14ac:dyDescent="0.2">
      <c r="A411" s="1016">
        <v>2014</v>
      </c>
      <c r="B411" s="1015"/>
      <c r="C411" s="1014">
        <v>55431</v>
      </c>
      <c r="D411" s="1014">
        <v>8132</v>
      </c>
      <c r="E411" s="1014">
        <v>63301</v>
      </c>
      <c r="F411" s="1040">
        <v>2596</v>
      </c>
      <c r="G411" s="1040">
        <v>9970</v>
      </c>
      <c r="H411" s="1014">
        <v>1133</v>
      </c>
      <c r="I411" s="1039">
        <v>66</v>
      </c>
      <c r="J411" s="1039">
        <v>287</v>
      </c>
      <c r="K411" s="1039">
        <v>200</v>
      </c>
      <c r="L411" s="1014">
        <v>141116</v>
      </c>
      <c r="M411" s="1014"/>
      <c r="N411" s="1014"/>
      <c r="O411" s="1026"/>
      <c r="P411" s="1026"/>
      <c r="Q411" s="1026"/>
      <c r="R411" s="1026"/>
      <c r="S411" s="1026"/>
      <c r="T411" s="1026"/>
      <c r="U411" s="1026"/>
      <c r="V411" s="1026"/>
      <c r="W411" s="1026"/>
      <c r="X411" s="1026"/>
      <c r="Y411" s="1026"/>
      <c r="Z411" s="1026"/>
      <c r="AA411" s="1026"/>
      <c r="AB411" s="1026"/>
      <c r="AC411" s="1026"/>
      <c r="AD411" s="1026"/>
      <c r="AE411" s="1026"/>
      <c r="AF411" s="1026"/>
      <c r="AG411" s="1026"/>
      <c r="AH411" s="1026"/>
      <c r="AI411" s="1026"/>
      <c r="AJ411" s="1026"/>
      <c r="AK411" s="1026"/>
      <c r="AL411" s="1026"/>
      <c r="AM411" s="1026"/>
      <c r="AN411" s="1026"/>
      <c r="AO411" s="1026"/>
    </row>
    <row r="412" spans="1:51" x14ac:dyDescent="0.2">
      <c r="A412" s="1038" t="s">
        <v>824</v>
      </c>
      <c r="B412" s="1026"/>
      <c r="C412" s="1026"/>
      <c r="D412" s="1026"/>
      <c r="E412" s="1026"/>
      <c r="F412" s="1026"/>
      <c r="G412" s="1026"/>
      <c r="H412" s="1026"/>
      <c r="I412" s="1026"/>
      <c r="J412" s="1026"/>
      <c r="K412" s="1026"/>
      <c r="L412" s="1026"/>
      <c r="M412" s="1026"/>
      <c r="N412" s="1026"/>
      <c r="AP412" s="1026"/>
      <c r="AQ412" s="1026"/>
      <c r="AR412" s="1026"/>
      <c r="AS412" s="1026"/>
      <c r="AT412" s="1026"/>
      <c r="AU412" s="1026"/>
      <c r="AV412" s="1026"/>
      <c r="AW412" s="1026"/>
      <c r="AX412" s="1026"/>
      <c r="AY412" s="1026"/>
    </row>
    <row r="413" spans="1:51" ht="22" x14ac:dyDescent="0.2">
      <c r="A413" s="1024" t="s">
        <v>823</v>
      </c>
      <c r="O413" s="1022"/>
      <c r="P413" s="1022"/>
      <c r="Q413" s="1022" t="s">
        <v>821</v>
      </c>
      <c r="R413" s="1022"/>
      <c r="S413" s="1022"/>
      <c r="T413" s="1022"/>
      <c r="U413" s="1022"/>
      <c r="V413" s="1022"/>
      <c r="W413" s="1022"/>
      <c r="X413" s="1022"/>
      <c r="Y413" s="1022"/>
      <c r="Z413" s="1022"/>
      <c r="AA413" s="1022"/>
      <c r="AB413" s="1022"/>
      <c r="AC413" s="1022"/>
      <c r="AD413" s="1022"/>
      <c r="AE413" s="1022"/>
      <c r="AF413" s="1022"/>
      <c r="AG413" s="1022"/>
      <c r="AH413" s="1022"/>
      <c r="AI413" s="1022"/>
      <c r="AJ413" s="1022"/>
      <c r="AK413" s="1022"/>
      <c r="AL413" s="1022"/>
    </row>
    <row r="414" spans="1:51" x14ac:dyDescent="0.2">
      <c r="A414" s="1037" t="s">
        <v>822</v>
      </c>
      <c r="B414" s="1022"/>
      <c r="C414" s="1022"/>
      <c r="D414" s="1022"/>
      <c r="E414" s="1022"/>
      <c r="F414" s="1022"/>
      <c r="G414" s="1022"/>
      <c r="H414" s="1022"/>
      <c r="I414" s="1022"/>
      <c r="J414" s="1022"/>
      <c r="K414" s="1022"/>
      <c r="L414" s="1022"/>
      <c r="M414" s="1022"/>
      <c r="N414" s="1022"/>
      <c r="O414" s="1029"/>
      <c r="P414" s="1029"/>
      <c r="Q414" s="1018">
        <v>2394</v>
      </c>
      <c r="R414" s="1018"/>
      <c r="S414" s="1018"/>
      <c r="T414" s="1018"/>
      <c r="U414" s="1018"/>
      <c r="V414" s="1018"/>
      <c r="W414" s="1018"/>
      <c r="X414" s="1018"/>
      <c r="Y414" s="1018"/>
      <c r="Z414" s="1018"/>
      <c r="AA414" s="1018"/>
      <c r="AB414" s="1018"/>
      <c r="AC414" s="1018"/>
      <c r="AD414" s="1018"/>
      <c r="AE414" s="1018"/>
      <c r="AF414" s="1018"/>
      <c r="AG414" s="1018"/>
      <c r="AH414" s="1018"/>
      <c r="AI414" s="1018"/>
      <c r="AJ414" s="1018"/>
      <c r="AK414" s="1018"/>
      <c r="AL414" s="1018"/>
    </row>
    <row r="415" spans="1:51" x14ac:dyDescent="0.2">
      <c r="A415" s="1035" t="s">
        <v>820</v>
      </c>
      <c r="B415" s="1029"/>
      <c r="C415" s="1029"/>
      <c r="D415" s="1029"/>
      <c r="E415" s="1029"/>
      <c r="F415" s="1029"/>
      <c r="G415" s="1029"/>
      <c r="H415" s="1029"/>
      <c r="I415" s="1029"/>
      <c r="J415" s="1029"/>
      <c r="K415" s="1029"/>
      <c r="L415" s="1029"/>
      <c r="M415" s="1029"/>
      <c r="N415" s="1029"/>
      <c r="O415" s="1026"/>
      <c r="P415" s="1026"/>
      <c r="Q415" s="1015">
        <v>975</v>
      </c>
      <c r="R415" s="1015"/>
      <c r="S415" s="1015"/>
      <c r="T415" s="1015"/>
      <c r="U415" s="1015"/>
      <c r="V415" s="1015"/>
      <c r="W415" s="1015"/>
      <c r="X415" s="1015"/>
      <c r="Y415" s="1015"/>
      <c r="Z415" s="1015"/>
      <c r="AA415" s="1015"/>
      <c r="AB415" s="1015"/>
      <c r="AC415" s="1015"/>
      <c r="AD415" s="1015"/>
      <c r="AE415" s="1015"/>
      <c r="AF415" s="1015"/>
      <c r="AG415" s="1015"/>
      <c r="AH415" s="1015"/>
      <c r="AI415" s="1015"/>
      <c r="AJ415" s="1015"/>
      <c r="AK415" s="1015"/>
      <c r="AL415" s="1015"/>
    </row>
    <row r="416" spans="1:51" x14ac:dyDescent="0.2">
      <c r="A416" s="1038" t="s">
        <v>819</v>
      </c>
      <c r="B416" s="1026"/>
      <c r="C416" s="1026"/>
      <c r="D416" s="1026"/>
      <c r="E416" s="1026"/>
      <c r="F416" s="1026"/>
      <c r="G416" s="1026"/>
      <c r="H416" s="1026"/>
      <c r="I416" s="1026"/>
      <c r="J416" s="1026"/>
      <c r="K416" s="1026"/>
      <c r="L416" s="1026"/>
      <c r="M416" s="1026"/>
      <c r="N416" s="1026"/>
      <c r="O416" s="1026"/>
      <c r="P416" s="1026"/>
      <c r="Q416" s="1014">
        <v>3189</v>
      </c>
      <c r="R416" s="1014"/>
      <c r="S416" s="1014"/>
      <c r="T416" s="1014"/>
      <c r="U416" s="1014"/>
      <c r="V416" s="1014"/>
      <c r="W416" s="1014"/>
      <c r="X416" s="1014"/>
      <c r="Y416" s="1014"/>
      <c r="Z416" s="1014"/>
      <c r="AA416" s="1014"/>
      <c r="AB416" s="1014"/>
      <c r="AC416" s="1014"/>
      <c r="AD416" s="1014"/>
      <c r="AE416" s="1014"/>
      <c r="AF416" s="1014"/>
      <c r="AG416" s="1014"/>
      <c r="AH416" s="1014"/>
      <c r="AI416" s="1014"/>
      <c r="AJ416" s="1014"/>
      <c r="AK416" s="1014"/>
      <c r="AL416" s="1014"/>
    </row>
    <row r="417" spans="1:38" x14ac:dyDescent="0.2">
      <c r="A417" s="1038" t="s">
        <v>818</v>
      </c>
      <c r="B417" s="1026"/>
      <c r="C417" s="1026"/>
      <c r="D417" s="1026"/>
      <c r="E417" s="1026"/>
      <c r="F417" s="1026"/>
      <c r="G417" s="1026"/>
      <c r="H417" s="1026"/>
      <c r="I417" s="1026"/>
      <c r="J417" s="1026"/>
      <c r="K417" s="1026"/>
      <c r="L417" s="1026"/>
      <c r="M417" s="1026"/>
      <c r="N417" s="1026"/>
      <c r="O417" s="1026"/>
      <c r="P417" s="1026"/>
      <c r="Q417" s="1014">
        <v>2042</v>
      </c>
      <c r="R417" s="1014"/>
      <c r="S417" s="1014"/>
      <c r="T417" s="1014"/>
      <c r="U417" s="1014"/>
      <c r="V417" s="1014"/>
      <c r="W417" s="1014"/>
      <c r="X417" s="1014"/>
      <c r="Y417" s="1014"/>
      <c r="Z417" s="1014"/>
      <c r="AA417" s="1014"/>
      <c r="AB417" s="1014"/>
      <c r="AC417" s="1014"/>
      <c r="AD417" s="1014"/>
      <c r="AE417" s="1014"/>
      <c r="AF417" s="1014"/>
      <c r="AG417" s="1014"/>
      <c r="AH417" s="1014"/>
      <c r="AI417" s="1014"/>
      <c r="AJ417" s="1014"/>
      <c r="AK417" s="1014"/>
      <c r="AL417" s="1014"/>
    </row>
    <row r="418" spans="1:38" x14ac:dyDescent="0.2">
      <c r="A418" s="1038" t="s">
        <v>817</v>
      </c>
      <c r="B418" s="1026"/>
      <c r="C418" s="1026"/>
      <c r="D418" s="1026"/>
      <c r="E418" s="1026"/>
      <c r="F418" s="1026"/>
      <c r="G418" s="1026"/>
      <c r="H418" s="1026"/>
      <c r="I418" s="1026"/>
      <c r="J418" s="1026"/>
      <c r="K418" s="1026"/>
      <c r="L418" s="1026"/>
      <c r="M418" s="1026"/>
      <c r="N418" s="1026"/>
      <c r="O418" s="1026"/>
      <c r="P418" s="1026"/>
      <c r="Q418" s="1014">
        <v>8564</v>
      </c>
      <c r="R418" s="1014"/>
      <c r="S418" s="1014"/>
      <c r="T418" s="1014"/>
      <c r="U418" s="1014"/>
      <c r="V418" s="1014"/>
      <c r="W418" s="1014"/>
      <c r="X418" s="1014"/>
      <c r="Y418" s="1014"/>
      <c r="Z418" s="1014"/>
      <c r="AA418" s="1014"/>
      <c r="AB418" s="1014"/>
      <c r="AC418" s="1014"/>
      <c r="AD418" s="1014"/>
      <c r="AE418" s="1014"/>
      <c r="AF418" s="1014"/>
      <c r="AG418" s="1014"/>
      <c r="AH418" s="1014"/>
      <c r="AI418" s="1014"/>
      <c r="AJ418" s="1014"/>
      <c r="AK418" s="1014"/>
      <c r="AL418" s="1014"/>
    </row>
    <row r="419" spans="1:38" x14ac:dyDescent="0.2">
      <c r="A419" s="1038" t="s">
        <v>816</v>
      </c>
      <c r="B419" s="1026"/>
      <c r="C419" s="1026"/>
      <c r="D419" s="1026"/>
      <c r="E419" s="1026"/>
      <c r="F419" s="1026"/>
      <c r="G419" s="1026"/>
      <c r="H419" s="1026"/>
      <c r="I419" s="1026"/>
      <c r="J419" s="1026"/>
      <c r="K419" s="1026"/>
      <c r="L419" s="1026"/>
      <c r="M419" s="1026"/>
      <c r="N419" s="1026"/>
      <c r="O419" s="1026"/>
      <c r="P419" s="1026"/>
      <c r="Q419" s="1014">
        <v>2893</v>
      </c>
      <c r="R419" s="1014"/>
      <c r="S419" s="1014"/>
      <c r="T419" s="1014"/>
      <c r="U419" s="1014"/>
      <c r="V419" s="1014"/>
      <c r="W419" s="1014"/>
      <c r="X419" s="1014"/>
      <c r="Y419" s="1014"/>
      <c r="Z419" s="1014"/>
      <c r="AA419" s="1014"/>
      <c r="AB419" s="1014"/>
      <c r="AC419" s="1014"/>
      <c r="AD419" s="1014"/>
      <c r="AE419" s="1014"/>
      <c r="AF419" s="1014"/>
      <c r="AG419" s="1014"/>
      <c r="AH419" s="1014"/>
      <c r="AI419" s="1014"/>
      <c r="AJ419" s="1014"/>
      <c r="AK419" s="1014"/>
      <c r="AL419" s="1014"/>
    </row>
    <row r="420" spans="1:38" x14ac:dyDescent="0.2">
      <c r="A420" s="1038" t="s">
        <v>815</v>
      </c>
      <c r="B420" s="1026"/>
      <c r="C420" s="1026"/>
      <c r="D420" s="1026"/>
      <c r="E420" s="1026"/>
      <c r="F420" s="1026"/>
      <c r="G420" s="1026"/>
      <c r="H420" s="1026"/>
      <c r="I420" s="1026"/>
      <c r="J420" s="1026"/>
      <c r="K420" s="1026"/>
      <c r="L420" s="1026"/>
      <c r="M420" s="1026"/>
      <c r="N420" s="1026"/>
      <c r="O420" s="1026"/>
      <c r="P420" s="1026"/>
      <c r="Q420" s="1014">
        <v>1843</v>
      </c>
      <c r="R420" s="1014"/>
      <c r="S420" s="1014"/>
      <c r="T420" s="1014"/>
      <c r="U420" s="1014"/>
      <c r="V420" s="1014"/>
      <c r="W420" s="1014"/>
      <c r="X420" s="1014"/>
      <c r="Y420" s="1014"/>
      <c r="Z420" s="1014"/>
      <c r="AA420" s="1014"/>
      <c r="AB420" s="1014"/>
      <c r="AC420" s="1014"/>
      <c r="AD420" s="1014"/>
      <c r="AE420" s="1014"/>
      <c r="AF420" s="1014"/>
      <c r="AG420" s="1014"/>
      <c r="AH420" s="1014"/>
      <c r="AI420" s="1014"/>
      <c r="AJ420" s="1014"/>
      <c r="AK420" s="1014"/>
      <c r="AL420" s="1014"/>
    </row>
    <row r="421" spans="1:38" x14ac:dyDescent="0.2">
      <c r="A421" s="1038" t="s">
        <v>814</v>
      </c>
      <c r="B421" s="1026"/>
      <c r="C421" s="1026"/>
      <c r="D421" s="1026"/>
      <c r="E421" s="1026"/>
      <c r="F421" s="1026"/>
      <c r="G421" s="1026"/>
      <c r="H421" s="1026"/>
      <c r="I421" s="1026"/>
      <c r="J421" s="1026"/>
      <c r="K421" s="1026"/>
      <c r="L421" s="1026"/>
      <c r="M421" s="1026"/>
      <c r="N421" s="1026"/>
      <c r="O421" s="1026"/>
      <c r="P421" s="1026"/>
      <c r="Q421" s="1015">
        <v>350</v>
      </c>
      <c r="R421" s="1015"/>
      <c r="S421" s="1015"/>
      <c r="T421" s="1015"/>
      <c r="U421" s="1015"/>
      <c r="V421" s="1015"/>
      <c r="W421" s="1015"/>
      <c r="X421" s="1015"/>
      <c r="Y421" s="1015"/>
      <c r="Z421" s="1015"/>
      <c r="AA421" s="1015"/>
      <c r="AB421" s="1015"/>
      <c r="AC421" s="1015"/>
      <c r="AD421" s="1015"/>
      <c r="AE421" s="1015"/>
      <c r="AF421" s="1015"/>
      <c r="AG421" s="1015"/>
      <c r="AH421" s="1015"/>
      <c r="AI421" s="1015"/>
      <c r="AJ421" s="1015"/>
      <c r="AK421" s="1015"/>
      <c r="AL421" s="1015"/>
    </row>
    <row r="422" spans="1:38" x14ac:dyDescent="0.2">
      <c r="A422" s="1038" t="s">
        <v>813</v>
      </c>
      <c r="B422" s="1026"/>
      <c r="C422" s="1026"/>
      <c r="D422" s="1026"/>
      <c r="E422" s="1026"/>
      <c r="F422" s="1026"/>
      <c r="G422" s="1026"/>
      <c r="H422" s="1026"/>
      <c r="I422" s="1026"/>
      <c r="J422" s="1026"/>
      <c r="K422" s="1026"/>
      <c r="L422" s="1026"/>
      <c r="M422" s="1026"/>
      <c r="N422" s="1026"/>
      <c r="O422" s="1026"/>
      <c r="P422" s="1026"/>
      <c r="Q422" s="1015">
        <v>25</v>
      </c>
      <c r="R422" s="1015"/>
      <c r="S422" s="1015"/>
      <c r="T422" s="1015"/>
      <c r="U422" s="1015"/>
      <c r="V422" s="1015"/>
      <c r="W422" s="1015"/>
      <c r="X422" s="1015"/>
      <c r="Y422" s="1015"/>
      <c r="Z422" s="1015"/>
      <c r="AA422" s="1015"/>
      <c r="AB422" s="1015"/>
      <c r="AC422" s="1015"/>
      <c r="AD422" s="1015"/>
      <c r="AE422" s="1015"/>
      <c r="AF422" s="1015"/>
      <c r="AG422" s="1015"/>
      <c r="AH422" s="1015"/>
      <c r="AI422" s="1015"/>
      <c r="AJ422" s="1015"/>
      <c r="AK422" s="1015"/>
      <c r="AL422" s="1015"/>
    </row>
    <row r="423" spans="1:38" x14ac:dyDescent="0.2">
      <c r="A423" s="1038" t="s">
        <v>812</v>
      </c>
      <c r="B423" s="1026"/>
      <c r="C423" s="1026"/>
      <c r="D423" s="1026"/>
      <c r="E423" s="1026"/>
      <c r="F423" s="1026"/>
      <c r="G423" s="1026"/>
      <c r="H423" s="1026"/>
      <c r="I423" s="1026"/>
      <c r="J423" s="1026"/>
      <c r="K423" s="1026"/>
      <c r="L423" s="1026"/>
      <c r="M423" s="1026"/>
      <c r="N423" s="1026"/>
      <c r="O423" s="1026"/>
      <c r="P423" s="1026"/>
      <c r="Q423" s="1014">
        <v>7634</v>
      </c>
      <c r="R423" s="1014"/>
      <c r="S423" s="1014"/>
      <c r="T423" s="1014"/>
      <c r="U423" s="1014"/>
      <c r="V423" s="1014"/>
      <c r="W423" s="1014"/>
      <c r="X423" s="1014"/>
      <c r="Y423" s="1014"/>
      <c r="Z423" s="1014"/>
      <c r="AA423" s="1014"/>
      <c r="AB423" s="1014"/>
      <c r="AC423" s="1014"/>
      <c r="AD423" s="1014"/>
      <c r="AE423" s="1014"/>
      <c r="AF423" s="1014"/>
      <c r="AG423" s="1014"/>
      <c r="AH423" s="1014"/>
      <c r="AI423" s="1014"/>
      <c r="AJ423" s="1014"/>
      <c r="AK423" s="1014"/>
      <c r="AL423" s="1014"/>
    </row>
    <row r="424" spans="1:38" x14ac:dyDescent="0.2">
      <c r="A424" s="1038" t="s">
        <v>811</v>
      </c>
      <c r="B424" s="1026"/>
      <c r="C424" s="1026"/>
      <c r="D424" s="1026"/>
      <c r="E424" s="1026"/>
      <c r="F424" s="1026"/>
      <c r="G424" s="1026"/>
      <c r="H424" s="1026"/>
      <c r="I424" s="1026"/>
      <c r="J424" s="1026"/>
      <c r="K424" s="1026"/>
      <c r="L424" s="1026"/>
      <c r="M424" s="1026"/>
      <c r="N424" s="1026"/>
      <c r="O424" s="1026"/>
      <c r="P424" s="1026"/>
      <c r="Q424" s="1014">
        <v>3833</v>
      </c>
      <c r="R424" s="1014"/>
      <c r="S424" s="1014"/>
      <c r="T424" s="1014"/>
      <c r="U424" s="1014"/>
      <c r="V424" s="1014"/>
      <c r="W424" s="1014"/>
      <c r="X424" s="1014"/>
      <c r="Y424" s="1014"/>
      <c r="Z424" s="1014"/>
      <c r="AA424" s="1014"/>
      <c r="AB424" s="1014"/>
      <c r="AC424" s="1014"/>
      <c r="AD424" s="1014"/>
      <c r="AE424" s="1014"/>
      <c r="AF424" s="1014"/>
      <c r="AG424" s="1014"/>
      <c r="AH424" s="1014"/>
      <c r="AI424" s="1014"/>
      <c r="AJ424" s="1014"/>
      <c r="AK424" s="1014"/>
      <c r="AL424" s="1014"/>
    </row>
    <row r="425" spans="1:38" x14ac:dyDescent="0.2">
      <c r="A425" s="1038" t="s">
        <v>810</v>
      </c>
      <c r="B425" s="1026"/>
      <c r="C425" s="1026"/>
      <c r="D425" s="1026"/>
      <c r="E425" s="1026"/>
      <c r="F425" s="1026"/>
      <c r="G425" s="1026"/>
      <c r="H425" s="1026"/>
      <c r="I425" s="1026"/>
      <c r="J425" s="1026"/>
      <c r="K425" s="1026"/>
      <c r="L425" s="1026"/>
      <c r="M425" s="1026"/>
      <c r="N425" s="1026"/>
      <c r="O425" s="1026"/>
      <c r="P425" s="1026"/>
      <c r="Q425" s="1015">
        <v>300</v>
      </c>
      <c r="R425" s="1015"/>
      <c r="S425" s="1015"/>
      <c r="T425" s="1015"/>
      <c r="U425" s="1015"/>
      <c r="V425" s="1015"/>
      <c r="W425" s="1015"/>
      <c r="X425" s="1015"/>
      <c r="Y425" s="1015"/>
      <c r="Z425" s="1015"/>
      <c r="AA425" s="1015"/>
      <c r="AB425" s="1015"/>
      <c r="AC425" s="1015"/>
      <c r="AD425" s="1015"/>
      <c r="AE425" s="1015"/>
      <c r="AF425" s="1015"/>
      <c r="AG425" s="1015"/>
      <c r="AH425" s="1015"/>
      <c r="AI425" s="1015"/>
      <c r="AJ425" s="1015"/>
      <c r="AK425" s="1015"/>
      <c r="AL425" s="1015"/>
    </row>
    <row r="426" spans="1:38" x14ac:dyDescent="0.2">
      <c r="A426" s="1038" t="s">
        <v>809</v>
      </c>
      <c r="B426" s="1026"/>
      <c r="C426" s="1026"/>
      <c r="D426" s="1026"/>
      <c r="E426" s="1026"/>
      <c r="F426" s="1026"/>
      <c r="G426" s="1026"/>
      <c r="H426" s="1026"/>
      <c r="I426" s="1026"/>
      <c r="J426" s="1026"/>
      <c r="K426" s="1026"/>
      <c r="L426" s="1026"/>
      <c r="M426" s="1026"/>
      <c r="N426" s="1026"/>
      <c r="O426" s="1026"/>
      <c r="P426" s="1026"/>
      <c r="Q426" s="1014">
        <v>1423</v>
      </c>
      <c r="R426" s="1014"/>
      <c r="S426" s="1014"/>
      <c r="T426" s="1014"/>
      <c r="U426" s="1014"/>
      <c r="V426" s="1014"/>
      <c r="W426" s="1014"/>
      <c r="X426" s="1014"/>
      <c r="Y426" s="1014"/>
      <c r="Z426" s="1014"/>
      <c r="AA426" s="1014"/>
      <c r="AB426" s="1014"/>
      <c r="AC426" s="1014"/>
      <c r="AD426" s="1014"/>
      <c r="AE426" s="1014"/>
      <c r="AF426" s="1014"/>
      <c r="AG426" s="1014"/>
      <c r="AH426" s="1014"/>
      <c r="AI426" s="1014"/>
      <c r="AJ426" s="1014"/>
      <c r="AK426" s="1014"/>
      <c r="AL426" s="1014"/>
    </row>
    <row r="427" spans="1:38" x14ac:dyDescent="0.2">
      <c r="A427" s="1038" t="s">
        <v>808</v>
      </c>
      <c r="B427" s="1026"/>
      <c r="C427" s="1026"/>
      <c r="D427" s="1026"/>
      <c r="E427" s="1026"/>
      <c r="F427" s="1026"/>
      <c r="G427" s="1026"/>
      <c r="H427" s="1026"/>
      <c r="I427" s="1026"/>
      <c r="J427" s="1026"/>
      <c r="K427" s="1026"/>
      <c r="L427" s="1026"/>
      <c r="M427" s="1026"/>
      <c r="N427" s="1026"/>
      <c r="O427" s="1026"/>
      <c r="P427" s="1026"/>
      <c r="Q427" s="1014">
        <v>5239</v>
      </c>
      <c r="R427" s="1014"/>
      <c r="S427" s="1014"/>
      <c r="T427" s="1014"/>
      <c r="U427" s="1014"/>
      <c r="V427" s="1014"/>
      <c r="W427" s="1014"/>
      <c r="X427" s="1014"/>
      <c r="Y427" s="1014"/>
      <c r="Z427" s="1014"/>
      <c r="AA427" s="1014"/>
      <c r="AB427" s="1014"/>
      <c r="AC427" s="1014"/>
      <c r="AD427" s="1014"/>
      <c r="AE427" s="1014"/>
      <c r="AF427" s="1014"/>
      <c r="AG427" s="1014"/>
      <c r="AH427" s="1014"/>
      <c r="AI427" s="1014"/>
      <c r="AJ427" s="1014"/>
      <c r="AK427" s="1014"/>
      <c r="AL427" s="1014"/>
    </row>
    <row r="428" spans="1:38" x14ac:dyDescent="0.2">
      <c r="A428" s="1038" t="s">
        <v>807</v>
      </c>
      <c r="B428" s="1026"/>
      <c r="C428" s="1026"/>
      <c r="D428" s="1026"/>
      <c r="E428" s="1026"/>
      <c r="F428" s="1026"/>
      <c r="G428" s="1026"/>
      <c r="H428" s="1026"/>
      <c r="I428" s="1026"/>
      <c r="J428" s="1026"/>
      <c r="K428" s="1026"/>
      <c r="L428" s="1026"/>
      <c r="M428" s="1026"/>
      <c r="N428" s="1026"/>
      <c r="O428" s="1026"/>
      <c r="P428" s="1026"/>
      <c r="Q428" s="1014">
        <v>2983</v>
      </c>
      <c r="R428" s="1014"/>
      <c r="S428" s="1014"/>
      <c r="T428" s="1014"/>
      <c r="U428" s="1014"/>
      <c r="V428" s="1014"/>
      <c r="W428" s="1014"/>
      <c r="X428" s="1014"/>
      <c r="Y428" s="1014"/>
      <c r="Z428" s="1014"/>
      <c r="AA428" s="1014"/>
      <c r="AB428" s="1014"/>
      <c r="AC428" s="1014"/>
      <c r="AD428" s="1014"/>
      <c r="AE428" s="1014"/>
      <c r="AF428" s="1014"/>
      <c r="AG428" s="1014"/>
      <c r="AH428" s="1014"/>
      <c r="AI428" s="1014"/>
      <c r="AJ428" s="1014"/>
      <c r="AK428" s="1014"/>
      <c r="AL428" s="1014"/>
    </row>
    <row r="429" spans="1:38" x14ac:dyDescent="0.2">
      <c r="A429" s="1038" t="s">
        <v>806</v>
      </c>
      <c r="B429" s="1026"/>
      <c r="C429" s="1026"/>
      <c r="D429" s="1026"/>
      <c r="E429" s="1026"/>
      <c r="F429" s="1026"/>
      <c r="G429" s="1026"/>
      <c r="H429" s="1026"/>
      <c r="I429" s="1026"/>
      <c r="J429" s="1026"/>
      <c r="K429" s="1026"/>
      <c r="L429" s="1026"/>
      <c r="M429" s="1026"/>
      <c r="N429" s="1026"/>
      <c r="O429" s="1026"/>
      <c r="P429" s="1026"/>
      <c r="Q429" s="1014">
        <v>2188</v>
      </c>
      <c r="R429" s="1014"/>
      <c r="S429" s="1014"/>
      <c r="T429" s="1014"/>
      <c r="U429" s="1014"/>
      <c r="V429" s="1014"/>
      <c r="W429" s="1014"/>
      <c r="X429" s="1014"/>
      <c r="Y429" s="1014"/>
      <c r="Z429" s="1014"/>
      <c r="AA429" s="1014"/>
      <c r="AB429" s="1014"/>
      <c r="AC429" s="1014"/>
      <c r="AD429" s="1014"/>
      <c r="AE429" s="1014"/>
      <c r="AF429" s="1014"/>
      <c r="AG429" s="1014"/>
      <c r="AH429" s="1014"/>
      <c r="AI429" s="1014"/>
      <c r="AJ429" s="1014"/>
      <c r="AK429" s="1014"/>
      <c r="AL429" s="1014"/>
    </row>
    <row r="430" spans="1:38" x14ac:dyDescent="0.2">
      <c r="A430" s="1038" t="s">
        <v>805</v>
      </c>
      <c r="B430" s="1026"/>
      <c r="C430" s="1026"/>
      <c r="D430" s="1026"/>
      <c r="E430" s="1026"/>
      <c r="F430" s="1026"/>
      <c r="G430" s="1026"/>
      <c r="H430" s="1026"/>
      <c r="I430" s="1026"/>
      <c r="J430" s="1026"/>
      <c r="K430" s="1026"/>
      <c r="L430" s="1026"/>
      <c r="M430" s="1026"/>
      <c r="N430" s="1026"/>
      <c r="O430" s="1026"/>
      <c r="P430" s="1026"/>
      <c r="Q430" s="1014">
        <v>1919</v>
      </c>
      <c r="R430" s="1014"/>
      <c r="S430" s="1014"/>
      <c r="T430" s="1014"/>
      <c r="U430" s="1014"/>
      <c r="V430" s="1014"/>
      <c r="W430" s="1014"/>
      <c r="X430" s="1014"/>
      <c r="Y430" s="1014"/>
      <c r="Z430" s="1014"/>
      <c r="AA430" s="1014"/>
      <c r="AB430" s="1014"/>
      <c r="AC430" s="1014"/>
      <c r="AD430" s="1014"/>
      <c r="AE430" s="1014"/>
      <c r="AF430" s="1014"/>
      <c r="AG430" s="1014"/>
      <c r="AH430" s="1014"/>
      <c r="AI430" s="1014"/>
      <c r="AJ430" s="1014"/>
      <c r="AK430" s="1014"/>
      <c r="AL430" s="1014"/>
    </row>
    <row r="431" spans="1:38" x14ac:dyDescent="0.2">
      <c r="A431" s="1038" t="s">
        <v>804</v>
      </c>
      <c r="B431" s="1026"/>
      <c r="C431" s="1026"/>
      <c r="D431" s="1026"/>
      <c r="E431" s="1026"/>
      <c r="F431" s="1026"/>
      <c r="G431" s="1026"/>
      <c r="H431" s="1026"/>
      <c r="I431" s="1026"/>
      <c r="J431" s="1026"/>
      <c r="K431" s="1026"/>
      <c r="L431" s="1026"/>
      <c r="M431" s="1026"/>
      <c r="N431" s="1026"/>
      <c r="O431" s="1026"/>
      <c r="P431" s="1026"/>
      <c r="Q431" s="1014">
        <v>2547</v>
      </c>
      <c r="R431" s="1014"/>
      <c r="S431" s="1014"/>
      <c r="T431" s="1014"/>
      <c r="U431" s="1014"/>
      <c r="V431" s="1014"/>
      <c r="W431" s="1014"/>
      <c r="X431" s="1014"/>
      <c r="Y431" s="1014"/>
      <c r="Z431" s="1014"/>
      <c r="AA431" s="1014"/>
      <c r="AB431" s="1014"/>
      <c r="AC431" s="1014"/>
      <c r="AD431" s="1014"/>
      <c r="AE431" s="1014"/>
      <c r="AF431" s="1014"/>
      <c r="AG431" s="1014"/>
      <c r="AH431" s="1014"/>
      <c r="AI431" s="1014"/>
      <c r="AJ431" s="1014"/>
      <c r="AK431" s="1014"/>
      <c r="AL431" s="1014"/>
    </row>
    <row r="432" spans="1:38" x14ac:dyDescent="0.2">
      <c r="A432" s="1038" t="s">
        <v>803</v>
      </c>
      <c r="B432" s="1026"/>
      <c r="C432" s="1026"/>
      <c r="D432" s="1026"/>
      <c r="E432" s="1026"/>
      <c r="F432" s="1026"/>
      <c r="G432" s="1026"/>
      <c r="H432" s="1026"/>
      <c r="I432" s="1026"/>
      <c r="J432" s="1026"/>
      <c r="K432" s="1026"/>
      <c r="L432" s="1026"/>
      <c r="M432" s="1026"/>
      <c r="N432" s="1026"/>
      <c r="O432" s="1026"/>
      <c r="P432" s="1026"/>
      <c r="Q432" s="1014">
        <v>2184</v>
      </c>
      <c r="R432" s="1014"/>
      <c r="S432" s="1014"/>
      <c r="T432" s="1014"/>
      <c r="U432" s="1014"/>
      <c r="V432" s="1014"/>
      <c r="W432" s="1014"/>
      <c r="X432" s="1014"/>
      <c r="Y432" s="1014"/>
      <c r="Z432" s="1014"/>
      <c r="AA432" s="1014"/>
      <c r="AB432" s="1014"/>
      <c r="AC432" s="1014"/>
      <c r="AD432" s="1014"/>
      <c r="AE432" s="1014"/>
      <c r="AF432" s="1014"/>
      <c r="AG432" s="1014"/>
      <c r="AH432" s="1014"/>
      <c r="AI432" s="1014"/>
      <c r="AJ432" s="1014"/>
      <c r="AK432" s="1014"/>
      <c r="AL432" s="1014"/>
    </row>
    <row r="433" spans="1:38" x14ac:dyDescent="0.2">
      <c r="A433" s="1038" t="s">
        <v>802</v>
      </c>
      <c r="B433" s="1026"/>
      <c r="C433" s="1026"/>
      <c r="D433" s="1026"/>
      <c r="E433" s="1026"/>
      <c r="F433" s="1026"/>
      <c r="G433" s="1026"/>
      <c r="H433" s="1026"/>
      <c r="I433" s="1026"/>
      <c r="J433" s="1026"/>
      <c r="K433" s="1026"/>
      <c r="L433" s="1026"/>
      <c r="M433" s="1026"/>
      <c r="N433" s="1026"/>
      <c r="O433" s="1026"/>
      <c r="P433" s="1026"/>
      <c r="Q433" s="1015">
        <v>978</v>
      </c>
      <c r="R433" s="1015"/>
      <c r="S433" s="1015"/>
      <c r="T433" s="1015"/>
      <c r="U433" s="1015"/>
      <c r="V433" s="1015"/>
      <c r="W433" s="1015"/>
      <c r="X433" s="1015"/>
      <c r="Y433" s="1015"/>
      <c r="Z433" s="1015"/>
      <c r="AA433" s="1015"/>
      <c r="AB433" s="1015"/>
      <c r="AC433" s="1015"/>
      <c r="AD433" s="1015"/>
      <c r="AE433" s="1015"/>
      <c r="AF433" s="1015"/>
      <c r="AG433" s="1015"/>
      <c r="AH433" s="1015"/>
      <c r="AI433" s="1015"/>
      <c r="AJ433" s="1015"/>
      <c r="AK433" s="1015"/>
      <c r="AL433" s="1015"/>
    </row>
    <row r="434" spans="1:38" x14ac:dyDescent="0.2">
      <c r="A434" s="1038" t="s">
        <v>801</v>
      </c>
      <c r="B434" s="1026"/>
      <c r="C434" s="1026"/>
      <c r="D434" s="1026"/>
      <c r="E434" s="1026"/>
      <c r="F434" s="1026"/>
      <c r="G434" s="1026"/>
      <c r="H434" s="1026"/>
      <c r="I434" s="1026"/>
      <c r="J434" s="1026"/>
      <c r="K434" s="1026"/>
      <c r="L434" s="1026"/>
      <c r="M434" s="1026"/>
      <c r="N434" s="1026"/>
      <c r="O434" s="1026"/>
      <c r="P434" s="1026"/>
      <c r="Q434" s="1014">
        <v>3411</v>
      </c>
      <c r="R434" s="1014"/>
      <c r="S434" s="1014"/>
      <c r="T434" s="1014"/>
      <c r="U434" s="1014"/>
      <c r="V434" s="1014"/>
      <c r="W434" s="1014"/>
      <c r="X434" s="1014"/>
      <c r="Y434" s="1014"/>
      <c r="Z434" s="1014"/>
      <c r="AA434" s="1014"/>
      <c r="AB434" s="1014"/>
      <c r="AC434" s="1014"/>
      <c r="AD434" s="1014"/>
      <c r="AE434" s="1014"/>
      <c r="AF434" s="1014"/>
      <c r="AG434" s="1014"/>
      <c r="AH434" s="1014"/>
      <c r="AI434" s="1014"/>
      <c r="AJ434" s="1014"/>
      <c r="AK434" s="1014"/>
      <c r="AL434" s="1014"/>
    </row>
    <row r="435" spans="1:38" x14ac:dyDescent="0.2">
      <c r="A435" s="1038" t="s">
        <v>800</v>
      </c>
      <c r="B435" s="1026"/>
      <c r="C435" s="1026"/>
      <c r="D435" s="1026"/>
      <c r="E435" s="1026"/>
      <c r="F435" s="1026"/>
      <c r="G435" s="1026"/>
      <c r="H435" s="1026"/>
      <c r="I435" s="1026"/>
      <c r="J435" s="1026"/>
      <c r="K435" s="1026"/>
      <c r="L435" s="1026"/>
      <c r="M435" s="1026"/>
      <c r="N435" s="1026"/>
      <c r="O435" s="1026"/>
      <c r="P435" s="1026"/>
      <c r="Q435" s="1014">
        <v>3993</v>
      </c>
      <c r="R435" s="1014"/>
      <c r="S435" s="1014"/>
      <c r="T435" s="1014"/>
      <c r="U435" s="1014"/>
      <c r="V435" s="1014"/>
      <c r="W435" s="1014"/>
      <c r="X435" s="1014"/>
      <c r="Y435" s="1014"/>
      <c r="Z435" s="1014"/>
      <c r="AA435" s="1014"/>
      <c r="AB435" s="1014"/>
      <c r="AC435" s="1014"/>
      <c r="AD435" s="1014"/>
      <c r="AE435" s="1014"/>
      <c r="AF435" s="1014"/>
      <c r="AG435" s="1014"/>
      <c r="AH435" s="1014"/>
      <c r="AI435" s="1014"/>
      <c r="AJ435" s="1014"/>
      <c r="AK435" s="1014"/>
      <c r="AL435" s="1014"/>
    </row>
    <row r="436" spans="1:38" x14ac:dyDescent="0.2">
      <c r="A436" s="1038" t="s">
        <v>799</v>
      </c>
      <c r="B436" s="1026"/>
      <c r="C436" s="1026"/>
      <c r="D436" s="1026"/>
      <c r="E436" s="1026"/>
      <c r="F436" s="1026"/>
      <c r="G436" s="1026"/>
      <c r="H436" s="1026"/>
      <c r="I436" s="1026"/>
      <c r="J436" s="1026"/>
      <c r="K436" s="1026"/>
      <c r="L436" s="1026"/>
      <c r="M436" s="1026"/>
      <c r="N436" s="1026"/>
      <c r="O436" s="1026"/>
      <c r="P436" s="1026"/>
      <c r="Q436" s="1014">
        <v>4350</v>
      </c>
      <c r="R436" s="1014"/>
      <c r="S436" s="1014"/>
      <c r="T436" s="1014"/>
      <c r="U436" s="1014"/>
      <c r="V436" s="1014"/>
      <c r="W436" s="1014"/>
      <c r="X436" s="1014"/>
      <c r="Y436" s="1014"/>
      <c r="Z436" s="1014"/>
      <c r="AA436" s="1014"/>
      <c r="AB436" s="1014"/>
      <c r="AC436" s="1014"/>
      <c r="AD436" s="1014"/>
      <c r="AE436" s="1014"/>
      <c r="AF436" s="1014"/>
      <c r="AG436" s="1014"/>
      <c r="AH436" s="1014"/>
      <c r="AI436" s="1014"/>
      <c r="AJ436" s="1014"/>
      <c r="AK436" s="1014"/>
      <c r="AL436" s="1014"/>
    </row>
    <row r="437" spans="1:38" x14ac:dyDescent="0.2">
      <c r="A437" s="1038" t="s">
        <v>798</v>
      </c>
      <c r="B437" s="1026"/>
      <c r="C437" s="1026"/>
      <c r="D437" s="1026"/>
      <c r="E437" s="1026"/>
      <c r="F437" s="1026"/>
      <c r="G437" s="1026"/>
      <c r="H437" s="1026"/>
      <c r="I437" s="1026"/>
      <c r="J437" s="1026"/>
      <c r="K437" s="1026"/>
      <c r="L437" s="1026"/>
      <c r="M437" s="1026"/>
      <c r="N437" s="1026"/>
      <c r="O437" s="1026"/>
      <c r="P437" s="1026"/>
      <c r="Q437" s="1014">
        <v>2720</v>
      </c>
      <c r="R437" s="1014"/>
      <c r="S437" s="1014"/>
      <c r="T437" s="1014"/>
      <c r="U437" s="1014"/>
      <c r="V437" s="1014"/>
      <c r="W437" s="1014"/>
      <c r="X437" s="1014"/>
      <c r="Y437" s="1014"/>
      <c r="Z437" s="1014"/>
      <c r="AA437" s="1014"/>
      <c r="AB437" s="1014"/>
      <c r="AC437" s="1014"/>
      <c r="AD437" s="1014"/>
      <c r="AE437" s="1014"/>
      <c r="AF437" s="1014"/>
      <c r="AG437" s="1014"/>
      <c r="AH437" s="1014"/>
      <c r="AI437" s="1014"/>
      <c r="AJ437" s="1014"/>
      <c r="AK437" s="1014"/>
      <c r="AL437" s="1014"/>
    </row>
    <row r="438" spans="1:38" x14ac:dyDescent="0.2">
      <c r="A438" s="1038" t="s">
        <v>797</v>
      </c>
      <c r="B438" s="1026"/>
      <c r="C438" s="1026"/>
      <c r="D438" s="1026"/>
      <c r="E438" s="1026"/>
      <c r="F438" s="1026"/>
      <c r="G438" s="1026"/>
      <c r="H438" s="1026"/>
      <c r="I438" s="1026"/>
      <c r="J438" s="1026"/>
      <c r="K438" s="1026"/>
      <c r="L438" s="1026"/>
      <c r="M438" s="1026"/>
      <c r="N438" s="1026"/>
      <c r="O438" s="1026"/>
      <c r="P438" s="1026"/>
      <c r="Q438" s="1014">
        <v>1562</v>
      </c>
      <c r="R438" s="1014"/>
      <c r="S438" s="1014"/>
      <c r="T438" s="1014"/>
      <c r="U438" s="1014"/>
      <c r="V438" s="1014"/>
      <c r="W438" s="1014"/>
      <c r="X438" s="1014"/>
      <c r="Y438" s="1014"/>
      <c r="Z438" s="1014"/>
      <c r="AA438" s="1014"/>
      <c r="AB438" s="1014"/>
      <c r="AC438" s="1014"/>
      <c r="AD438" s="1014"/>
      <c r="AE438" s="1014"/>
      <c r="AF438" s="1014"/>
      <c r="AG438" s="1014"/>
      <c r="AH438" s="1014"/>
      <c r="AI438" s="1014"/>
      <c r="AJ438" s="1014"/>
      <c r="AK438" s="1014"/>
      <c r="AL438" s="1014"/>
    </row>
    <row r="439" spans="1:38" x14ac:dyDescent="0.2">
      <c r="A439" s="1038" t="s">
        <v>796</v>
      </c>
      <c r="B439" s="1026"/>
      <c r="C439" s="1026"/>
      <c r="D439" s="1026"/>
      <c r="E439" s="1026"/>
      <c r="F439" s="1026"/>
      <c r="G439" s="1026"/>
      <c r="H439" s="1026"/>
      <c r="I439" s="1026"/>
      <c r="J439" s="1026"/>
      <c r="K439" s="1026"/>
      <c r="L439" s="1026"/>
      <c r="M439" s="1026"/>
      <c r="N439" s="1026"/>
      <c r="O439" s="1026"/>
      <c r="P439" s="1026"/>
      <c r="Q439" s="1014">
        <v>5437</v>
      </c>
      <c r="R439" s="1014"/>
      <c r="S439" s="1014"/>
      <c r="T439" s="1014"/>
      <c r="U439" s="1014"/>
      <c r="V439" s="1014"/>
      <c r="W439" s="1014"/>
      <c r="X439" s="1014"/>
      <c r="Y439" s="1014"/>
      <c r="Z439" s="1014"/>
      <c r="AA439" s="1014"/>
      <c r="AB439" s="1014"/>
      <c r="AC439" s="1014"/>
      <c r="AD439" s="1014"/>
      <c r="AE439" s="1014"/>
      <c r="AF439" s="1014"/>
      <c r="AG439" s="1014"/>
      <c r="AH439" s="1014"/>
      <c r="AI439" s="1014"/>
      <c r="AJ439" s="1014"/>
      <c r="AK439" s="1014"/>
      <c r="AL439" s="1014"/>
    </row>
    <row r="440" spans="1:38" x14ac:dyDescent="0.2">
      <c r="A440" s="1038" t="s">
        <v>795</v>
      </c>
      <c r="B440" s="1026"/>
      <c r="C440" s="1026"/>
      <c r="D440" s="1026"/>
      <c r="E440" s="1026"/>
      <c r="F440" s="1026"/>
      <c r="G440" s="1026"/>
      <c r="H440" s="1026"/>
      <c r="I440" s="1026"/>
      <c r="J440" s="1026"/>
      <c r="K440" s="1026"/>
      <c r="L440" s="1026"/>
      <c r="M440" s="1026"/>
      <c r="N440" s="1026"/>
      <c r="O440" s="1026"/>
      <c r="P440" s="1026"/>
      <c r="Q440" s="1014">
        <v>1551</v>
      </c>
      <c r="R440" s="1014"/>
      <c r="S440" s="1014"/>
      <c r="T440" s="1014"/>
      <c r="U440" s="1014"/>
      <c r="V440" s="1014"/>
      <c r="W440" s="1014"/>
      <c r="X440" s="1014"/>
      <c r="Y440" s="1014"/>
      <c r="Z440" s="1014"/>
      <c r="AA440" s="1014"/>
      <c r="AB440" s="1014"/>
      <c r="AC440" s="1014"/>
      <c r="AD440" s="1014"/>
      <c r="AE440" s="1014"/>
      <c r="AF440" s="1014"/>
      <c r="AG440" s="1014"/>
      <c r="AH440" s="1014"/>
      <c r="AI440" s="1014"/>
      <c r="AJ440" s="1014"/>
      <c r="AK440" s="1014"/>
      <c r="AL440" s="1014"/>
    </row>
    <row r="441" spans="1:38" x14ac:dyDescent="0.2">
      <c r="A441" s="1038" t="s">
        <v>794</v>
      </c>
      <c r="B441" s="1026"/>
      <c r="C441" s="1026"/>
      <c r="D441" s="1026"/>
      <c r="E441" s="1026"/>
      <c r="F441" s="1026"/>
      <c r="G441" s="1026"/>
      <c r="H441" s="1026"/>
      <c r="I441" s="1026"/>
      <c r="J441" s="1026"/>
      <c r="K441" s="1026"/>
      <c r="L441" s="1026"/>
      <c r="M441" s="1026"/>
      <c r="N441" s="1026"/>
      <c r="O441" s="1026"/>
      <c r="P441" s="1026"/>
      <c r="Q441" s="1014">
        <v>1170</v>
      </c>
      <c r="R441" s="1014"/>
      <c r="S441" s="1014"/>
      <c r="T441" s="1014"/>
      <c r="U441" s="1014"/>
      <c r="V441" s="1014"/>
      <c r="W441" s="1014"/>
      <c r="X441" s="1014"/>
      <c r="Y441" s="1014"/>
      <c r="Z441" s="1014"/>
      <c r="AA441" s="1014"/>
      <c r="AB441" s="1014"/>
      <c r="AC441" s="1014"/>
      <c r="AD441" s="1014"/>
      <c r="AE441" s="1014"/>
      <c r="AF441" s="1014"/>
      <c r="AG441" s="1014"/>
      <c r="AH441" s="1014"/>
      <c r="AI441" s="1014"/>
      <c r="AJ441" s="1014"/>
      <c r="AK441" s="1014"/>
      <c r="AL441" s="1014"/>
    </row>
    <row r="442" spans="1:38" x14ac:dyDescent="0.2">
      <c r="A442" s="1038" t="s">
        <v>793</v>
      </c>
      <c r="B442" s="1026"/>
      <c r="C442" s="1026"/>
      <c r="D442" s="1026"/>
      <c r="E442" s="1026"/>
      <c r="F442" s="1026"/>
      <c r="G442" s="1026"/>
      <c r="H442" s="1026"/>
      <c r="I442" s="1026"/>
      <c r="J442" s="1026"/>
      <c r="K442" s="1026"/>
      <c r="L442" s="1026"/>
      <c r="M442" s="1026"/>
      <c r="N442" s="1026"/>
      <c r="O442" s="1026"/>
      <c r="P442" s="1026"/>
      <c r="Q442" s="1014">
        <v>1406</v>
      </c>
      <c r="R442" s="1014"/>
      <c r="S442" s="1014"/>
      <c r="T442" s="1014"/>
      <c r="U442" s="1014"/>
      <c r="V442" s="1014"/>
      <c r="W442" s="1014"/>
      <c r="X442" s="1014"/>
      <c r="Y442" s="1014"/>
      <c r="Z442" s="1014"/>
      <c r="AA442" s="1014"/>
      <c r="AB442" s="1014"/>
      <c r="AC442" s="1014"/>
      <c r="AD442" s="1014"/>
      <c r="AE442" s="1014"/>
      <c r="AF442" s="1014"/>
      <c r="AG442" s="1014"/>
      <c r="AH442" s="1014"/>
      <c r="AI442" s="1014"/>
      <c r="AJ442" s="1014"/>
      <c r="AK442" s="1014"/>
      <c r="AL442" s="1014"/>
    </row>
    <row r="443" spans="1:38" x14ac:dyDescent="0.2">
      <c r="A443" s="1038" t="s">
        <v>792</v>
      </c>
      <c r="B443" s="1026"/>
      <c r="C443" s="1026"/>
      <c r="D443" s="1026"/>
      <c r="E443" s="1026"/>
      <c r="F443" s="1026"/>
      <c r="G443" s="1026"/>
      <c r="H443" s="1026"/>
      <c r="I443" s="1026"/>
      <c r="J443" s="1026"/>
      <c r="K443" s="1026"/>
      <c r="L443" s="1026"/>
      <c r="M443" s="1026"/>
      <c r="N443" s="1026"/>
      <c r="O443" s="1026"/>
      <c r="P443" s="1026"/>
      <c r="Q443" s="1014">
        <v>1192</v>
      </c>
      <c r="R443" s="1014"/>
      <c r="S443" s="1014"/>
      <c r="T443" s="1014"/>
      <c r="U443" s="1014"/>
      <c r="V443" s="1014"/>
      <c r="W443" s="1014"/>
      <c r="X443" s="1014"/>
      <c r="Y443" s="1014"/>
      <c r="Z443" s="1014"/>
      <c r="AA443" s="1014"/>
      <c r="AB443" s="1014"/>
      <c r="AC443" s="1014"/>
      <c r="AD443" s="1014"/>
      <c r="AE443" s="1014"/>
      <c r="AF443" s="1014"/>
      <c r="AG443" s="1014"/>
      <c r="AH443" s="1014"/>
      <c r="AI443" s="1014"/>
      <c r="AJ443" s="1014"/>
      <c r="AK443" s="1014"/>
      <c r="AL443" s="1014"/>
    </row>
    <row r="444" spans="1:38" x14ac:dyDescent="0.2">
      <c r="A444" s="1038" t="s">
        <v>791</v>
      </c>
      <c r="B444" s="1026"/>
      <c r="C444" s="1026"/>
      <c r="D444" s="1026"/>
      <c r="E444" s="1026"/>
      <c r="F444" s="1026"/>
      <c r="G444" s="1026"/>
      <c r="H444" s="1026"/>
      <c r="I444" s="1026"/>
      <c r="J444" s="1026"/>
      <c r="K444" s="1026"/>
      <c r="L444" s="1026"/>
      <c r="M444" s="1026"/>
      <c r="N444" s="1026"/>
      <c r="O444" s="1026"/>
      <c r="P444" s="1026"/>
      <c r="Q444" s="1015">
        <v>565</v>
      </c>
      <c r="R444" s="1015"/>
      <c r="S444" s="1015"/>
      <c r="T444" s="1015"/>
      <c r="U444" s="1015"/>
      <c r="V444" s="1015"/>
      <c r="W444" s="1015"/>
      <c r="X444" s="1015"/>
      <c r="Y444" s="1015"/>
      <c r="Z444" s="1015"/>
      <c r="AA444" s="1015"/>
      <c r="AB444" s="1015"/>
      <c r="AC444" s="1015"/>
      <c r="AD444" s="1015"/>
      <c r="AE444" s="1015"/>
      <c r="AF444" s="1015"/>
      <c r="AG444" s="1015"/>
      <c r="AH444" s="1015"/>
      <c r="AI444" s="1015"/>
      <c r="AJ444" s="1015"/>
      <c r="AK444" s="1015"/>
      <c r="AL444" s="1015"/>
    </row>
    <row r="445" spans="1:38" x14ac:dyDescent="0.2">
      <c r="A445" s="1038" t="s">
        <v>790</v>
      </c>
      <c r="B445" s="1026"/>
      <c r="C445" s="1026"/>
      <c r="D445" s="1026"/>
      <c r="E445" s="1026"/>
      <c r="F445" s="1026"/>
      <c r="G445" s="1026"/>
      <c r="H445" s="1026"/>
      <c r="I445" s="1026"/>
      <c r="J445" s="1026"/>
      <c r="K445" s="1026"/>
      <c r="L445" s="1026"/>
      <c r="M445" s="1026"/>
      <c r="N445" s="1026"/>
      <c r="O445" s="1026"/>
      <c r="P445" s="1026"/>
      <c r="Q445" s="1014">
        <v>1161</v>
      </c>
      <c r="R445" s="1014"/>
      <c r="S445" s="1014"/>
      <c r="T445" s="1014"/>
      <c r="U445" s="1014"/>
      <c r="V445" s="1014"/>
      <c r="W445" s="1014"/>
      <c r="X445" s="1014"/>
      <c r="Y445" s="1014"/>
      <c r="Z445" s="1014"/>
      <c r="AA445" s="1014"/>
      <c r="AB445" s="1014"/>
      <c r="AC445" s="1014"/>
      <c r="AD445" s="1014"/>
      <c r="AE445" s="1014"/>
      <c r="AF445" s="1014"/>
      <c r="AG445" s="1014"/>
      <c r="AH445" s="1014"/>
      <c r="AI445" s="1014"/>
      <c r="AJ445" s="1014"/>
      <c r="AK445" s="1014"/>
      <c r="AL445" s="1014"/>
    </row>
    <row r="446" spans="1:38" x14ac:dyDescent="0.2">
      <c r="A446" s="1038" t="s">
        <v>789</v>
      </c>
      <c r="B446" s="1026"/>
      <c r="C446" s="1026"/>
      <c r="D446" s="1026"/>
      <c r="E446" s="1026"/>
      <c r="F446" s="1026"/>
      <c r="G446" s="1026"/>
      <c r="H446" s="1026"/>
      <c r="I446" s="1026"/>
      <c r="J446" s="1026"/>
      <c r="K446" s="1026"/>
      <c r="L446" s="1026"/>
      <c r="M446" s="1026"/>
      <c r="N446" s="1026"/>
      <c r="O446" s="1026"/>
      <c r="P446" s="1026"/>
      <c r="Q446" s="1014">
        <v>4180</v>
      </c>
      <c r="R446" s="1014"/>
      <c r="S446" s="1014"/>
      <c r="T446" s="1014"/>
      <c r="U446" s="1014"/>
      <c r="V446" s="1014"/>
      <c r="W446" s="1014"/>
      <c r="X446" s="1014"/>
      <c r="Y446" s="1014"/>
      <c r="Z446" s="1014"/>
      <c r="AA446" s="1014"/>
      <c r="AB446" s="1014"/>
      <c r="AC446" s="1014"/>
      <c r="AD446" s="1014"/>
      <c r="AE446" s="1014"/>
      <c r="AF446" s="1014"/>
      <c r="AG446" s="1014"/>
      <c r="AH446" s="1014"/>
      <c r="AI446" s="1014"/>
      <c r="AJ446" s="1014"/>
      <c r="AK446" s="1014"/>
      <c r="AL446" s="1014"/>
    </row>
    <row r="447" spans="1:38" x14ac:dyDescent="0.2">
      <c r="A447" s="1038" t="s">
        <v>788</v>
      </c>
      <c r="B447" s="1026"/>
      <c r="C447" s="1026"/>
      <c r="D447" s="1026"/>
      <c r="E447" s="1026"/>
      <c r="F447" s="1026"/>
      <c r="G447" s="1026"/>
      <c r="H447" s="1026"/>
      <c r="I447" s="1026"/>
      <c r="J447" s="1026"/>
      <c r="K447" s="1026"/>
      <c r="L447" s="1026"/>
      <c r="M447" s="1026"/>
      <c r="N447" s="1026"/>
      <c r="O447" s="1026"/>
      <c r="P447" s="1026"/>
      <c r="Q447" s="1014">
        <v>4828</v>
      </c>
      <c r="R447" s="1014"/>
      <c r="S447" s="1014"/>
      <c r="T447" s="1014"/>
      <c r="U447" s="1014"/>
      <c r="V447" s="1014"/>
      <c r="W447" s="1014"/>
      <c r="X447" s="1014"/>
      <c r="Y447" s="1014"/>
      <c r="Z447" s="1014"/>
      <c r="AA447" s="1014"/>
      <c r="AB447" s="1014"/>
      <c r="AC447" s="1014"/>
      <c r="AD447" s="1014"/>
      <c r="AE447" s="1014"/>
      <c r="AF447" s="1014"/>
      <c r="AG447" s="1014"/>
      <c r="AH447" s="1014"/>
      <c r="AI447" s="1014"/>
      <c r="AJ447" s="1014"/>
      <c r="AK447" s="1014"/>
      <c r="AL447" s="1014"/>
    </row>
    <row r="448" spans="1:38" x14ac:dyDescent="0.2">
      <c r="A448" s="1038" t="s">
        <v>787</v>
      </c>
      <c r="B448" s="1026"/>
      <c r="C448" s="1026"/>
      <c r="D448" s="1026"/>
      <c r="E448" s="1026"/>
      <c r="F448" s="1026"/>
      <c r="G448" s="1026"/>
      <c r="H448" s="1026"/>
      <c r="I448" s="1026"/>
      <c r="J448" s="1026"/>
      <c r="K448" s="1026"/>
      <c r="L448" s="1026"/>
      <c r="M448" s="1026"/>
      <c r="N448" s="1026"/>
      <c r="O448" s="1026"/>
      <c r="P448" s="1026"/>
      <c r="Q448" s="1015">
        <v>663</v>
      </c>
      <c r="R448" s="1015"/>
      <c r="S448" s="1015"/>
      <c r="T448" s="1015"/>
      <c r="U448" s="1015"/>
      <c r="V448" s="1015"/>
      <c r="W448" s="1015"/>
      <c r="X448" s="1015"/>
      <c r="Y448" s="1015"/>
      <c r="Z448" s="1015"/>
      <c r="AA448" s="1015"/>
      <c r="AB448" s="1015"/>
      <c r="AC448" s="1015"/>
      <c r="AD448" s="1015"/>
      <c r="AE448" s="1015"/>
      <c r="AF448" s="1015"/>
      <c r="AG448" s="1015"/>
      <c r="AH448" s="1015"/>
      <c r="AI448" s="1015"/>
      <c r="AJ448" s="1015"/>
      <c r="AK448" s="1015"/>
      <c r="AL448" s="1015"/>
    </row>
    <row r="449" spans="1:38" x14ac:dyDescent="0.2">
      <c r="A449" s="1038" t="s">
        <v>786</v>
      </c>
      <c r="B449" s="1026"/>
      <c r="C449" s="1026"/>
      <c r="D449" s="1026"/>
      <c r="E449" s="1026"/>
      <c r="F449" s="1026"/>
      <c r="G449" s="1026"/>
      <c r="H449" s="1026"/>
      <c r="I449" s="1026"/>
      <c r="J449" s="1026"/>
      <c r="K449" s="1026"/>
      <c r="L449" s="1026"/>
      <c r="M449" s="1026"/>
      <c r="N449" s="1026"/>
      <c r="O449" s="1026"/>
      <c r="P449" s="1026"/>
      <c r="Q449" s="1014">
        <v>5087</v>
      </c>
      <c r="R449" s="1014"/>
      <c r="S449" s="1014"/>
      <c r="T449" s="1014"/>
      <c r="U449" s="1014"/>
      <c r="V449" s="1014"/>
      <c r="W449" s="1014"/>
      <c r="X449" s="1014"/>
      <c r="Y449" s="1014"/>
      <c r="Z449" s="1014"/>
      <c r="AA449" s="1014"/>
      <c r="AB449" s="1014"/>
      <c r="AC449" s="1014"/>
      <c r="AD449" s="1014"/>
      <c r="AE449" s="1014"/>
      <c r="AF449" s="1014"/>
      <c r="AG449" s="1014"/>
      <c r="AH449" s="1014"/>
      <c r="AI449" s="1014"/>
      <c r="AJ449" s="1014"/>
      <c r="AK449" s="1014"/>
      <c r="AL449" s="1014"/>
    </row>
    <row r="450" spans="1:38" x14ac:dyDescent="0.2">
      <c r="A450" s="1038" t="s">
        <v>785</v>
      </c>
      <c r="B450" s="1026"/>
      <c r="C450" s="1026"/>
      <c r="D450" s="1026"/>
      <c r="E450" s="1026"/>
      <c r="F450" s="1026"/>
      <c r="G450" s="1026"/>
      <c r="H450" s="1026"/>
      <c r="I450" s="1026"/>
      <c r="J450" s="1026"/>
      <c r="K450" s="1026"/>
      <c r="L450" s="1026"/>
      <c r="M450" s="1026"/>
      <c r="N450" s="1026"/>
      <c r="O450" s="1026"/>
      <c r="P450" s="1026"/>
      <c r="Q450" s="1014">
        <v>2509</v>
      </c>
      <c r="R450" s="1014"/>
      <c r="S450" s="1014"/>
      <c r="T450" s="1014"/>
      <c r="U450" s="1014"/>
      <c r="V450" s="1014"/>
      <c r="W450" s="1014"/>
      <c r="X450" s="1014"/>
      <c r="Y450" s="1014"/>
      <c r="Z450" s="1014"/>
      <c r="AA450" s="1014"/>
      <c r="AB450" s="1014"/>
      <c r="AC450" s="1014"/>
      <c r="AD450" s="1014"/>
      <c r="AE450" s="1014"/>
      <c r="AF450" s="1014"/>
      <c r="AG450" s="1014"/>
      <c r="AH450" s="1014"/>
      <c r="AI450" s="1014"/>
      <c r="AJ450" s="1014"/>
      <c r="AK450" s="1014"/>
      <c r="AL450" s="1014"/>
    </row>
    <row r="451" spans="1:38" x14ac:dyDescent="0.2">
      <c r="A451" s="1038" t="s">
        <v>784</v>
      </c>
      <c r="B451" s="1026"/>
      <c r="C451" s="1026"/>
      <c r="D451" s="1026"/>
      <c r="E451" s="1026"/>
      <c r="F451" s="1026"/>
      <c r="G451" s="1026"/>
      <c r="H451" s="1026"/>
      <c r="I451" s="1026"/>
      <c r="J451" s="1026"/>
      <c r="K451" s="1026"/>
      <c r="L451" s="1026"/>
      <c r="M451" s="1026"/>
      <c r="N451" s="1026"/>
      <c r="O451" s="1026"/>
      <c r="P451" s="1026"/>
      <c r="Q451" s="1014">
        <v>2542</v>
      </c>
      <c r="R451" s="1014"/>
      <c r="S451" s="1014"/>
      <c r="T451" s="1014"/>
      <c r="U451" s="1014"/>
      <c r="V451" s="1014"/>
      <c r="W451" s="1014"/>
      <c r="X451" s="1014"/>
      <c r="Y451" s="1014"/>
      <c r="Z451" s="1014"/>
      <c r="AA451" s="1014"/>
      <c r="AB451" s="1014"/>
      <c r="AC451" s="1014"/>
      <c r="AD451" s="1014"/>
      <c r="AE451" s="1014"/>
      <c r="AF451" s="1014"/>
      <c r="AG451" s="1014"/>
      <c r="AH451" s="1014"/>
      <c r="AI451" s="1014"/>
      <c r="AJ451" s="1014"/>
      <c r="AK451" s="1014"/>
      <c r="AL451" s="1014"/>
    </row>
    <row r="452" spans="1:38" x14ac:dyDescent="0.2">
      <c r="A452" s="1038" t="s">
        <v>783</v>
      </c>
      <c r="B452" s="1026"/>
      <c r="C452" s="1026"/>
      <c r="D452" s="1026"/>
      <c r="E452" s="1026"/>
      <c r="F452" s="1026"/>
      <c r="G452" s="1026"/>
      <c r="H452" s="1026"/>
      <c r="I452" s="1026"/>
      <c r="J452" s="1026"/>
      <c r="K452" s="1026"/>
      <c r="L452" s="1026"/>
      <c r="M452" s="1026"/>
      <c r="N452" s="1026"/>
      <c r="O452" s="1026"/>
      <c r="P452" s="1026"/>
      <c r="Q452" s="1014">
        <v>6325</v>
      </c>
      <c r="R452" s="1014"/>
      <c r="S452" s="1014"/>
      <c r="T452" s="1014"/>
      <c r="U452" s="1014"/>
      <c r="V452" s="1014"/>
      <c r="W452" s="1014"/>
      <c r="X452" s="1014"/>
      <c r="Y452" s="1014"/>
      <c r="Z452" s="1014"/>
      <c r="AA452" s="1014"/>
      <c r="AB452" s="1014"/>
      <c r="AC452" s="1014"/>
      <c r="AD452" s="1014"/>
      <c r="AE452" s="1014"/>
      <c r="AF452" s="1014"/>
      <c r="AG452" s="1014"/>
      <c r="AH452" s="1014"/>
      <c r="AI452" s="1014"/>
      <c r="AJ452" s="1014"/>
      <c r="AK452" s="1014"/>
      <c r="AL452" s="1014"/>
    </row>
    <row r="453" spans="1:38" x14ac:dyDescent="0.2">
      <c r="A453" s="1038" t="s">
        <v>782</v>
      </c>
      <c r="B453" s="1026"/>
      <c r="C453" s="1026"/>
      <c r="D453" s="1026"/>
      <c r="E453" s="1026"/>
      <c r="F453" s="1026"/>
      <c r="G453" s="1026"/>
      <c r="H453" s="1026"/>
      <c r="I453" s="1026"/>
      <c r="J453" s="1026"/>
      <c r="K453" s="1026"/>
      <c r="L453" s="1026"/>
      <c r="M453" s="1026"/>
      <c r="N453" s="1026"/>
      <c r="O453" s="1026"/>
      <c r="P453" s="1026"/>
      <c r="Q453" s="1015">
        <v>613</v>
      </c>
      <c r="R453" s="1015"/>
      <c r="S453" s="1015"/>
      <c r="T453" s="1015"/>
      <c r="U453" s="1015"/>
      <c r="V453" s="1015"/>
      <c r="W453" s="1015"/>
      <c r="X453" s="1015"/>
      <c r="Y453" s="1015"/>
      <c r="Z453" s="1015"/>
      <c r="AA453" s="1015"/>
      <c r="AB453" s="1015"/>
      <c r="AC453" s="1015"/>
      <c r="AD453" s="1015"/>
      <c r="AE453" s="1015"/>
      <c r="AF453" s="1015"/>
      <c r="AG453" s="1015"/>
      <c r="AH453" s="1015"/>
      <c r="AI453" s="1015"/>
      <c r="AJ453" s="1015"/>
      <c r="AK453" s="1015"/>
      <c r="AL453" s="1015"/>
    </row>
    <row r="454" spans="1:38" x14ac:dyDescent="0.2">
      <c r="A454" s="1038" t="s">
        <v>781</v>
      </c>
      <c r="B454" s="1026"/>
      <c r="C454" s="1026"/>
      <c r="D454" s="1026"/>
      <c r="E454" s="1026"/>
      <c r="F454" s="1026"/>
      <c r="G454" s="1026"/>
      <c r="H454" s="1026"/>
      <c r="I454" s="1026"/>
      <c r="J454" s="1026"/>
      <c r="K454" s="1026"/>
      <c r="L454" s="1026"/>
      <c r="M454" s="1026"/>
      <c r="N454" s="1026"/>
      <c r="O454" s="1026"/>
      <c r="P454" s="1026"/>
      <c r="Q454" s="1014">
        <v>2243</v>
      </c>
      <c r="R454" s="1014"/>
      <c r="S454" s="1014"/>
      <c r="T454" s="1014"/>
      <c r="U454" s="1014"/>
      <c r="V454" s="1014"/>
      <c r="W454" s="1014"/>
      <c r="X454" s="1014"/>
      <c r="Y454" s="1014"/>
      <c r="Z454" s="1014"/>
      <c r="AA454" s="1014"/>
      <c r="AB454" s="1014"/>
      <c r="AC454" s="1014"/>
      <c r="AD454" s="1014"/>
      <c r="AE454" s="1014"/>
      <c r="AF454" s="1014"/>
      <c r="AG454" s="1014"/>
      <c r="AH454" s="1014"/>
      <c r="AI454" s="1014"/>
      <c r="AJ454" s="1014"/>
      <c r="AK454" s="1014"/>
      <c r="AL454" s="1014"/>
    </row>
    <row r="455" spans="1:38" x14ac:dyDescent="0.2">
      <c r="A455" s="1038" t="s">
        <v>780</v>
      </c>
      <c r="B455" s="1026"/>
      <c r="C455" s="1026"/>
      <c r="D455" s="1026"/>
      <c r="E455" s="1026"/>
      <c r="F455" s="1026"/>
      <c r="G455" s="1026"/>
      <c r="H455" s="1026"/>
      <c r="I455" s="1026"/>
      <c r="J455" s="1026"/>
      <c r="K455" s="1026"/>
      <c r="L455" s="1026"/>
      <c r="M455" s="1026"/>
      <c r="N455" s="1026"/>
      <c r="O455" s="1026"/>
      <c r="P455" s="1026"/>
      <c r="Q455" s="1015">
        <v>817</v>
      </c>
      <c r="R455" s="1015"/>
      <c r="S455" s="1015"/>
      <c r="T455" s="1015"/>
      <c r="U455" s="1015"/>
      <c r="V455" s="1015"/>
      <c r="W455" s="1015"/>
      <c r="X455" s="1015"/>
      <c r="Y455" s="1015"/>
      <c r="Z455" s="1015"/>
      <c r="AA455" s="1015"/>
      <c r="AB455" s="1015"/>
      <c r="AC455" s="1015"/>
      <c r="AD455" s="1015"/>
      <c r="AE455" s="1015"/>
      <c r="AF455" s="1015"/>
      <c r="AG455" s="1015"/>
      <c r="AH455" s="1015"/>
      <c r="AI455" s="1015"/>
      <c r="AJ455" s="1015"/>
      <c r="AK455" s="1015"/>
      <c r="AL455" s="1015"/>
    </row>
    <row r="456" spans="1:38" x14ac:dyDescent="0.2">
      <c r="A456" s="1038" t="s">
        <v>779</v>
      </c>
      <c r="B456" s="1026"/>
      <c r="C456" s="1026"/>
      <c r="D456" s="1026"/>
      <c r="E456" s="1026"/>
      <c r="F456" s="1026"/>
      <c r="G456" s="1026"/>
      <c r="H456" s="1026"/>
      <c r="I456" s="1026"/>
      <c r="J456" s="1026"/>
      <c r="K456" s="1026"/>
      <c r="L456" s="1026"/>
      <c r="M456" s="1026"/>
      <c r="N456" s="1026"/>
      <c r="O456" s="1026"/>
      <c r="P456" s="1026"/>
      <c r="Q456" s="1014">
        <v>3500</v>
      </c>
      <c r="R456" s="1014"/>
      <c r="S456" s="1014"/>
      <c r="T456" s="1014"/>
      <c r="U456" s="1014"/>
      <c r="V456" s="1014"/>
      <c r="W456" s="1014"/>
      <c r="X456" s="1014"/>
      <c r="Y456" s="1014"/>
      <c r="Z456" s="1014"/>
      <c r="AA456" s="1014"/>
      <c r="AB456" s="1014"/>
      <c r="AC456" s="1014"/>
      <c r="AD456" s="1014"/>
      <c r="AE456" s="1014"/>
      <c r="AF456" s="1014"/>
      <c r="AG456" s="1014"/>
      <c r="AH456" s="1014"/>
      <c r="AI456" s="1014"/>
      <c r="AJ456" s="1014"/>
      <c r="AK456" s="1014"/>
      <c r="AL456" s="1014"/>
    </row>
    <row r="457" spans="1:38" x14ac:dyDescent="0.2">
      <c r="A457" s="1038" t="s">
        <v>778</v>
      </c>
      <c r="B457" s="1026"/>
      <c r="C457" s="1026"/>
      <c r="D457" s="1026"/>
      <c r="E457" s="1026"/>
      <c r="F457" s="1026"/>
      <c r="G457" s="1026"/>
      <c r="H457" s="1026"/>
      <c r="I457" s="1026"/>
      <c r="J457" s="1026"/>
      <c r="K457" s="1026"/>
      <c r="L457" s="1026"/>
      <c r="M457" s="1026"/>
      <c r="N457" s="1026"/>
      <c r="O457" s="1026"/>
      <c r="P457" s="1026"/>
      <c r="Q457" s="1014">
        <v>10829</v>
      </c>
      <c r="R457" s="1014"/>
      <c r="S457" s="1014"/>
      <c r="T457" s="1014"/>
      <c r="U457" s="1014"/>
      <c r="V457" s="1014"/>
      <c r="W457" s="1014"/>
      <c r="X457" s="1014"/>
      <c r="Y457" s="1014"/>
      <c r="Z457" s="1014"/>
      <c r="AA457" s="1014"/>
      <c r="AB457" s="1014"/>
      <c r="AC457" s="1014"/>
      <c r="AD457" s="1014"/>
      <c r="AE457" s="1014"/>
      <c r="AF457" s="1014"/>
      <c r="AG457" s="1014"/>
      <c r="AH457" s="1014"/>
      <c r="AI457" s="1014"/>
      <c r="AJ457" s="1014"/>
      <c r="AK457" s="1014"/>
      <c r="AL457" s="1014"/>
    </row>
    <row r="458" spans="1:38" x14ac:dyDescent="0.2">
      <c r="A458" s="1038" t="s">
        <v>777</v>
      </c>
      <c r="B458" s="1026"/>
      <c r="C458" s="1026"/>
      <c r="D458" s="1026"/>
      <c r="E458" s="1026"/>
      <c r="F458" s="1026"/>
      <c r="G458" s="1026"/>
      <c r="H458" s="1026"/>
      <c r="I458" s="1026"/>
      <c r="J458" s="1026"/>
      <c r="K458" s="1026"/>
      <c r="L458" s="1026"/>
      <c r="M458" s="1026"/>
      <c r="N458" s="1026"/>
      <c r="O458" s="1026"/>
      <c r="P458" s="1026"/>
      <c r="Q458" s="1014">
        <v>1316</v>
      </c>
      <c r="R458" s="1014"/>
      <c r="S458" s="1014"/>
      <c r="T458" s="1014"/>
      <c r="U458" s="1014"/>
      <c r="V458" s="1014"/>
      <c r="W458" s="1014"/>
      <c r="X458" s="1014"/>
      <c r="Y458" s="1014"/>
      <c r="Z458" s="1014"/>
      <c r="AA458" s="1014"/>
      <c r="AB458" s="1014"/>
      <c r="AC458" s="1014"/>
      <c r="AD458" s="1014"/>
      <c r="AE458" s="1014"/>
      <c r="AF458" s="1014"/>
      <c r="AG458" s="1014"/>
      <c r="AH458" s="1014"/>
      <c r="AI458" s="1014"/>
      <c r="AJ458" s="1014"/>
      <c r="AK458" s="1014"/>
      <c r="AL458" s="1014"/>
    </row>
    <row r="459" spans="1:38" x14ac:dyDescent="0.2">
      <c r="A459" s="1038" t="s">
        <v>776</v>
      </c>
      <c r="B459" s="1026"/>
      <c r="C459" s="1026"/>
      <c r="D459" s="1026"/>
      <c r="E459" s="1026"/>
      <c r="F459" s="1026"/>
      <c r="G459" s="1026"/>
      <c r="H459" s="1026"/>
      <c r="I459" s="1026"/>
      <c r="J459" s="1026"/>
      <c r="K459" s="1026"/>
      <c r="L459" s="1026"/>
      <c r="M459" s="1026"/>
      <c r="N459" s="1026"/>
      <c r="O459" s="1026"/>
      <c r="P459" s="1026"/>
      <c r="Q459" s="1015">
        <v>544</v>
      </c>
      <c r="R459" s="1015"/>
      <c r="S459" s="1015"/>
      <c r="T459" s="1015"/>
      <c r="U459" s="1015"/>
      <c r="V459" s="1015"/>
      <c r="W459" s="1015"/>
      <c r="X459" s="1015"/>
      <c r="Y459" s="1015"/>
      <c r="Z459" s="1015"/>
      <c r="AA459" s="1015"/>
      <c r="AB459" s="1015"/>
      <c r="AC459" s="1015"/>
      <c r="AD459" s="1015"/>
      <c r="AE459" s="1015"/>
      <c r="AF459" s="1015"/>
      <c r="AG459" s="1015"/>
      <c r="AH459" s="1015"/>
      <c r="AI459" s="1015"/>
      <c r="AJ459" s="1015"/>
      <c r="AK459" s="1015"/>
      <c r="AL459" s="1015"/>
    </row>
    <row r="460" spans="1:38" x14ac:dyDescent="0.2">
      <c r="A460" s="1038" t="s">
        <v>775</v>
      </c>
      <c r="B460" s="1026"/>
      <c r="C460" s="1026"/>
      <c r="D460" s="1026"/>
      <c r="E460" s="1026"/>
      <c r="F460" s="1026"/>
      <c r="G460" s="1026"/>
      <c r="H460" s="1026"/>
      <c r="I460" s="1026"/>
      <c r="J460" s="1026"/>
      <c r="K460" s="1026"/>
      <c r="L460" s="1026"/>
      <c r="M460" s="1026"/>
      <c r="N460" s="1026"/>
      <c r="O460" s="1026"/>
      <c r="P460" s="1026"/>
      <c r="Q460" s="1014">
        <v>4508</v>
      </c>
      <c r="R460" s="1014"/>
      <c r="S460" s="1014"/>
      <c r="T460" s="1014"/>
      <c r="U460" s="1014"/>
      <c r="V460" s="1014"/>
      <c r="W460" s="1014"/>
      <c r="X460" s="1014"/>
      <c r="Y460" s="1014"/>
      <c r="Z460" s="1014"/>
      <c r="AA460" s="1014"/>
      <c r="AB460" s="1014"/>
      <c r="AC460" s="1014"/>
      <c r="AD460" s="1014"/>
      <c r="AE460" s="1014"/>
      <c r="AF460" s="1014"/>
      <c r="AG460" s="1014"/>
      <c r="AH460" s="1014"/>
      <c r="AI460" s="1014"/>
      <c r="AJ460" s="1014"/>
      <c r="AK460" s="1014"/>
      <c r="AL460" s="1014"/>
    </row>
    <row r="461" spans="1:38" x14ac:dyDescent="0.2">
      <c r="A461" s="1038" t="s">
        <v>774</v>
      </c>
      <c r="B461" s="1026"/>
      <c r="C461" s="1026"/>
      <c r="D461" s="1026"/>
      <c r="E461" s="1026"/>
      <c r="F461" s="1026"/>
      <c r="G461" s="1026"/>
      <c r="H461" s="1026"/>
      <c r="I461" s="1026"/>
      <c r="J461" s="1026"/>
      <c r="K461" s="1026"/>
      <c r="L461" s="1026"/>
      <c r="M461" s="1026"/>
      <c r="N461" s="1026"/>
      <c r="O461" s="1026"/>
      <c r="P461" s="1026"/>
      <c r="Q461" s="1014">
        <v>2899</v>
      </c>
      <c r="R461" s="1014"/>
      <c r="S461" s="1014"/>
      <c r="T461" s="1014"/>
      <c r="U461" s="1014"/>
      <c r="V461" s="1014"/>
      <c r="W461" s="1014"/>
      <c r="X461" s="1014"/>
      <c r="Y461" s="1014"/>
      <c r="Z461" s="1014"/>
      <c r="AA461" s="1014"/>
      <c r="AB461" s="1014"/>
      <c r="AC461" s="1014"/>
      <c r="AD461" s="1014"/>
      <c r="AE461" s="1014"/>
      <c r="AF461" s="1014"/>
      <c r="AG461" s="1014"/>
      <c r="AH461" s="1014"/>
      <c r="AI461" s="1014"/>
      <c r="AJ461" s="1014"/>
      <c r="AK461" s="1014"/>
      <c r="AL461" s="1014"/>
    </row>
    <row r="462" spans="1:38" x14ac:dyDescent="0.2">
      <c r="A462" s="1038" t="s">
        <v>773</v>
      </c>
      <c r="B462" s="1026"/>
      <c r="C462" s="1026"/>
      <c r="D462" s="1026"/>
      <c r="E462" s="1026"/>
      <c r="F462" s="1026"/>
      <c r="G462" s="1026"/>
      <c r="H462" s="1026"/>
      <c r="I462" s="1026"/>
      <c r="J462" s="1026"/>
      <c r="K462" s="1026"/>
      <c r="L462" s="1026"/>
      <c r="M462" s="1026"/>
      <c r="N462" s="1026"/>
      <c r="O462" s="1026"/>
      <c r="P462" s="1026"/>
      <c r="Q462" s="1014">
        <v>1518</v>
      </c>
      <c r="R462" s="1014"/>
      <c r="S462" s="1014"/>
      <c r="T462" s="1014"/>
      <c r="U462" s="1014"/>
      <c r="V462" s="1014"/>
      <c r="W462" s="1014"/>
      <c r="X462" s="1014"/>
      <c r="Y462" s="1014"/>
      <c r="Z462" s="1014"/>
      <c r="AA462" s="1014"/>
      <c r="AB462" s="1014"/>
      <c r="AC462" s="1014"/>
      <c r="AD462" s="1014"/>
      <c r="AE462" s="1014"/>
      <c r="AF462" s="1014"/>
      <c r="AG462" s="1014"/>
      <c r="AH462" s="1014"/>
      <c r="AI462" s="1014"/>
      <c r="AJ462" s="1014"/>
      <c r="AK462" s="1014"/>
      <c r="AL462" s="1014"/>
    </row>
    <row r="463" spans="1:38" x14ac:dyDescent="0.2">
      <c r="A463" s="1038" t="s">
        <v>772</v>
      </c>
      <c r="B463" s="1026"/>
      <c r="C463" s="1026"/>
      <c r="D463" s="1026"/>
      <c r="E463" s="1026"/>
      <c r="F463" s="1026"/>
      <c r="G463" s="1026"/>
      <c r="H463" s="1026"/>
      <c r="I463" s="1026"/>
      <c r="J463" s="1026"/>
      <c r="K463" s="1026"/>
      <c r="L463" s="1026"/>
      <c r="M463" s="1026"/>
      <c r="N463" s="1026"/>
      <c r="O463" s="1026"/>
      <c r="P463" s="1026"/>
      <c r="Q463" s="1014">
        <v>3161</v>
      </c>
      <c r="R463" s="1014"/>
      <c r="S463" s="1014"/>
      <c r="T463" s="1014"/>
      <c r="U463" s="1014"/>
      <c r="V463" s="1014"/>
      <c r="W463" s="1014"/>
      <c r="X463" s="1014"/>
      <c r="Y463" s="1014"/>
      <c r="Z463" s="1014"/>
      <c r="AA463" s="1014"/>
      <c r="AB463" s="1014"/>
      <c r="AC463" s="1014"/>
      <c r="AD463" s="1014"/>
      <c r="AE463" s="1014"/>
      <c r="AF463" s="1014"/>
      <c r="AG463" s="1014"/>
      <c r="AH463" s="1014"/>
      <c r="AI463" s="1014"/>
      <c r="AJ463" s="1014"/>
      <c r="AK463" s="1014"/>
      <c r="AL463" s="1014"/>
    </row>
    <row r="464" spans="1:38" x14ac:dyDescent="0.2">
      <c r="A464" s="1038" t="s">
        <v>771</v>
      </c>
      <c r="B464" s="1026"/>
      <c r="C464" s="1026"/>
      <c r="D464" s="1026"/>
      <c r="E464" s="1026"/>
      <c r="F464" s="1026"/>
      <c r="G464" s="1026"/>
      <c r="H464" s="1026"/>
      <c r="I464" s="1026"/>
      <c r="J464" s="1026"/>
      <c r="K464" s="1026"/>
      <c r="L464" s="1026"/>
      <c r="M464" s="1026"/>
      <c r="N464" s="1026"/>
      <c r="O464" s="1026"/>
      <c r="P464" s="1026"/>
      <c r="Q464" s="1015">
        <v>896</v>
      </c>
      <c r="R464" s="1015"/>
      <c r="S464" s="1015"/>
      <c r="T464" s="1015"/>
      <c r="U464" s="1015"/>
      <c r="V464" s="1015"/>
      <c r="W464" s="1015"/>
      <c r="X464" s="1015"/>
      <c r="Y464" s="1015"/>
      <c r="Z464" s="1015"/>
      <c r="AA464" s="1015"/>
      <c r="AB464" s="1015"/>
      <c r="AC464" s="1015"/>
      <c r="AD464" s="1015"/>
      <c r="AE464" s="1015"/>
      <c r="AF464" s="1015"/>
      <c r="AG464" s="1015"/>
      <c r="AH464" s="1015"/>
      <c r="AI464" s="1015"/>
      <c r="AJ464" s="1015"/>
      <c r="AK464" s="1015"/>
      <c r="AL464" s="1015"/>
    </row>
    <row r="465" spans="1:52" x14ac:dyDescent="0.2">
      <c r="A465" s="1038" t="s">
        <v>770</v>
      </c>
      <c r="B465" s="1026"/>
      <c r="C465" s="1026"/>
      <c r="D465" s="1026"/>
      <c r="E465" s="1026"/>
      <c r="F465" s="1026"/>
      <c r="G465" s="1026"/>
      <c r="H465" s="1026"/>
      <c r="I465" s="1026"/>
      <c r="J465" s="1026"/>
      <c r="K465" s="1026"/>
      <c r="L465" s="1026"/>
      <c r="M465" s="1026"/>
      <c r="N465" s="1026"/>
      <c r="O465" s="1022"/>
      <c r="P465" s="1022"/>
      <c r="Q465" s="1036">
        <v>117</v>
      </c>
      <c r="R465" s="1036"/>
      <c r="S465" s="1036"/>
      <c r="T465" s="1036"/>
      <c r="U465" s="1036"/>
      <c r="V465" s="1036"/>
      <c r="W465" s="1036"/>
      <c r="X465" s="1036"/>
      <c r="Y465" s="1036"/>
      <c r="Z465" s="1036"/>
      <c r="AA465" s="1036"/>
      <c r="AB465" s="1036"/>
      <c r="AC465" s="1036"/>
      <c r="AD465" s="1036"/>
      <c r="AE465" s="1036"/>
      <c r="AF465" s="1036"/>
      <c r="AG465" s="1036"/>
      <c r="AH465" s="1036"/>
      <c r="AI465" s="1036"/>
      <c r="AJ465" s="1036"/>
      <c r="AK465" s="1036"/>
      <c r="AL465" s="1036"/>
    </row>
    <row r="466" spans="1:52" x14ac:dyDescent="0.2">
      <c r="A466" s="1037" t="s">
        <v>769</v>
      </c>
      <c r="B466" s="1022"/>
      <c r="C466" s="1022"/>
      <c r="D466" s="1022"/>
      <c r="E466" s="1022"/>
      <c r="F466" s="1022"/>
      <c r="G466" s="1022"/>
      <c r="H466" s="1022"/>
      <c r="I466" s="1022"/>
      <c r="J466" s="1022"/>
      <c r="K466" s="1022"/>
      <c r="L466" s="1022"/>
      <c r="M466" s="1022"/>
      <c r="N466" s="1022"/>
      <c r="O466" s="1029"/>
      <c r="P466" s="1029"/>
      <c r="Q466" s="1018">
        <v>141116</v>
      </c>
      <c r="R466" s="1018"/>
      <c r="S466" s="1018"/>
      <c r="T466" s="1018"/>
      <c r="U466" s="1018"/>
      <c r="V466" s="1018"/>
      <c r="W466" s="1018"/>
      <c r="X466" s="1018"/>
      <c r="Y466" s="1018"/>
      <c r="Z466" s="1018"/>
      <c r="AA466" s="1018"/>
      <c r="AB466" s="1018"/>
      <c r="AC466" s="1018"/>
      <c r="AD466" s="1018"/>
      <c r="AE466" s="1018"/>
      <c r="AF466" s="1018"/>
      <c r="AG466" s="1018"/>
      <c r="AH466" s="1018"/>
      <c r="AI466" s="1018"/>
      <c r="AJ466" s="1018"/>
      <c r="AK466" s="1018"/>
      <c r="AL466" s="1018"/>
    </row>
    <row r="467" spans="1:52" x14ac:dyDescent="0.2">
      <c r="A467" s="1035" t="s">
        <v>768</v>
      </c>
      <c r="B467" s="1029"/>
      <c r="C467" s="1029"/>
      <c r="D467" s="1029"/>
      <c r="E467" s="1029"/>
      <c r="F467" s="1029"/>
      <c r="G467" s="1029"/>
      <c r="H467" s="1029"/>
      <c r="I467" s="1029"/>
      <c r="J467" s="1029"/>
      <c r="K467" s="1029"/>
      <c r="L467" s="1029"/>
      <c r="M467" s="1029"/>
      <c r="N467" s="1029"/>
    </row>
    <row r="468" spans="1:52" x14ac:dyDescent="0.2">
      <c r="A468" s="1012" t="s">
        <v>767</v>
      </c>
    </row>
    <row r="469" spans="1:52" x14ac:dyDescent="0.2">
      <c r="A469" s="1012" t="s">
        <v>766</v>
      </c>
    </row>
    <row r="470" spans="1:52" ht="16" x14ac:dyDescent="0.2">
      <c r="A470" s="1024" t="s">
        <v>765</v>
      </c>
    </row>
    <row r="471" spans="1:52" x14ac:dyDescent="0.2">
      <c r="A471" s="1012" t="s">
        <v>764</v>
      </c>
      <c r="O471" s="1021"/>
      <c r="P471" s="1021" t="s">
        <v>762</v>
      </c>
      <c r="Q471" s="1021"/>
      <c r="R471" s="1021"/>
      <c r="S471" s="1021"/>
      <c r="T471" s="1021"/>
      <c r="U471" s="1021"/>
      <c r="V471" s="1021"/>
      <c r="W471" s="1021"/>
      <c r="X471" s="1021"/>
      <c r="Y471" s="1021"/>
      <c r="Z471" s="1021"/>
      <c r="AA471" s="1021"/>
      <c r="AB471" s="1021"/>
      <c r="AC471" s="1032" t="s">
        <v>761</v>
      </c>
      <c r="AD471" s="1032"/>
      <c r="AE471" s="1032"/>
      <c r="AF471" s="1032"/>
      <c r="AG471" s="1032"/>
      <c r="AH471" s="1032"/>
      <c r="AI471" s="1032"/>
      <c r="AJ471" s="1032"/>
      <c r="AK471" s="1032"/>
      <c r="AL471" s="1032"/>
      <c r="AM471" s="1032"/>
      <c r="AN471" s="1032"/>
      <c r="AO471" s="1032"/>
    </row>
    <row r="472" spans="1:52" x14ac:dyDescent="0.2">
      <c r="A472" s="1034" t="s">
        <v>751</v>
      </c>
      <c r="B472" s="1033"/>
      <c r="C472" s="1033"/>
      <c r="D472" s="1033"/>
      <c r="E472" s="1021" t="s">
        <v>763</v>
      </c>
      <c r="F472" s="1021"/>
      <c r="G472" s="1021"/>
      <c r="H472" s="1021"/>
      <c r="I472" s="1021"/>
      <c r="J472" s="1021"/>
      <c r="K472" s="1021"/>
      <c r="L472" s="1021"/>
      <c r="M472" s="1021"/>
      <c r="N472" s="1021"/>
      <c r="O472" s="1018"/>
      <c r="P472" s="1019">
        <v>150</v>
      </c>
      <c r="Q472" s="1019"/>
      <c r="R472" s="1019"/>
      <c r="S472" s="1019"/>
      <c r="T472" s="1019"/>
      <c r="U472" s="1019"/>
      <c r="V472" s="1019"/>
      <c r="W472" s="1019"/>
      <c r="X472" s="1019"/>
      <c r="Y472" s="1019"/>
      <c r="Z472" s="1019"/>
      <c r="AA472" s="1019"/>
      <c r="AB472" s="1019"/>
      <c r="AC472" s="1018">
        <v>1651</v>
      </c>
      <c r="AD472" s="1018"/>
      <c r="AE472" s="1018"/>
      <c r="AF472" s="1018"/>
      <c r="AG472" s="1018"/>
      <c r="AH472" s="1018"/>
      <c r="AI472" s="1018"/>
      <c r="AJ472" s="1018"/>
      <c r="AK472" s="1018"/>
      <c r="AL472" s="1018"/>
      <c r="AM472" s="1018"/>
      <c r="AN472" s="1018"/>
      <c r="AO472" s="1018"/>
      <c r="AP472" s="1032"/>
      <c r="AQ472" s="1032"/>
      <c r="AR472" s="1032" t="s">
        <v>760</v>
      </c>
      <c r="AS472" s="1032"/>
      <c r="AT472" s="1032"/>
      <c r="AU472" s="1032"/>
      <c r="AV472" s="1032"/>
      <c r="AW472" s="1032"/>
      <c r="AX472" s="1032"/>
      <c r="AY472" s="1032"/>
      <c r="AZ472" s="1032"/>
    </row>
    <row r="473" spans="1:52" x14ac:dyDescent="0.2">
      <c r="A473" s="1031">
        <v>1975</v>
      </c>
      <c r="B473" s="1030"/>
      <c r="C473" s="1030"/>
      <c r="D473" s="1030"/>
      <c r="E473" s="1018">
        <v>29183</v>
      </c>
      <c r="F473" s="1018"/>
      <c r="G473" s="1018"/>
      <c r="H473" s="1018"/>
      <c r="I473" s="1018"/>
      <c r="J473" s="1018"/>
      <c r="K473" s="1018"/>
      <c r="L473" s="1018"/>
      <c r="M473" s="1018"/>
      <c r="N473" s="1018"/>
      <c r="O473" s="1014"/>
      <c r="P473" s="1015">
        <v>209</v>
      </c>
      <c r="Q473" s="1015"/>
      <c r="R473" s="1015"/>
      <c r="S473" s="1015"/>
      <c r="T473" s="1015"/>
      <c r="U473" s="1015"/>
      <c r="V473" s="1015"/>
      <c r="W473" s="1015"/>
      <c r="X473" s="1015"/>
      <c r="Y473" s="1015"/>
      <c r="Z473" s="1015"/>
      <c r="AA473" s="1015"/>
      <c r="AB473" s="1015"/>
      <c r="AC473" s="1014">
        <v>2077</v>
      </c>
      <c r="AD473" s="1014"/>
      <c r="AE473" s="1014"/>
      <c r="AF473" s="1014"/>
      <c r="AG473" s="1014"/>
      <c r="AH473" s="1014"/>
      <c r="AI473" s="1014"/>
      <c r="AJ473" s="1014"/>
      <c r="AK473" s="1014"/>
      <c r="AL473" s="1014"/>
      <c r="AM473" s="1014"/>
      <c r="AN473" s="1014"/>
      <c r="AO473" s="1014"/>
      <c r="AP473" s="1018"/>
      <c r="AQ473" s="1018"/>
      <c r="AR473" s="1029" t="s">
        <v>759</v>
      </c>
      <c r="AS473" s="1029"/>
      <c r="AT473" s="1029"/>
      <c r="AU473" s="1029"/>
      <c r="AV473" s="1029"/>
      <c r="AW473" s="1029"/>
      <c r="AX473" s="1029"/>
      <c r="AY473" s="1029"/>
      <c r="AZ473" s="1029"/>
    </row>
    <row r="474" spans="1:52" x14ac:dyDescent="0.2">
      <c r="A474" s="1028">
        <v>1976</v>
      </c>
      <c r="B474" s="1025"/>
      <c r="C474" s="1025"/>
      <c r="D474" s="1025"/>
      <c r="E474" s="1014">
        <v>29511</v>
      </c>
      <c r="F474" s="1014"/>
      <c r="G474" s="1014"/>
      <c r="H474" s="1014"/>
      <c r="I474" s="1014"/>
      <c r="J474" s="1014"/>
      <c r="K474" s="1014"/>
      <c r="L474" s="1014"/>
      <c r="M474" s="1014"/>
      <c r="N474" s="1014"/>
      <c r="O474" s="1014"/>
      <c r="P474" s="1015">
        <v>216</v>
      </c>
      <c r="Q474" s="1015"/>
      <c r="R474" s="1015"/>
      <c r="S474" s="1015"/>
      <c r="T474" s="1015"/>
      <c r="U474" s="1015"/>
      <c r="V474" s="1015"/>
      <c r="W474" s="1015"/>
      <c r="X474" s="1015"/>
      <c r="Y474" s="1015"/>
      <c r="Z474" s="1015"/>
      <c r="AA474" s="1015"/>
      <c r="AB474" s="1015"/>
      <c r="AC474" s="1014">
        <v>1645</v>
      </c>
      <c r="AD474" s="1014"/>
      <c r="AE474" s="1014"/>
      <c r="AF474" s="1014"/>
      <c r="AG474" s="1014"/>
      <c r="AH474" s="1014"/>
      <c r="AI474" s="1014"/>
      <c r="AJ474" s="1014"/>
      <c r="AK474" s="1014"/>
      <c r="AL474" s="1014"/>
      <c r="AM474" s="1014"/>
      <c r="AN474" s="1014"/>
      <c r="AO474" s="1014"/>
      <c r="AP474" s="1014"/>
      <c r="AQ474" s="1014"/>
      <c r="AR474" s="1026" t="s">
        <v>758</v>
      </c>
      <c r="AS474" s="1026"/>
      <c r="AT474" s="1026"/>
      <c r="AU474" s="1026"/>
      <c r="AV474" s="1026"/>
      <c r="AW474" s="1026"/>
      <c r="AX474" s="1026"/>
      <c r="AY474" s="1026"/>
      <c r="AZ474" s="1026"/>
    </row>
    <row r="475" spans="1:52" x14ac:dyDescent="0.2">
      <c r="A475" s="1028">
        <v>1977</v>
      </c>
      <c r="B475" s="1025"/>
      <c r="C475" s="1025"/>
      <c r="D475" s="1025"/>
      <c r="E475" s="1014">
        <v>32560</v>
      </c>
      <c r="F475" s="1014"/>
      <c r="G475" s="1014"/>
      <c r="H475" s="1014"/>
      <c r="I475" s="1014"/>
      <c r="J475" s="1014"/>
      <c r="K475" s="1014"/>
      <c r="L475" s="1014"/>
      <c r="M475" s="1014"/>
      <c r="N475" s="1014"/>
      <c r="O475" s="1014"/>
      <c r="P475" s="1015">
        <v>151</v>
      </c>
      <c r="Q475" s="1015"/>
      <c r="R475" s="1015"/>
      <c r="S475" s="1015"/>
      <c r="T475" s="1015"/>
      <c r="U475" s="1015"/>
      <c r="V475" s="1015"/>
      <c r="W475" s="1015"/>
      <c r="X475" s="1015"/>
      <c r="Y475" s="1015"/>
      <c r="Z475" s="1015"/>
      <c r="AA475" s="1015"/>
      <c r="AB475" s="1015"/>
      <c r="AC475" s="1014">
        <v>1015</v>
      </c>
      <c r="AD475" s="1014"/>
      <c r="AE475" s="1014"/>
      <c r="AF475" s="1014"/>
      <c r="AG475" s="1014"/>
      <c r="AH475" s="1014"/>
      <c r="AI475" s="1014"/>
      <c r="AJ475" s="1014"/>
      <c r="AK475" s="1014"/>
      <c r="AL475" s="1014"/>
      <c r="AM475" s="1014"/>
      <c r="AN475" s="1014"/>
      <c r="AO475" s="1014"/>
      <c r="AP475" s="1014"/>
      <c r="AQ475" s="1014"/>
      <c r="AR475" s="1026" t="s">
        <v>758</v>
      </c>
      <c r="AS475" s="1026"/>
      <c r="AT475" s="1026"/>
      <c r="AU475" s="1026"/>
      <c r="AV475" s="1026"/>
      <c r="AW475" s="1026"/>
      <c r="AX475" s="1026"/>
      <c r="AY475" s="1026"/>
      <c r="AZ475" s="1026"/>
    </row>
    <row r="476" spans="1:52" x14ac:dyDescent="0.2">
      <c r="A476" s="1028">
        <v>1978</v>
      </c>
      <c r="B476" s="1025"/>
      <c r="C476" s="1025"/>
      <c r="D476" s="1025"/>
      <c r="E476" s="1014">
        <v>29531</v>
      </c>
      <c r="F476" s="1014"/>
      <c r="G476" s="1014"/>
      <c r="H476" s="1014"/>
      <c r="I476" s="1014"/>
      <c r="J476" s="1014"/>
      <c r="K476" s="1014"/>
      <c r="L476" s="1014"/>
      <c r="M476" s="1014"/>
      <c r="N476" s="1014"/>
      <c r="O476" s="1014"/>
      <c r="P476" s="1015">
        <v>124</v>
      </c>
      <c r="Q476" s="1015"/>
      <c r="R476" s="1015"/>
      <c r="S476" s="1015"/>
      <c r="T476" s="1015"/>
      <c r="U476" s="1015"/>
      <c r="V476" s="1015"/>
      <c r="W476" s="1015"/>
      <c r="X476" s="1015"/>
      <c r="Y476" s="1015"/>
      <c r="Z476" s="1015"/>
      <c r="AA476" s="1015"/>
      <c r="AB476" s="1015"/>
      <c r="AC476" s="1015">
        <v>432</v>
      </c>
      <c r="AD476" s="1015"/>
      <c r="AE476" s="1015"/>
      <c r="AF476" s="1015"/>
      <c r="AG476" s="1015"/>
      <c r="AH476" s="1015"/>
      <c r="AI476" s="1015"/>
      <c r="AJ476" s="1015"/>
      <c r="AK476" s="1015"/>
      <c r="AL476" s="1015"/>
      <c r="AM476" s="1015"/>
      <c r="AN476" s="1015"/>
      <c r="AO476" s="1015"/>
      <c r="AP476" s="1014"/>
      <c r="AQ476" s="1014"/>
      <c r="AR476" s="1015">
        <v>414</v>
      </c>
      <c r="AS476" s="1015"/>
      <c r="AT476" s="1015"/>
      <c r="AU476" s="1015"/>
      <c r="AV476" s="1015"/>
      <c r="AW476" s="1015"/>
      <c r="AX476" s="1015"/>
      <c r="AY476" s="1015"/>
      <c r="AZ476" s="1015"/>
    </row>
    <row r="477" spans="1:52" x14ac:dyDescent="0.2">
      <c r="A477" s="1028">
        <v>1979</v>
      </c>
      <c r="B477" s="1025"/>
      <c r="C477" s="1025"/>
      <c r="D477" s="1025"/>
      <c r="E477" s="1014">
        <v>32678</v>
      </c>
      <c r="F477" s="1014"/>
      <c r="G477" s="1014"/>
      <c r="H477" s="1014"/>
      <c r="I477" s="1014"/>
      <c r="J477" s="1014"/>
      <c r="K477" s="1014"/>
      <c r="L477" s="1014"/>
      <c r="M477" s="1014"/>
      <c r="N477" s="1014"/>
      <c r="O477" s="1014"/>
      <c r="P477" s="1015">
        <v>96</v>
      </c>
      <c r="Q477" s="1015"/>
      <c r="R477" s="1015"/>
      <c r="S477" s="1015"/>
      <c r="T477" s="1015"/>
      <c r="U477" s="1015"/>
      <c r="V477" s="1015"/>
      <c r="W477" s="1015"/>
      <c r="X477" s="1015"/>
      <c r="Y477" s="1015"/>
      <c r="Z477" s="1015"/>
      <c r="AA477" s="1015"/>
      <c r="AB477" s="1015"/>
      <c r="AC477" s="1015">
        <v>601</v>
      </c>
      <c r="AD477" s="1015"/>
      <c r="AE477" s="1015"/>
      <c r="AF477" s="1015"/>
      <c r="AG477" s="1015"/>
      <c r="AH477" s="1015"/>
      <c r="AI477" s="1015"/>
      <c r="AJ477" s="1015"/>
      <c r="AK477" s="1015"/>
      <c r="AL477" s="1015"/>
      <c r="AM477" s="1015"/>
      <c r="AN477" s="1015"/>
      <c r="AO477" s="1015"/>
      <c r="AP477" s="1015"/>
      <c r="AQ477" s="1015"/>
      <c r="AR477" s="1015">
        <v>433</v>
      </c>
      <c r="AS477" s="1015"/>
      <c r="AT477" s="1015"/>
      <c r="AU477" s="1015"/>
      <c r="AV477" s="1015"/>
      <c r="AW477" s="1015"/>
      <c r="AX477" s="1015"/>
      <c r="AY477" s="1015"/>
      <c r="AZ477" s="1015"/>
    </row>
    <row r="478" spans="1:52" x14ac:dyDescent="0.2">
      <c r="A478" s="1028">
        <v>1980</v>
      </c>
      <c r="B478" s="1025"/>
      <c r="C478" s="1025"/>
      <c r="D478" s="1025"/>
      <c r="E478" s="1014">
        <v>36052</v>
      </c>
      <c r="F478" s="1014"/>
      <c r="G478" s="1014"/>
      <c r="H478" s="1014"/>
      <c r="I478" s="1014"/>
      <c r="J478" s="1014"/>
      <c r="K478" s="1014"/>
      <c r="L478" s="1014"/>
      <c r="M478" s="1014"/>
      <c r="N478" s="1014"/>
      <c r="O478" s="1014"/>
      <c r="P478" s="1015">
        <v>85</v>
      </c>
      <c r="Q478" s="1015"/>
      <c r="R478" s="1015"/>
      <c r="S478" s="1015"/>
      <c r="T478" s="1015"/>
      <c r="U478" s="1015"/>
      <c r="V478" s="1015"/>
      <c r="W478" s="1015"/>
      <c r="X478" s="1015"/>
      <c r="Y478" s="1015"/>
      <c r="Z478" s="1015"/>
      <c r="AA478" s="1015"/>
      <c r="AB478" s="1015"/>
      <c r="AC478" s="1015">
        <v>742</v>
      </c>
      <c r="AD478" s="1015"/>
      <c r="AE478" s="1015"/>
      <c r="AF478" s="1015"/>
      <c r="AG478" s="1015"/>
      <c r="AH478" s="1015"/>
      <c r="AI478" s="1015"/>
      <c r="AJ478" s="1015"/>
      <c r="AK478" s="1015"/>
      <c r="AL478" s="1015"/>
      <c r="AM478" s="1015"/>
      <c r="AN478" s="1015"/>
      <c r="AO478" s="1015"/>
      <c r="AP478" s="1015"/>
      <c r="AQ478" s="1015"/>
      <c r="AR478" s="1015">
        <v>661</v>
      </c>
      <c r="AS478" s="1015"/>
      <c r="AT478" s="1015"/>
      <c r="AU478" s="1015"/>
      <c r="AV478" s="1015"/>
      <c r="AW478" s="1015"/>
      <c r="AX478" s="1015"/>
      <c r="AY478" s="1015"/>
      <c r="AZ478" s="1015"/>
    </row>
    <row r="479" spans="1:52" x14ac:dyDescent="0.2">
      <c r="A479" s="1028">
        <v>1981</v>
      </c>
      <c r="B479" s="1025"/>
      <c r="C479" s="1025"/>
      <c r="D479" s="1025"/>
      <c r="E479" s="1014">
        <v>41798</v>
      </c>
      <c r="F479" s="1014"/>
      <c r="G479" s="1014"/>
      <c r="H479" s="1014"/>
      <c r="I479" s="1014"/>
      <c r="J479" s="1014"/>
      <c r="K479" s="1014"/>
      <c r="L479" s="1014"/>
      <c r="M479" s="1014"/>
      <c r="N479" s="1014"/>
      <c r="O479" s="1014"/>
      <c r="P479" s="1015">
        <v>52</v>
      </c>
      <c r="Q479" s="1015"/>
      <c r="R479" s="1015"/>
      <c r="S479" s="1015"/>
      <c r="T479" s="1015"/>
      <c r="U479" s="1015"/>
      <c r="V479" s="1015"/>
      <c r="W479" s="1015"/>
      <c r="X479" s="1015"/>
      <c r="Y479" s="1015"/>
      <c r="Z479" s="1015"/>
      <c r="AA479" s="1015"/>
      <c r="AB479" s="1015"/>
      <c r="AC479" s="1015">
        <v>580</v>
      </c>
      <c r="AD479" s="1015"/>
      <c r="AE479" s="1015"/>
      <c r="AF479" s="1015"/>
      <c r="AG479" s="1015"/>
      <c r="AH479" s="1015"/>
      <c r="AI479" s="1015"/>
      <c r="AJ479" s="1015"/>
      <c r="AK479" s="1015"/>
      <c r="AL479" s="1015"/>
      <c r="AM479" s="1015"/>
      <c r="AN479" s="1015"/>
      <c r="AO479" s="1015"/>
      <c r="AP479" s="1015"/>
      <c r="AQ479" s="1015"/>
      <c r="AR479" s="1015">
        <v>329</v>
      </c>
      <c r="AS479" s="1015"/>
      <c r="AT479" s="1015"/>
      <c r="AU479" s="1015"/>
      <c r="AV479" s="1015"/>
      <c r="AW479" s="1015"/>
      <c r="AX479" s="1015"/>
      <c r="AY479" s="1015"/>
      <c r="AZ479" s="1015"/>
    </row>
    <row r="480" spans="1:52" x14ac:dyDescent="0.2">
      <c r="A480" s="1028">
        <v>1982</v>
      </c>
      <c r="B480" s="1025"/>
      <c r="C480" s="1025"/>
      <c r="D480" s="1025"/>
      <c r="E480" s="1014">
        <v>44745</v>
      </c>
      <c r="F480" s="1014"/>
      <c r="G480" s="1014"/>
      <c r="H480" s="1014"/>
      <c r="I480" s="1014"/>
      <c r="J480" s="1014"/>
      <c r="K480" s="1014"/>
      <c r="L480" s="1014"/>
      <c r="M480" s="1014"/>
      <c r="N480" s="1014"/>
      <c r="O480" s="1014"/>
      <c r="P480" s="1015">
        <v>151</v>
      </c>
      <c r="Q480" s="1015"/>
      <c r="R480" s="1015"/>
      <c r="S480" s="1015"/>
      <c r="T480" s="1015"/>
      <c r="U480" s="1015"/>
      <c r="V480" s="1015"/>
      <c r="W480" s="1015"/>
      <c r="X480" s="1015"/>
      <c r="Y480" s="1015"/>
      <c r="Z480" s="1015"/>
      <c r="AA480" s="1015"/>
      <c r="AB480" s="1015"/>
      <c r="AC480" s="1015">
        <v>916</v>
      </c>
      <c r="AD480" s="1015"/>
      <c r="AE480" s="1015"/>
      <c r="AF480" s="1015"/>
      <c r="AG480" s="1015"/>
      <c r="AH480" s="1015"/>
      <c r="AI480" s="1015"/>
      <c r="AJ480" s="1015"/>
      <c r="AK480" s="1015"/>
      <c r="AL480" s="1015"/>
      <c r="AM480" s="1015"/>
      <c r="AN480" s="1015"/>
      <c r="AO480" s="1015"/>
      <c r="AP480" s="1015"/>
      <c r="AQ480" s="1015"/>
      <c r="AR480" s="1015">
        <v>370</v>
      </c>
      <c r="AS480" s="1015"/>
      <c r="AT480" s="1015"/>
      <c r="AU480" s="1015"/>
      <c r="AV480" s="1015"/>
      <c r="AW480" s="1015"/>
      <c r="AX480" s="1015"/>
      <c r="AY480" s="1015"/>
      <c r="AZ480" s="1015"/>
    </row>
    <row r="481" spans="1:52" x14ac:dyDescent="0.2">
      <c r="A481" s="1028">
        <v>1983</v>
      </c>
      <c r="B481" s="1025"/>
      <c r="C481" s="1025"/>
      <c r="D481" s="1025"/>
      <c r="E481" s="1014">
        <v>49669</v>
      </c>
      <c r="F481" s="1014"/>
      <c r="G481" s="1014"/>
      <c r="H481" s="1014"/>
      <c r="I481" s="1014"/>
      <c r="J481" s="1014"/>
      <c r="K481" s="1014"/>
      <c r="L481" s="1014"/>
      <c r="M481" s="1014"/>
      <c r="N481" s="1014"/>
      <c r="O481" s="1014"/>
      <c r="P481" s="1015">
        <v>98</v>
      </c>
      <c r="Q481" s="1015"/>
      <c r="R481" s="1015"/>
      <c r="S481" s="1015"/>
      <c r="T481" s="1015"/>
      <c r="U481" s="1015"/>
      <c r="V481" s="1015"/>
      <c r="W481" s="1015"/>
      <c r="X481" s="1015"/>
      <c r="Y481" s="1015"/>
      <c r="Z481" s="1015"/>
      <c r="AA481" s="1015"/>
      <c r="AB481" s="1015"/>
      <c r="AC481" s="1015">
        <v>706</v>
      </c>
      <c r="AD481" s="1015"/>
      <c r="AE481" s="1015"/>
      <c r="AF481" s="1015"/>
      <c r="AG481" s="1015"/>
      <c r="AH481" s="1015"/>
      <c r="AI481" s="1015"/>
      <c r="AJ481" s="1015"/>
      <c r="AK481" s="1015"/>
      <c r="AL481" s="1015"/>
      <c r="AM481" s="1015"/>
      <c r="AN481" s="1015"/>
      <c r="AO481" s="1015"/>
      <c r="AP481" s="1015"/>
      <c r="AQ481" s="1015"/>
      <c r="AR481" s="1015">
        <v>649</v>
      </c>
      <c r="AS481" s="1015"/>
      <c r="AT481" s="1015"/>
      <c r="AU481" s="1015"/>
      <c r="AV481" s="1015"/>
      <c r="AW481" s="1015"/>
      <c r="AX481" s="1015"/>
      <c r="AY481" s="1015"/>
      <c r="AZ481" s="1015"/>
    </row>
    <row r="482" spans="1:52" x14ac:dyDescent="0.2">
      <c r="A482" s="1028">
        <v>1984</v>
      </c>
      <c r="B482" s="1025"/>
      <c r="C482" s="1025"/>
      <c r="D482" s="1025"/>
      <c r="E482" s="1014">
        <v>39321</v>
      </c>
      <c r="F482" s="1014"/>
      <c r="G482" s="1014"/>
      <c r="H482" s="1014"/>
      <c r="I482" s="1014"/>
      <c r="J482" s="1014"/>
      <c r="K482" s="1014"/>
      <c r="L482" s="1014"/>
      <c r="M482" s="1014"/>
      <c r="N482" s="1014"/>
      <c r="O482" s="1014"/>
      <c r="P482" s="1015">
        <v>103</v>
      </c>
      <c r="Q482" s="1015"/>
      <c r="R482" s="1015"/>
      <c r="S482" s="1015"/>
      <c r="T482" s="1015"/>
      <c r="U482" s="1015"/>
      <c r="V482" s="1015"/>
      <c r="W482" s="1015"/>
      <c r="X482" s="1015"/>
      <c r="Y482" s="1015"/>
      <c r="Z482" s="1015"/>
      <c r="AA482" s="1015"/>
      <c r="AB482" s="1015"/>
      <c r="AC482" s="1015">
        <v>666</v>
      </c>
      <c r="AD482" s="1015"/>
      <c r="AE482" s="1015"/>
      <c r="AF482" s="1015"/>
      <c r="AG482" s="1015"/>
      <c r="AH482" s="1015"/>
      <c r="AI482" s="1015"/>
      <c r="AJ482" s="1015"/>
      <c r="AK482" s="1015"/>
      <c r="AL482" s="1015"/>
      <c r="AM482" s="1015"/>
      <c r="AN482" s="1015"/>
      <c r="AO482" s="1015"/>
      <c r="AP482" s="1015"/>
      <c r="AQ482" s="1015"/>
      <c r="AR482" s="1015">
        <v>833</v>
      </c>
      <c r="AS482" s="1015"/>
      <c r="AT482" s="1015"/>
      <c r="AU482" s="1015"/>
      <c r="AV482" s="1015"/>
      <c r="AW482" s="1015"/>
      <c r="AX482" s="1015"/>
      <c r="AY482" s="1015"/>
      <c r="AZ482" s="1015"/>
    </row>
    <row r="483" spans="1:52" x14ac:dyDescent="0.2">
      <c r="A483" s="1028">
        <v>1985</v>
      </c>
      <c r="B483" s="1025"/>
      <c r="C483" s="1025"/>
      <c r="D483" s="1025"/>
      <c r="E483" s="1014">
        <v>37385</v>
      </c>
      <c r="F483" s="1014"/>
      <c r="G483" s="1014"/>
      <c r="H483" s="1014"/>
      <c r="I483" s="1014"/>
      <c r="J483" s="1014"/>
      <c r="K483" s="1014"/>
      <c r="L483" s="1014"/>
      <c r="M483" s="1014"/>
      <c r="N483" s="1014"/>
      <c r="O483" s="1014"/>
      <c r="P483" s="1015">
        <v>299</v>
      </c>
      <c r="Q483" s="1015"/>
      <c r="R483" s="1015"/>
      <c r="S483" s="1015"/>
      <c r="T483" s="1015"/>
      <c r="U483" s="1015"/>
      <c r="V483" s="1015"/>
      <c r="W483" s="1015"/>
      <c r="X483" s="1015"/>
      <c r="Y483" s="1015"/>
      <c r="Z483" s="1015"/>
      <c r="AA483" s="1015"/>
      <c r="AB483" s="1015"/>
      <c r="AC483" s="1015">
        <v>698</v>
      </c>
      <c r="AD483" s="1015"/>
      <c r="AE483" s="1015"/>
      <c r="AF483" s="1015"/>
      <c r="AG483" s="1015"/>
      <c r="AH483" s="1015"/>
      <c r="AI483" s="1015"/>
      <c r="AJ483" s="1015"/>
      <c r="AK483" s="1015"/>
      <c r="AL483" s="1015"/>
      <c r="AM483" s="1015"/>
      <c r="AN483" s="1015"/>
      <c r="AO483" s="1015"/>
      <c r="AP483" s="1015"/>
      <c r="AQ483" s="1015"/>
      <c r="AR483" s="1015">
        <v>598</v>
      </c>
      <c r="AS483" s="1015"/>
      <c r="AT483" s="1015"/>
      <c r="AU483" s="1015"/>
      <c r="AV483" s="1015"/>
      <c r="AW483" s="1015"/>
      <c r="AX483" s="1015"/>
      <c r="AY483" s="1015"/>
      <c r="AZ483" s="1015"/>
    </row>
    <row r="484" spans="1:52" x14ac:dyDescent="0.2">
      <c r="A484" s="1028">
        <v>1986</v>
      </c>
      <c r="B484" s="1025"/>
      <c r="C484" s="1025"/>
      <c r="D484" s="1025"/>
      <c r="E484" s="1014">
        <v>42842</v>
      </c>
      <c r="F484" s="1014"/>
      <c r="G484" s="1014"/>
      <c r="H484" s="1014"/>
      <c r="I484" s="1014"/>
      <c r="J484" s="1014"/>
      <c r="K484" s="1014"/>
      <c r="L484" s="1014"/>
      <c r="M484" s="1014"/>
      <c r="N484" s="1014"/>
      <c r="O484" s="1014"/>
      <c r="P484" s="1015">
        <v>121</v>
      </c>
      <c r="Q484" s="1015"/>
      <c r="R484" s="1015"/>
      <c r="S484" s="1015"/>
      <c r="T484" s="1015"/>
      <c r="U484" s="1015"/>
      <c r="V484" s="1015"/>
      <c r="W484" s="1015"/>
      <c r="X484" s="1015"/>
      <c r="Y484" s="1015"/>
      <c r="Z484" s="1015"/>
      <c r="AA484" s="1015"/>
      <c r="AB484" s="1015"/>
      <c r="AC484" s="1015">
        <v>874</v>
      </c>
      <c r="AD484" s="1015"/>
      <c r="AE484" s="1015"/>
      <c r="AF484" s="1015"/>
      <c r="AG484" s="1015"/>
      <c r="AH484" s="1015"/>
      <c r="AI484" s="1015"/>
      <c r="AJ484" s="1015"/>
      <c r="AK484" s="1015"/>
      <c r="AL484" s="1015"/>
      <c r="AM484" s="1015"/>
      <c r="AN484" s="1015"/>
      <c r="AO484" s="1015"/>
      <c r="AP484" s="1015"/>
      <c r="AQ484" s="1015"/>
      <c r="AR484" s="1015">
        <v>452</v>
      </c>
      <c r="AS484" s="1015"/>
      <c r="AT484" s="1015"/>
      <c r="AU484" s="1015"/>
      <c r="AV484" s="1015"/>
      <c r="AW484" s="1015"/>
      <c r="AX484" s="1015"/>
      <c r="AY484" s="1015"/>
      <c r="AZ484" s="1015"/>
    </row>
    <row r="485" spans="1:52" x14ac:dyDescent="0.2">
      <c r="A485" s="1028">
        <v>1987</v>
      </c>
      <c r="B485" s="1025"/>
      <c r="C485" s="1025"/>
      <c r="D485" s="1025"/>
      <c r="E485" s="1014">
        <v>36835</v>
      </c>
      <c r="F485" s="1014"/>
      <c r="G485" s="1014"/>
      <c r="H485" s="1014"/>
      <c r="I485" s="1014"/>
      <c r="J485" s="1014"/>
      <c r="K485" s="1014"/>
      <c r="L485" s="1014"/>
      <c r="M485" s="1014"/>
      <c r="N485" s="1014"/>
      <c r="O485" s="1014"/>
      <c r="P485" s="1015">
        <v>30</v>
      </c>
      <c r="Q485" s="1015"/>
      <c r="R485" s="1015"/>
      <c r="S485" s="1015"/>
      <c r="T485" s="1015"/>
      <c r="U485" s="1015"/>
      <c r="V485" s="1015"/>
      <c r="W485" s="1015"/>
      <c r="X485" s="1015"/>
      <c r="Y485" s="1015"/>
      <c r="Z485" s="1015"/>
      <c r="AA485" s="1015"/>
      <c r="AB485" s="1015"/>
      <c r="AC485" s="1015">
        <v>506</v>
      </c>
      <c r="AD485" s="1015"/>
      <c r="AE485" s="1015"/>
      <c r="AF485" s="1015"/>
      <c r="AG485" s="1015"/>
      <c r="AH485" s="1015"/>
      <c r="AI485" s="1015"/>
      <c r="AJ485" s="1015"/>
      <c r="AK485" s="1015"/>
      <c r="AL485" s="1015"/>
      <c r="AM485" s="1015"/>
      <c r="AN485" s="1015"/>
      <c r="AO485" s="1015"/>
      <c r="AP485" s="1015"/>
      <c r="AQ485" s="1015"/>
      <c r="AR485" s="1015">
        <v>458</v>
      </c>
      <c r="AS485" s="1015"/>
      <c r="AT485" s="1015"/>
      <c r="AU485" s="1015"/>
      <c r="AV485" s="1015"/>
      <c r="AW485" s="1015"/>
      <c r="AX485" s="1015"/>
      <c r="AY485" s="1015"/>
      <c r="AZ485" s="1015"/>
    </row>
    <row r="486" spans="1:52" x14ac:dyDescent="0.2">
      <c r="A486" s="1028">
        <v>1988</v>
      </c>
      <c r="B486" s="1025"/>
      <c r="C486" s="1025"/>
      <c r="D486" s="1025"/>
      <c r="E486" s="1014">
        <v>32724</v>
      </c>
      <c r="F486" s="1014"/>
      <c r="G486" s="1014"/>
      <c r="H486" s="1014"/>
      <c r="I486" s="1014"/>
      <c r="J486" s="1014"/>
      <c r="K486" s="1014"/>
      <c r="L486" s="1014"/>
      <c r="M486" s="1014"/>
      <c r="N486" s="1014"/>
      <c r="O486" s="1014"/>
      <c r="P486" s="1015">
        <v>34</v>
      </c>
      <c r="Q486" s="1015"/>
      <c r="R486" s="1015"/>
      <c r="S486" s="1015"/>
      <c r="T486" s="1015"/>
      <c r="U486" s="1015"/>
      <c r="V486" s="1015"/>
      <c r="W486" s="1015"/>
      <c r="X486" s="1015"/>
      <c r="Y486" s="1015"/>
      <c r="Z486" s="1015"/>
      <c r="AA486" s="1015"/>
      <c r="AB486" s="1015"/>
      <c r="AC486" s="1015">
        <v>561</v>
      </c>
      <c r="AD486" s="1015"/>
      <c r="AE486" s="1015"/>
      <c r="AF486" s="1015"/>
      <c r="AG486" s="1015"/>
      <c r="AH486" s="1015"/>
      <c r="AI486" s="1015"/>
      <c r="AJ486" s="1015"/>
      <c r="AK486" s="1015"/>
      <c r="AL486" s="1015"/>
      <c r="AM486" s="1015"/>
      <c r="AN486" s="1015"/>
      <c r="AO486" s="1015"/>
      <c r="AP486" s="1015"/>
      <c r="AQ486" s="1015"/>
      <c r="AR486" s="1015">
        <v>315</v>
      </c>
      <c r="AS486" s="1015"/>
      <c r="AT486" s="1015"/>
      <c r="AU486" s="1015"/>
      <c r="AV486" s="1015"/>
      <c r="AW486" s="1015"/>
      <c r="AX486" s="1015"/>
      <c r="AY486" s="1015"/>
      <c r="AZ486" s="1015"/>
    </row>
    <row r="487" spans="1:52" x14ac:dyDescent="0.2">
      <c r="A487" s="1028">
        <v>1989</v>
      </c>
      <c r="B487" s="1025"/>
      <c r="C487" s="1025"/>
      <c r="D487" s="1025"/>
      <c r="E487" s="1014">
        <v>34318</v>
      </c>
      <c r="F487" s="1014"/>
      <c r="G487" s="1014"/>
      <c r="H487" s="1014"/>
      <c r="I487" s="1014"/>
      <c r="J487" s="1014"/>
      <c r="K487" s="1014"/>
      <c r="L487" s="1014"/>
      <c r="M487" s="1014"/>
      <c r="N487" s="1014"/>
      <c r="O487" s="1014"/>
      <c r="P487" s="1015">
        <v>46</v>
      </c>
      <c r="Q487" s="1015"/>
      <c r="R487" s="1015"/>
      <c r="S487" s="1015"/>
      <c r="T487" s="1015"/>
      <c r="U487" s="1015"/>
      <c r="V487" s="1015"/>
      <c r="W487" s="1015"/>
      <c r="X487" s="1015"/>
      <c r="Y487" s="1015"/>
      <c r="Z487" s="1015"/>
      <c r="AA487" s="1015"/>
      <c r="AB487" s="1015"/>
      <c r="AC487" s="1015">
        <v>893</v>
      </c>
      <c r="AD487" s="1015"/>
      <c r="AE487" s="1015"/>
      <c r="AF487" s="1015"/>
      <c r="AG487" s="1015"/>
      <c r="AH487" s="1015"/>
      <c r="AI487" s="1015"/>
      <c r="AJ487" s="1015"/>
      <c r="AK487" s="1015"/>
      <c r="AL487" s="1015"/>
      <c r="AM487" s="1015"/>
      <c r="AN487" s="1015"/>
      <c r="AO487" s="1015"/>
      <c r="AP487" s="1015"/>
      <c r="AQ487" s="1015"/>
      <c r="AR487" s="1015">
        <v>360</v>
      </c>
      <c r="AS487" s="1015"/>
      <c r="AT487" s="1015"/>
      <c r="AU487" s="1015"/>
      <c r="AV487" s="1015"/>
      <c r="AW487" s="1015"/>
      <c r="AX487" s="1015"/>
      <c r="AY487" s="1015"/>
      <c r="AZ487" s="1015"/>
    </row>
    <row r="488" spans="1:52" x14ac:dyDescent="0.2">
      <c r="A488" s="1028">
        <v>1990</v>
      </c>
      <c r="B488" s="1025"/>
      <c r="C488" s="1025"/>
      <c r="D488" s="1025"/>
      <c r="E488" s="1014">
        <v>34336</v>
      </c>
      <c r="F488" s="1014"/>
      <c r="G488" s="1014"/>
      <c r="H488" s="1014"/>
      <c r="I488" s="1014"/>
      <c r="J488" s="1014"/>
      <c r="K488" s="1014"/>
      <c r="L488" s="1014"/>
      <c r="M488" s="1014"/>
      <c r="N488" s="1014"/>
      <c r="O488" s="1014"/>
      <c r="P488" s="1015">
        <v>37</v>
      </c>
      <c r="Q488" s="1015"/>
      <c r="R488" s="1015"/>
      <c r="S488" s="1015"/>
      <c r="T488" s="1015"/>
      <c r="U488" s="1015"/>
      <c r="V488" s="1015"/>
      <c r="W488" s="1015"/>
      <c r="X488" s="1015"/>
      <c r="Y488" s="1015"/>
      <c r="Z488" s="1015"/>
      <c r="AA488" s="1015"/>
      <c r="AB488" s="1015"/>
      <c r="AC488" s="1014">
        <v>1059</v>
      </c>
      <c r="AD488" s="1014"/>
      <c r="AE488" s="1014"/>
      <c r="AF488" s="1014"/>
      <c r="AG488" s="1014"/>
      <c r="AH488" s="1014"/>
      <c r="AI488" s="1014"/>
      <c r="AJ488" s="1014"/>
      <c r="AK488" s="1014"/>
      <c r="AL488" s="1014"/>
      <c r="AM488" s="1014"/>
      <c r="AN488" s="1014"/>
      <c r="AO488" s="1014"/>
      <c r="AP488" s="1015"/>
      <c r="AQ488" s="1015"/>
      <c r="AR488" s="1015">
        <v>404</v>
      </c>
      <c r="AS488" s="1015"/>
      <c r="AT488" s="1015"/>
      <c r="AU488" s="1015"/>
      <c r="AV488" s="1015"/>
      <c r="AW488" s="1015"/>
      <c r="AX488" s="1015"/>
      <c r="AY488" s="1015"/>
      <c r="AZ488" s="1015"/>
    </row>
    <row r="489" spans="1:52" x14ac:dyDescent="0.2">
      <c r="A489" s="1028">
        <v>1991</v>
      </c>
      <c r="B489" s="1025"/>
      <c r="C489" s="1025"/>
      <c r="D489" s="1025"/>
      <c r="E489" s="1014">
        <v>34567</v>
      </c>
      <c r="F489" s="1014"/>
      <c r="G489" s="1014"/>
      <c r="H489" s="1014"/>
      <c r="I489" s="1014"/>
      <c r="J489" s="1014"/>
      <c r="K489" s="1014"/>
      <c r="L489" s="1014"/>
      <c r="M489" s="1014"/>
      <c r="N489" s="1014"/>
      <c r="O489" s="1014"/>
      <c r="P489" s="1015">
        <v>57</v>
      </c>
      <c r="Q489" s="1015"/>
      <c r="R489" s="1015"/>
      <c r="S489" s="1015"/>
      <c r="T489" s="1015"/>
      <c r="U489" s="1015"/>
      <c r="V489" s="1015"/>
      <c r="W489" s="1015"/>
      <c r="X489" s="1015"/>
      <c r="Y489" s="1015"/>
      <c r="Z489" s="1015"/>
      <c r="AA489" s="1015"/>
      <c r="AB489" s="1015"/>
      <c r="AC489" s="1014">
        <v>1337</v>
      </c>
      <c r="AD489" s="1014"/>
      <c r="AE489" s="1014"/>
      <c r="AF489" s="1014"/>
      <c r="AG489" s="1014"/>
      <c r="AH489" s="1014"/>
      <c r="AI489" s="1014"/>
      <c r="AJ489" s="1014"/>
      <c r="AK489" s="1014"/>
      <c r="AL489" s="1014"/>
      <c r="AM489" s="1014"/>
      <c r="AN489" s="1014"/>
      <c r="AO489" s="1014"/>
      <c r="AP489" s="1014"/>
      <c r="AQ489" s="1014"/>
      <c r="AR489" s="1015">
        <v>685</v>
      </c>
      <c r="AS489" s="1015"/>
      <c r="AT489" s="1015"/>
      <c r="AU489" s="1015"/>
      <c r="AV489" s="1015"/>
      <c r="AW489" s="1015"/>
      <c r="AX489" s="1015"/>
      <c r="AY489" s="1015"/>
      <c r="AZ489" s="1015"/>
    </row>
    <row r="490" spans="1:52" x14ac:dyDescent="0.2">
      <c r="A490" s="1028">
        <v>1992</v>
      </c>
      <c r="B490" s="1025"/>
      <c r="C490" s="1025"/>
      <c r="D490" s="1025"/>
      <c r="E490" s="1014">
        <v>37085</v>
      </c>
      <c r="F490" s="1014"/>
      <c r="G490" s="1014"/>
      <c r="H490" s="1014"/>
      <c r="I490" s="1014"/>
      <c r="J490" s="1014"/>
      <c r="K490" s="1014"/>
      <c r="L490" s="1014"/>
      <c r="M490" s="1014"/>
      <c r="N490" s="1014"/>
      <c r="O490" s="1014"/>
      <c r="P490" s="1015">
        <v>343</v>
      </c>
      <c r="Q490" s="1015"/>
      <c r="R490" s="1015"/>
      <c r="S490" s="1015"/>
      <c r="T490" s="1015"/>
      <c r="U490" s="1015"/>
      <c r="V490" s="1015"/>
      <c r="W490" s="1015"/>
      <c r="X490" s="1015"/>
      <c r="Y490" s="1015"/>
      <c r="Z490" s="1015"/>
      <c r="AA490" s="1015"/>
      <c r="AB490" s="1015"/>
      <c r="AC490" s="1014">
        <v>6030</v>
      </c>
      <c r="AD490" s="1014"/>
      <c r="AE490" s="1014"/>
      <c r="AF490" s="1014"/>
      <c r="AG490" s="1014"/>
      <c r="AH490" s="1014"/>
      <c r="AI490" s="1014"/>
      <c r="AJ490" s="1014"/>
      <c r="AK490" s="1014"/>
      <c r="AL490" s="1014"/>
      <c r="AM490" s="1014"/>
      <c r="AN490" s="1014"/>
      <c r="AO490" s="1014"/>
      <c r="AP490" s="1014"/>
      <c r="AQ490" s="1014"/>
      <c r="AR490" s="1015">
        <v>611</v>
      </c>
      <c r="AS490" s="1015"/>
      <c r="AT490" s="1015"/>
      <c r="AU490" s="1015"/>
      <c r="AV490" s="1015"/>
      <c r="AW490" s="1015"/>
      <c r="AX490" s="1015"/>
      <c r="AY490" s="1015"/>
      <c r="AZ490" s="1015"/>
    </row>
    <row r="491" spans="1:52" x14ac:dyDescent="0.2">
      <c r="A491" s="1028">
        <v>1993</v>
      </c>
      <c r="B491" s="1025"/>
      <c r="C491" s="1025"/>
      <c r="D491" s="1025"/>
      <c r="E491" s="1014">
        <v>41545</v>
      </c>
      <c r="F491" s="1014"/>
      <c r="G491" s="1014"/>
      <c r="H491" s="1014"/>
      <c r="I491" s="1014"/>
      <c r="J491" s="1014"/>
      <c r="K491" s="1014"/>
      <c r="L491" s="1014"/>
      <c r="M491" s="1014"/>
      <c r="N491" s="1014"/>
      <c r="O491" s="1014"/>
      <c r="P491" s="1015">
        <v>136</v>
      </c>
      <c r="Q491" s="1015"/>
      <c r="R491" s="1015"/>
      <c r="S491" s="1015"/>
      <c r="T491" s="1015"/>
      <c r="U491" s="1015"/>
      <c r="V491" s="1015"/>
      <c r="W491" s="1015"/>
      <c r="X491" s="1015"/>
      <c r="Y491" s="1015"/>
      <c r="Z491" s="1015"/>
      <c r="AA491" s="1015"/>
      <c r="AB491" s="1015"/>
      <c r="AC491" s="1014">
        <v>4480</v>
      </c>
      <c r="AD491" s="1014"/>
      <c r="AE491" s="1014"/>
      <c r="AF491" s="1014"/>
      <c r="AG491" s="1014"/>
      <c r="AH491" s="1014"/>
      <c r="AI491" s="1014"/>
      <c r="AJ491" s="1014"/>
      <c r="AK491" s="1014"/>
      <c r="AL491" s="1014"/>
      <c r="AM491" s="1014"/>
      <c r="AN491" s="1014"/>
      <c r="AO491" s="1014"/>
      <c r="AP491" s="1014"/>
      <c r="AQ491" s="1014"/>
      <c r="AR491" s="1014">
        <v>1844</v>
      </c>
      <c r="AS491" s="1014"/>
      <c r="AT491" s="1014"/>
      <c r="AU491" s="1014"/>
      <c r="AV491" s="1014"/>
      <c r="AW491" s="1014"/>
      <c r="AX491" s="1014"/>
      <c r="AY491" s="1014"/>
      <c r="AZ491" s="1014"/>
    </row>
    <row r="492" spans="1:52" x14ac:dyDescent="0.2">
      <c r="A492" s="1028">
        <v>1994</v>
      </c>
      <c r="B492" s="1025"/>
      <c r="C492" s="1025"/>
      <c r="D492" s="1025"/>
      <c r="E492" s="1014">
        <v>25393</v>
      </c>
      <c r="F492" s="1014"/>
      <c r="G492" s="1014"/>
      <c r="H492" s="1014"/>
      <c r="I492" s="1014"/>
      <c r="J492" s="1014"/>
      <c r="K492" s="1014"/>
      <c r="L492" s="1014"/>
      <c r="M492" s="1014"/>
      <c r="N492" s="1014"/>
      <c r="O492" s="1014"/>
      <c r="P492" s="1015">
        <v>49</v>
      </c>
      <c r="Q492" s="1015"/>
      <c r="R492" s="1015"/>
      <c r="S492" s="1015"/>
      <c r="T492" s="1015"/>
      <c r="U492" s="1015"/>
      <c r="V492" s="1015"/>
      <c r="W492" s="1015"/>
      <c r="X492" s="1015"/>
      <c r="Y492" s="1015"/>
      <c r="Z492" s="1015"/>
      <c r="AA492" s="1015"/>
      <c r="AB492" s="1015"/>
      <c r="AC492" s="1014">
        <v>1046</v>
      </c>
      <c r="AD492" s="1014"/>
      <c r="AE492" s="1014"/>
      <c r="AF492" s="1014"/>
      <c r="AG492" s="1014"/>
      <c r="AH492" s="1014"/>
      <c r="AI492" s="1014"/>
      <c r="AJ492" s="1014"/>
      <c r="AK492" s="1014"/>
      <c r="AL492" s="1014"/>
      <c r="AM492" s="1014"/>
      <c r="AN492" s="1014"/>
      <c r="AO492" s="1014"/>
      <c r="AP492" s="1014"/>
      <c r="AQ492" s="1014"/>
      <c r="AR492" s="1014">
        <v>3917</v>
      </c>
      <c r="AS492" s="1014"/>
      <c r="AT492" s="1014"/>
      <c r="AU492" s="1014"/>
      <c r="AV492" s="1014"/>
      <c r="AW492" s="1014"/>
      <c r="AX492" s="1014"/>
      <c r="AY492" s="1014"/>
      <c r="AZ492" s="1014"/>
    </row>
    <row r="493" spans="1:52" x14ac:dyDescent="0.2">
      <c r="A493" s="1028">
        <v>1995</v>
      </c>
      <c r="B493" s="1025"/>
      <c r="C493" s="1025"/>
      <c r="D493" s="1025"/>
      <c r="E493" s="1014">
        <v>7777</v>
      </c>
      <c r="F493" s="1014"/>
      <c r="G493" s="1014"/>
      <c r="H493" s="1014"/>
      <c r="I493" s="1014"/>
      <c r="J493" s="1014"/>
      <c r="K493" s="1014"/>
      <c r="L493" s="1014"/>
      <c r="M493" s="1014"/>
      <c r="N493" s="1014"/>
      <c r="O493" s="1014"/>
      <c r="P493" s="1015">
        <v>58</v>
      </c>
      <c r="Q493" s="1015"/>
      <c r="R493" s="1015"/>
      <c r="S493" s="1015"/>
      <c r="T493" s="1015"/>
      <c r="U493" s="1015"/>
      <c r="V493" s="1015"/>
      <c r="W493" s="1015"/>
      <c r="X493" s="1015"/>
      <c r="Y493" s="1015"/>
      <c r="Z493" s="1015"/>
      <c r="AA493" s="1015"/>
      <c r="AB493" s="1015"/>
      <c r="AC493" s="1014">
        <v>1061</v>
      </c>
      <c r="AD493" s="1014"/>
      <c r="AE493" s="1014"/>
      <c r="AF493" s="1014"/>
      <c r="AG493" s="1014"/>
      <c r="AH493" s="1014"/>
      <c r="AI493" s="1014"/>
      <c r="AJ493" s="1014"/>
      <c r="AK493" s="1014"/>
      <c r="AL493" s="1014"/>
      <c r="AM493" s="1014"/>
      <c r="AN493" s="1014"/>
      <c r="AO493" s="1014"/>
      <c r="AP493" s="1014"/>
      <c r="AQ493" s="1014"/>
      <c r="AR493" s="1014">
        <v>1180</v>
      </c>
      <c r="AS493" s="1014"/>
      <c r="AT493" s="1014"/>
      <c r="AU493" s="1014"/>
      <c r="AV493" s="1014"/>
      <c r="AW493" s="1014"/>
      <c r="AX493" s="1014"/>
      <c r="AY493" s="1014"/>
      <c r="AZ493" s="1014"/>
    </row>
    <row r="494" spans="1:52" x14ac:dyDescent="0.2">
      <c r="A494" s="1028">
        <v>1996</v>
      </c>
      <c r="B494" s="1025"/>
      <c r="C494" s="1025"/>
      <c r="D494" s="1025"/>
      <c r="E494" s="1014">
        <v>8461</v>
      </c>
      <c r="F494" s="1014"/>
      <c r="G494" s="1014"/>
      <c r="H494" s="1014"/>
      <c r="I494" s="1014"/>
      <c r="J494" s="1014"/>
      <c r="K494" s="1014"/>
      <c r="L494" s="1014"/>
      <c r="M494" s="1014"/>
      <c r="N494" s="1014"/>
      <c r="O494" s="1014"/>
      <c r="P494" s="1015">
        <v>24</v>
      </c>
      <c r="Q494" s="1015"/>
      <c r="R494" s="1015"/>
      <c r="S494" s="1015"/>
      <c r="T494" s="1015"/>
      <c r="U494" s="1015"/>
      <c r="V494" s="1015"/>
      <c r="W494" s="1015"/>
      <c r="X494" s="1015"/>
      <c r="Y494" s="1015"/>
      <c r="Z494" s="1015"/>
      <c r="AA494" s="1015"/>
      <c r="AB494" s="1015"/>
      <c r="AC494" s="1015">
        <v>692</v>
      </c>
      <c r="AD494" s="1015"/>
      <c r="AE494" s="1015"/>
      <c r="AF494" s="1015"/>
      <c r="AG494" s="1015"/>
      <c r="AH494" s="1015"/>
      <c r="AI494" s="1015"/>
      <c r="AJ494" s="1015"/>
      <c r="AK494" s="1015"/>
      <c r="AL494" s="1015"/>
      <c r="AM494" s="1015"/>
      <c r="AN494" s="1015"/>
      <c r="AO494" s="1015"/>
      <c r="AP494" s="1014"/>
      <c r="AQ494" s="1014"/>
      <c r="AR494" s="1015">
        <v>629</v>
      </c>
      <c r="AS494" s="1015"/>
      <c r="AT494" s="1015"/>
      <c r="AU494" s="1015"/>
      <c r="AV494" s="1015"/>
      <c r="AW494" s="1015"/>
      <c r="AX494" s="1015"/>
      <c r="AY494" s="1015"/>
      <c r="AZ494" s="1015"/>
    </row>
    <row r="495" spans="1:52" x14ac:dyDescent="0.2">
      <c r="A495" s="1028">
        <v>1997</v>
      </c>
      <c r="B495" s="1025"/>
      <c r="C495" s="1025"/>
      <c r="D495" s="1025"/>
      <c r="E495" s="1014">
        <v>7039</v>
      </c>
      <c r="F495" s="1014"/>
      <c r="G495" s="1014"/>
      <c r="H495" s="1014"/>
      <c r="I495" s="1014"/>
      <c r="J495" s="1014"/>
      <c r="K495" s="1014"/>
      <c r="L495" s="1014"/>
      <c r="M495" s="1014"/>
      <c r="N495" s="1014"/>
      <c r="O495" s="1014"/>
      <c r="P495" s="1015">
        <v>19</v>
      </c>
      <c r="Q495" s="1015"/>
      <c r="R495" s="1015"/>
      <c r="S495" s="1015"/>
      <c r="T495" s="1015"/>
      <c r="U495" s="1015"/>
      <c r="V495" s="1015"/>
      <c r="W495" s="1015"/>
      <c r="X495" s="1015"/>
      <c r="Y495" s="1015"/>
      <c r="Z495" s="1015"/>
      <c r="AA495" s="1015"/>
      <c r="AB495" s="1015"/>
      <c r="AC495" s="1015">
        <v>621</v>
      </c>
      <c r="AD495" s="1015"/>
      <c r="AE495" s="1015"/>
      <c r="AF495" s="1015"/>
      <c r="AG495" s="1015"/>
      <c r="AH495" s="1015"/>
      <c r="AI495" s="1015"/>
      <c r="AJ495" s="1015"/>
      <c r="AK495" s="1015"/>
      <c r="AL495" s="1015"/>
      <c r="AM495" s="1015"/>
      <c r="AN495" s="1015"/>
      <c r="AO495" s="1015"/>
      <c r="AP495" s="1015"/>
      <c r="AQ495" s="1015"/>
      <c r="AR495" s="1015">
        <v>366</v>
      </c>
      <c r="AS495" s="1015"/>
      <c r="AT495" s="1015"/>
      <c r="AU495" s="1015"/>
      <c r="AV495" s="1015"/>
      <c r="AW495" s="1015"/>
      <c r="AX495" s="1015"/>
      <c r="AY495" s="1015"/>
      <c r="AZ495" s="1015"/>
    </row>
    <row r="496" spans="1:52" x14ac:dyDescent="0.2">
      <c r="A496" s="1028">
        <v>1998</v>
      </c>
      <c r="B496" s="1025"/>
      <c r="C496" s="1025"/>
      <c r="D496" s="1025"/>
      <c r="E496" s="1014">
        <v>7090</v>
      </c>
      <c r="F496" s="1014"/>
      <c r="G496" s="1014"/>
      <c r="H496" s="1014"/>
      <c r="I496" s="1014"/>
      <c r="J496" s="1014"/>
      <c r="K496" s="1014"/>
      <c r="L496" s="1014"/>
      <c r="M496" s="1014"/>
      <c r="N496" s="1014"/>
      <c r="O496" s="1014"/>
      <c r="P496" s="1015">
        <v>23</v>
      </c>
      <c r="Q496" s="1015"/>
      <c r="R496" s="1015"/>
      <c r="S496" s="1015"/>
      <c r="T496" s="1015"/>
      <c r="U496" s="1015"/>
      <c r="V496" s="1015"/>
      <c r="W496" s="1015"/>
      <c r="X496" s="1015"/>
      <c r="Y496" s="1015"/>
      <c r="Z496" s="1015"/>
      <c r="AA496" s="1015"/>
      <c r="AB496" s="1015"/>
      <c r="AC496" s="1015">
        <v>48</v>
      </c>
      <c r="AD496" s="1015"/>
      <c r="AE496" s="1015"/>
      <c r="AF496" s="1015"/>
      <c r="AG496" s="1015"/>
      <c r="AH496" s="1015"/>
      <c r="AI496" s="1015"/>
      <c r="AJ496" s="1015"/>
      <c r="AK496" s="1015"/>
      <c r="AL496" s="1015"/>
      <c r="AM496" s="1015"/>
      <c r="AN496" s="1015"/>
      <c r="AO496" s="1015"/>
      <c r="AP496" s="1015"/>
      <c r="AQ496" s="1015"/>
      <c r="AR496" s="1015">
        <v>352</v>
      </c>
      <c r="AS496" s="1015"/>
      <c r="AT496" s="1015"/>
      <c r="AU496" s="1015"/>
      <c r="AV496" s="1015"/>
      <c r="AW496" s="1015"/>
      <c r="AX496" s="1015"/>
      <c r="AY496" s="1015"/>
      <c r="AZ496" s="1015"/>
    </row>
    <row r="497" spans="1:52" x14ac:dyDescent="0.2">
      <c r="A497" s="1028">
        <v>1999</v>
      </c>
      <c r="B497" s="1025"/>
      <c r="C497" s="1025"/>
      <c r="D497" s="1025"/>
      <c r="E497" s="1014">
        <v>8581</v>
      </c>
      <c r="F497" s="1014"/>
      <c r="G497" s="1014"/>
      <c r="H497" s="1014"/>
      <c r="I497" s="1014"/>
      <c r="J497" s="1014"/>
      <c r="K497" s="1014"/>
      <c r="L497" s="1014"/>
      <c r="M497" s="1014"/>
      <c r="N497" s="1014"/>
      <c r="O497" s="1014"/>
      <c r="P497" s="1015">
        <v>6</v>
      </c>
      <c r="Q497" s="1015"/>
      <c r="R497" s="1015"/>
      <c r="S497" s="1015"/>
      <c r="T497" s="1015"/>
      <c r="U497" s="1015"/>
      <c r="V497" s="1015"/>
      <c r="W497" s="1015"/>
      <c r="X497" s="1015"/>
      <c r="Y497" s="1015"/>
      <c r="Z497" s="1015"/>
      <c r="AA497" s="1015"/>
      <c r="AB497" s="1015"/>
      <c r="AC497" s="1015">
        <v>447</v>
      </c>
      <c r="AD497" s="1015"/>
      <c r="AE497" s="1015"/>
      <c r="AF497" s="1015"/>
      <c r="AG497" s="1015"/>
      <c r="AH497" s="1015"/>
      <c r="AI497" s="1015"/>
      <c r="AJ497" s="1015"/>
      <c r="AK497" s="1015"/>
      <c r="AL497" s="1015"/>
      <c r="AM497" s="1015"/>
      <c r="AN497" s="1015"/>
      <c r="AO497" s="1015"/>
      <c r="AP497" s="1015"/>
      <c r="AQ497" s="1015"/>
      <c r="AR497" s="1015">
        <v>298</v>
      </c>
      <c r="AS497" s="1015"/>
      <c r="AT497" s="1015"/>
      <c r="AU497" s="1015"/>
      <c r="AV497" s="1015"/>
      <c r="AW497" s="1015"/>
      <c r="AX497" s="1015"/>
      <c r="AY497" s="1015"/>
      <c r="AZ497" s="1015"/>
    </row>
    <row r="498" spans="1:52" x14ac:dyDescent="0.2">
      <c r="A498" s="1028">
        <v>2000</v>
      </c>
      <c r="B498" s="1025"/>
      <c r="C498" s="1025"/>
      <c r="D498" s="1025"/>
      <c r="E498" s="1014">
        <v>10698</v>
      </c>
      <c r="F498" s="1014"/>
      <c r="G498" s="1014"/>
      <c r="H498" s="1014"/>
      <c r="I498" s="1014"/>
      <c r="J498" s="1014"/>
      <c r="K498" s="1014"/>
      <c r="L498" s="1014"/>
      <c r="M498" s="1014"/>
      <c r="N498" s="1014"/>
      <c r="O498" s="1014"/>
      <c r="P498" s="1015">
        <v>3</v>
      </c>
      <c r="Q498" s="1015"/>
      <c r="R498" s="1015"/>
      <c r="S498" s="1015"/>
      <c r="T498" s="1015"/>
      <c r="U498" s="1015"/>
      <c r="V498" s="1015"/>
      <c r="W498" s="1015"/>
      <c r="X498" s="1015"/>
      <c r="Y498" s="1015"/>
      <c r="Z498" s="1015"/>
      <c r="AA498" s="1015"/>
      <c r="AB498" s="1015"/>
      <c r="AC498" s="1015">
        <v>403</v>
      </c>
      <c r="AD498" s="1015"/>
      <c r="AE498" s="1015"/>
      <c r="AF498" s="1015"/>
      <c r="AG498" s="1015"/>
      <c r="AH498" s="1015"/>
      <c r="AI498" s="1015"/>
      <c r="AJ498" s="1015"/>
      <c r="AK498" s="1015"/>
      <c r="AL498" s="1015"/>
      <c r="AM498" s="1015"/>
      <c r="AN498" s="1015"/>
      <c r="AO498" s="1015"/>
      <c r="AP498" s="1015"/>
      <c r="AQ498" s="1015"/>
      <c r="AR498" s="1015">
        <v>91</v>
      </c>
      <c r="AS498" s="1015"/>
      <c r="AT498" s="1015"/>
      <c r="AU498" s="1015"/>
      <c r="AV498" s="1015"/>
      <c r="AW498" s="1015"/>
      <c r="AX498" s="1015"/>
      <c r="AY498" s="1015"/>
      <c r="AZ498" s="1015"/>
    </row>
    <row r="499" spans="1:52" x14ac:dyDescent="0.2">
      <c r="A499" s="1028">
        <v>2001</v>
      </c>
      <c r="B499" s="1025"/>
      <c r="C499" s="1025"/>
      <c r="D499" s="1025"/>
      <c r="E499" s="1014">
        <v>11161</v>
      </c>
      <c r="F499" s="1014"/>
      <c r="G499" s="1014"/>
      <c r="H499" s="1014"/>
      <c r="I499" s="1014"/>
      <c r="J499" s="1014"/>
      <c r="K499" s="1014"/>
      <c r="L499" s="1014"/>
      <c r="M499" s="1014"/>
      <c r="N499" s="1014"/>
      <c r="O499" s="1014"/>
      <c r="P499" s="1015">
        <v>13</v>
      </c>
      <c r="Q499" s="1015"/>
      <c r="R499" s="1015"/>
      <c r="S499" s="1015"/>
      <c r="T499" s="1015"/>
      <c r="U499" s="1015"/>
      <c r="V499" s="1015"/>
      <c r="W499" s="1015"/>
      <c r="X499" s="1015"/>
      <c r="Y499" s="1015"/>
      <c r="Z499" s="1015"/>
      <c r="AA499" s="1015"/>
      <c r="AB499" s="1015"/>
      <c r="AC499" s="1015">
        <v>468</v>
      </c>
      <c r="AD499" s="1015"/>
      <c r="AE499" s="1015"/>
      <c r="AF499" s="1015"/>
      <c r="AG499" s="1015"/>
      <c r="AH499" s="1015"/>
      <c r="AI499" s="1015"/>
      <c r="AJ499" s="1015"/>
      <c r="AK499" s="1015"/>
      <c r="AL499" s="1015"/>
      <c r="AM499" s="1015"/>
      <c r="AN499" s="1015"/>
      <c r="AO499" s="1015"/>
      <c r="AP499" s="1015"/>
      <c r="AQ499" s="1015"/>
      <c r="AR499" s="1015">
        <v>114</v>
      </c>
      <c r="AS499" s="1015"/>
      <c r="AT499" s="1015"/>
      <c r="AU499" s="1015"/>
      <c r="AV499" s="1015"/>
      <c r="AW499" s="1015"/>
      <c r="AX499" s="1015"/>
      <c r="AY499" s="1015"/>
      <c r="AZ499" s="1015"/>
    </row>
    <row r="500" spans="1:52" x14ac:dyDescent="0.2">
      <c r="A500" s="1028">
        <v>2002</v>
      </c>
      <c r="B500" s="1025"/>
      <c r="C500" s="1025"/>
      <c r="D500" s="1025"/>
      <c r="E500" s="1014">
        <v>16100</v>
      </c>
      <c r="F500" s="1014"/>
      <c r="G500" s="1014"/>
      <c r="H500" s="1014"/>
      <c r="I500" s="1014"/>
      <c r="J500" s="1014"/>
      <c r="K500" s="1014"/>
      <c r="L500" s="1014"/>
      <c r="M500" s="1014"/>
      <c r="N500" s="1014"/>
      <c r="O500" s="1014"/>
      <c r="P500" s="1015">
        <v>30</v>
      </c>
      <c r="Q500" s="1015"/>
      <c r="R500" s="1015"/>
      <c r="S500" s="1015"/>
      <c r="T500" s="1015"/>
      <c r="U500" s="1015"/>
      <c r="V500" s="1015"/>
      <c r="W500" s="1015"/>
      <c r="X500" s="1015"/>
      <c r="Y500" s="1015"/>
      <c r="Z500" s="1015"/>
      <c r="AA500" s="1015"/>
      <c r="AB500" s="1015"/>
      <c r="AC500" s="1015">
        <v>729</v>
      </c>
      <c r="AD500" s="1015"/>
      <c r="AE500" s="1015"/>
      <c r="AF500" s="1015"/>
      <c r="AG500" s="1015"/>
      <c r="AH500" s="1015"/>
      <c r="AI500" s="1015"/>
      <c r="AJ500" s="1015"/>
      <c r="AK500" s="1015"/>
      <c r="AL500" s="1015"/>
      <c r="AM500" s="1015"/>
      <c r="AN500" s="1015"/>
      <c r="AO500" s="1015"/>
      <c r="AP500" s="1015"/>
      <c r="AQ500" s="1015"/>
      <c r="AR500" s="1015">
        <v>175</v>
      </c>
      <c r="AS500" s="1015"/>
      <c r="AT500" s="1015"/>
      <c r="AU500" s="1015"/>
      <c r="AV500" s="1015"/>
      <c r="AW500" s="1015"/>
      <c r="AX500" s="1015"/>
      <c r="AY500" s="1015"/>
      <c r="AZ500" s="1015"/>
    </row>
    <row r="501" spans="1:52" x14ac:dyDescent="0.2">
      <c r="A501" s="1028">
        <v>2003</v>
      </c>
      <c r="B501" s="1025"/>
      <c r="C501" s="1025"/>
      <c r="D501" s="1025"/>
      <c r="E501" s="1014">
        <v>13884</v>
      </c>
      <c r="F501" s="1014"/>
      <c r="G501" s="1014"/>
      <c r="H501" s="1014"/>
      <c r="I501" s="1014"/>
      <c r="J501" s="1014"/>
      <c r="K501" s="1014"/>
      <c r="L501" s="1014"/>
      <c r="M501" s="1014"/>
      <c r="N501" s="1014"/>
      <c r="O501" s="1014"/>
      <c r="P501" s="1015">
        <v>18</v>
      </c>
      <c r="Q501" s="1015"/>
      <c r="R501" s="1015"/>
      <c r="S501" s="1015"/>
      <c r="T501" s="1015"/>
      <c r="U501" s="1015"/>
      <c r="V501" s="1015"/>
      <c r="W501" s="1015"/>
      <c r="X501" s="1015"/>
      <c r="Y501" s="1015"/>
      <c r="Z501" s="1015"/>
      <c r="AA501" s="1015"/>
      <c r="AB501" s="1015"/>
      <c r="AC501" s="1015">
        <v>572</v>
      </c>
      <c r="AD501" s="1015"/>
      <c r="AE501" s="1015"/>
      <c r="AF501" s="1015"/>
      <c r="AG501" s="1015"/>
      <c r="AH501" s="1015"/>
      <c r="AI501" s="1015"/>
      <c r="AJ501" s="1015"/>
      <c r="AK501" s="1015"/>
      <c r="AL501" s="1015"/>
      <c r="AM501" s="1015"/>
      <c r="AN501" s="1015"/>
      <c r="AO501" s="1015"/>
      <c r="AP501" s="1015"/>
      <c r="AQ501" s="1015"/>
      <c r="AR501" s="1015">
        <v>289</v>
      </c>
      <c r="AS501" s="1015"/>
      <c r="AT501" s="1015"/>
      <c r="AU501" s="1015"/>
      <c r="AV501" s="1015"/>
      <c r="AW501" s="1015"/>
      <c r="AX501" s="1015"/>
      <c r="AY501" s="1015"/>
      <c r="AZ501" s="1015"/>
    </row>
    <row r="502" spans="1:52" x14ac:dyDescent="0.2">
      <c r="A502" s="1028">
        <v>2004</v>
      </c>
      <c r="B502" s="1025"/>
      <c r="C502" s="1025"/>
      <c r="D502" s="1025"/>
      <c r="E502" s="1014">
        <v>12953</v>
      </c>
      <c r="F502" s="1014"/>
      <c r="G502" s="1014"/>
      <c r="H502" s="1014"/>
      <c r="I502" s="1014"/>
      <c r="J502" s="1014"/>
      <c r="K502" s="1014"/>
      <c r="L502" s="1014"/>
      <c r="M502" s="1014"/>
      <c r="N502" s="1014"/>
      <c r="O502" s="1014"/>
      <c r="P502" s="1015">
        <v>33</v>
      </c>
      <c r="Q502" s="1015"/>
      <c r="R502" s="1015"/>
      <c r="S502" s="1015"/>
      <c r="T502" s="1015"/>
      <c r="U502" s="1015"/>
      <c r="V502" s="1015"/>
      <c r="W502" s="1015"/>
      <c r="X502" s="1015"/>
      <c r="Y502" s="1015"/>
      <c r="Z502" s="1015"/>
      <c r="AA502" s="1015"/>
      <c r="AB502" s="1015"/>
      <c r="AC502" s="1015">
        <v>943</v>
      </c>
      <c r="AD502" s="1015"/>
      <c r="AE502" s="1015"/>
      <c r="AF502" s="1015"/>
      <c r="AG502" s="1015"/>
      <c r="AH502" s="1015"/>
      <c r="AI502" s="1015"/>
      <c r="AJ502" s="1015"/>
      <c r="AK502" s="1015"/>
      <c r="AL502" s="1015"/>
      <c r="AM502" s="1015"/>
      <c r="AN502" s="1015"/>
      <c r="AO502" s="1015"/>
      <c r="AP502" s="1015"/>
      <c r="AQ502" s="1015"/>
      <c r="AR502" s="1015">
        <v>235</v>
      </c>
      <c r="AS502" s="1015"/>
      <c r="AT502" s="1015"/>
      <c r="AU502" s="1015"/>
      <c r="AV502" s="1015"/>
      <c r="AW502" s="1015"/>
      <c r="AX502" s="1015"/>
      <c r="AY502" s="1015"/>
      <c r="AZ502" s="1015"/>
    </row>
    <row r="503" spans="1:52" x14ac:dyDescent="0.2">
      <c r="A503" s="1028">
        <v>2005</v>
      </c>
      <c r="B503" s="1025"/>
      <c r="C503" s="1025"/>
      <c r="D503" s="1025"/>
      <c r="E503" s="1014">
        <v>13326</v>
      </c>
      <c r="F503" s="1014"/>
      <c r="G503" s="1014"/>
      <c r="H503" s="1014"/>
      <c r="I503" s="1014"/>
      <c r="J503" s="1014"/>
      <c r="K503" s="1014"/>
      <c r="L503" s="1014"/>
      <c r="M503" s="1014"/>
      <c r="N503" s="1014"/>
      <c r="O503" s="1014"/>
      <c r="P503" s="1015">
        <v>35</v>
      </c>
      <c r="Q503" s="1015"/>
      <c r="R503" s="1015"/>
      <c r="S503" s="1015"/>
      <c r="T503" s="1015"/>
      <c r="U503" s="1015"/>
      <c r="V503" s="1015"/>
      <c r="W503" s="1015"/>
      <c r="X503" s="1015"/>
      <c r="Y503" s="1015"/>
      <c r="Z503" s="1015"/>
      <c r="AA503" s="1015"/>
      <c r="AB503" s="1015"/>
      <c r="AC503" s="1015">
        <v>898</v>
      </c>
      <c r="AD503" s="1015"/>
      <c r="AE503" s="1015"/>
      <c r="AF503" s="1015"/>
      <c r="AG503" s="1015"/>
      <c r="AH503" s="1015"/>
      <c r="AI503" s="1015"/>
      <c r="AJ503" s="1015"/>
      <c r="AK503" s="1015"/>
      <c r="AL503" s="1015"/>
      <c r="AM503" s="1015"/>
      <c r="AN503" s="1015"/>
      <c r="AO503" s="1015"/>
      <c r="AP503" s="1015"/>
      <c r="AQ503" s="1015"/>
      <c r="AR503" s="1015">
        <v>300</v>
      </c>
      <c r="AS503" s="1015"/>
      <c r="AT503" s="1015"/>
      <c r="AU503" s="1015"/>
      <c r="AV503" s="1015"/>
      <c r="AW503" s="1015"/>
      <c r="AX503" s="1015"/>
      <c r="AY503" s="1015"/>
      <c r="AZ503" s="1015"/>
    </row>
    <row r="504" spans="1:52" x14ac:dyDescent="0.2">
      <c r="A504" s="1028">
        <v>2006</v>
      </c>
      <c r="B504" s="1025"/>
      <c r="C504" s="1025"/>
      <c r="D504" s="1025"/>
      <c r="E504" s="1014">
        <v>13757</v>
      </c>
      <c r="F504" s="1014"/>
      <c r="G504" s="1014"/>
      <c r="H504" s="1014"/>
      <c r="I504" s="1014"/>
      <c r="J504" s="1014"/>
      <c r="K504" s="1014"/>
      <c r="L504" s="1014"/>
      <c r="M504" s="1014"/>
      <c r="N504" s="1014"/>
      <c r="O504" s="1014"/>
      <c r="P504" s="1015">
        <v>32</v>
      </c>
      <c r="Q504" s="1015"/>
      <c r="R504" s="1015"/>
      <c r="S504" s="1015"/>
      <c r="T504" s="1015"/>
      <c r="U504" s="1015"/>
      <c r="V504" s="1015"/>
      <c r="W504" s="1015"/>
      <c r="X504" s="1015"/>
      <c r="Y504" s="1015"/>
      <c r="Z504" s="1015"/>
      <c r="AA504" s="1015"/>
      <c r="AB504" s="1015"/>
      <c r="AC504" s="1015">
        <v>953</v>
      </c>
      <c r="AD504" s="1015"/>
      <c r="AE504" s="1015"/>
      <c r="AF504" s="1015"/>
      <c r="AG504" s="1015"/>
      <c r="AH504" s="1015"/>
      <c r="AI504" s="1015"/>
      <c r="AJ504" s="1015"/>
      <c r="AK504" s="1015"/>
      <c r="AL504" s="1015"/>
      <c r="AM504" s="1015"/>
      <c r="AN504" s="1015"/>
      <c r="AO504" s="1015"/>
      <c r="AP504" s="1015"/>
      <c r="AQ504" s="1015"/>
      <c r="AR504" s="1015">
        <v>234</v>
      </c>
      <c r="AS504" s="1015"/>
      <c r="AT504" s="1015"/>
      <c r="AU504" s="1015"/>
      <c r="AV504" s="1015"/>
      <c r="AW504" s="1015"/>
      <c r="AX504" s="1015"/>
      <c r="AY504" s="1015"/>
      <c r="AZ504" s="1015"/>
    </row>
    <row r="505" spans="1:52" x14ac:dyDescent="0.2">
      <c r="A505" s="1028">
        <v>2007</v>
      </c>
      <c r="B505" s="1025"/>
      <c r="C505" s="1025"/>
      <c r="D505" s="1025"/>
      <c r="E505" s="1014">
        <v>14123</v>
      </c>
      <c r="F505" s="1014"/>
      <c r="G505" s="1014"/>
      <c r="H505" s="1014"/>
      <c r="I505" s="1014"/>
      <c r="J505" s="1014"/>
      <c r="K505" s="1014"/>
      <c r="L505" s="1014"/>
      <c r="M505" s="1014"/>
      <c r="N505" s="1014"/>
      <c r="O505" s="1014"/>
      <c r="P505" s="1015">
        <v>21</v>
      </c>
      <c r="Q505" s="1015"/>
      <c r="R505" s="1015"/>
      <c r="S505" s="1015"/>
      <c r="T505" s="1015"/>
      <c r="U505" s="1015"/>
      <c r="V505" s="1015"/>
      <c r="W505" s="1015"/>
      <c r="X505" s="1015"/>
      <c r="Y505" s="1015"/>
      <c r="Z505" s="1015"/>
      <c r="AA505" s="1015"/>
      <c r="AB505" s="1015"/>
      <c r="AC505" s="1014">
        <v>1030</v>
      </c>
      <c r="AD505" s="1014"/>
      <c r="AE505" s="1014"/>
      <c r="AF505" s="1014"/>
      <c r="AG505" s="1014"/>
      <c r="AH505" s="1014"/>
      <c r="AI505" s="1014"/>
      <c r="AJ505" s="1014"/>
      <c r="AK505" s="1014"/>
      <c r="AL505" s="1014"/>
      <c r="AM505" s="1014"/>
      <c r="AN505" s="1014"/>
      <c r="AO505" s="1014"/>
      <c r="AP505" s="1015"/>
      <c r="AQ505" s="1015"/>
      <c r="AR505" s="1015">
        <v>402</v>
      </c>
      <c r="AS505" s="1015"/>
      <c r="AT505" s="1015"/>
      <c r="AU505" s="1015"/>
      <c r="AV505" s="1015"/>
      <c r="AW505" s="1015"/>
      <c r="AX505" s="1015"/>
      <c r="AY505" s="1015"/>
      <c r="AZ505" s="1015"/>
    </row>
    <row r="506" spans="1:52" x14ac:dyDescent="0.2">
      <c r="A506" s="1028">
        <v>2008</v>
      </c>
      <c r="B506" s="1025"/>
      <c r="C506" s="1025"/>
      <c r="D506" s="1025"/>
      <c r="E506" s="1014">
        <v>15434</v>
      </c>
      <c r="F506" s="1014"/>
      <c r="G506" s="1014"/>
      <c r="H506" s="1014"/>
      <c r="I506" s="1014"/>
      <c r="J506" s="1014"/>
      <c r="K506" s="1014"/>
      <c r="L506" s="1014"/>
      <c r="M506" s="1014"/>
      <c r="N506" s="1014"/>
      <c r="O506" s="1014"/>
      <c r="P506" s="1015">
        <v>20</v>
      </c>
      <c r="Q506" s="1015"/>
      <c r="R506" s="1015"/>
      <c r="S506" s="1015"/>
      <c r="T506" s="1015"/>
      <c r="U506" s="1015"/>
      <c r="V506" s="1015"/>
      <c r="W506" s="1015"/>
      <c r="X506" s="1015"/>
      <c r="Y506" s="1015"/>
      <c r="Z506" s="1015"/>
      <c r="AA506" s="1015"/>
      <c r="AB506" s="1015"/>
      <c r="AC506" s="1014">
        <v>1415</v>
      </c>
      <c r="AD506" s="1014"/>
      <c r="AE506" s="1014"/>
      <c r="AF506" s="1014"/>
      <c r="AG506" s="1014"/>
      <c r="AH506" s="1014"/>
      <c r="AI506" s="1014"/>
      <c r="AJ506" s="1014"/>
      <c r="AK506" s="1014"/>
      <c r="AL506" s="1014"/>
      <c r="AM506" s="1014"/>
      <c r="AN506" s="1014"/>
      <c r="AO506" s="1014"/>
      <c r="AP506" s="1014"/>
      <c r="AQ506" s="1014"/>
      <c r="AR506" s="1015">
        <v>291</v>
      </c>
      <c r="AS506" s="1015"/>
      <c r="AT506" s="1015"/>
      <c r="AU506" s="1015"/>
      <c r="AV506" s="1015"/>
      <c r="AW506" s="1015"/>
      <c r="AX506" s="1015"/>
      <c r="AY506" s="1015"/>
      <c r="AZ506" s="1015"/>
    </row>
    <row r="507" spans="1:52" x14ac:dyDescent="0.2">
      <c r="A507" s="1028">
        <v>2009</v>
      </c>
      <c r="B507" s="1025"/>
      <c r="C507" s="1025"/>
      <c r="D507" s="1025"/>
      <c r="E507" s="1014">
        <v>16105</v>
      </c>
      <c r="F507" s="1014"/>
      <c r="G507" s="1014"/>
      <c r="H507" s="1014"/>
      <c r="I507" s="1014"/>
      <c r="J507" s="1014"/>
      <c r="K507" s="1014"/>
      <c r="L507" s="1014"/>
      <c r="M507" s="1014"/>
      <c r="N507" s="1014"/>
      <c r="O507" s="1014"/>
      <c r="P507" s="1015">
        <v>32</v>
      </c>
      <c r="Q507" s="1015"/>
      <c r="R507" s="1015"/>
      <c r="S507" s="1015"/>
      <c r="T507" s="1015"/>
      <c r="U507" s="1015"/>
      <c r="V507" s="1015"/>
      <c r="W507" s="1015"/>
      <c r="X507" s="1015"/>
      <c r="Y507" s="1015"/>
      <c r="Z507" s="1015"/>
      <c r="AA507" s="1015"/>
      <c r="AB507" s="1015"/>
      <c r="AC507" s="1014">
        <v>1467</v>
      </c>
      <c r="AD507" s="1014"/>
      <c r="AE507" s="1014"/>
      <c r="AF507" s="1014"/>
      <c r="AG507" s="1014"/>
      <c r="AH507" s="1014"/>
      <c r="AI507" s="1014"/>
      <c r="AJ507" s="1014"/>
      <c r="AK507" s="1014"/>
      <c r="AL507" s="1014"/>
      <c r="AM507" s="1014"/>
      <c r="AN507" s="1014"/>
      <c r="AO507" s="1014"/>
      <c r="AP507" s="1014"/>
      <c r="AQ507" s="1014"/>
      <c r="AR507" s="1015">
        <v>724</v>
      </c>
      <c r="AS507" s="1015"/>
      <c r="AT507" s="1015"/>
      <c r="AU507" s="1015"/>
      <c r="AV507" s="1015"/>
      <c r="AW507" s="1015"/>
      <c r="AX507" s="1015"/>
      <c r="AY507" s="1015"/>
      <c r="AZ507" s="1015"/>
    </row>
    <row r="508" spans="1:52" x14ac:dyDescent="0.2">
      <c r="A508" s="1028">
        <v>2010</v>
      </c>
      <c r="B508" s="1025"/>
      <c r="C508" s="1025"/>
      <c r="D508" s="1025"/>
      <c r="E508" s="1014">
        <v>16930</v>
      </c>
      <c r="F508" s="1014"/>
      <c r="G508" s="1014"/>
      <c r="H508" s="1014"/>
      <c r="I508" s="1014"/>
      <c r="J508" s="1014"/>
      <c r="K508" s="1014"/>
      <c r="L508" s="1014"/>
      <c r="M508" s="1014"/>
      <c r="N508" s="1014"/>
      <c r="O508" s="1014"/>
      <c r="P508" s="1015">
        <v>22</v>
      </c>
      <c r="Q508" s="1015"/>
      <c r="R508" s="1015"/>
      <c r="S508" s="1015"/>
      <c r="T508" s="1015"/>
      <c r="U508" s="1015"/>
      <c r="V508" s="1015"/>
      <c r="W508" s="1015"/>
      <c r="X508" s="1015"/>
      <c r="Y508" s="1015"/>
      <c r="Z508" s="1015"/>
      <c r="AA508" s="1015"/>
      <c r="AB508" s="1015"/>
      <c r="AC508" s="1014">
        <v>1744</v>
      </c>
      <c r="AD508" s="1014"/>
      <c r="AE508" s="1014"/>
      <c r="AF508" s="1014"/>
      <c r="AG508" s="1014"/>
      <c r="AH508" s="1014"/>
      <c r="AI508" s="1014"/>
      <c r="AJ508" s="1014"/>
      <c r="AK508" s="1014"/>
      <c r="AL508" s="1014"/>
      <c r="AM508" s="1014"/>
      <c r="AN508" s="1014"/>
      <c r="AO508" s="1014"/>
      <c r="AP508" s="1014"/>
      <c r="AQ508" s="1014"/>
      <c r="AR508" s="1015">
        <v>380</v>
      </c>
      <c r="AS508" s="1015"/>
      <c r="AT508" s="1015"/>
      <c r="AU508" s="1015"/>
      <c r="AV508" s="1015"/>
      <c r="AW508" s="1015"/>
      <c r="AX508" s="1015"/>
      <c r="AY508" s="1015"/>
      <c r="AZ508" s="1015"/>
    </row>
    <row r="509" spans="1:52" x14ac:dyDescent="0.2">
      <c r="A509" s="1028">
        <v>2011</v>
      </c>
      <c r="B509" s="1025"/>
      <c r="C509" s="1025"/>
      <c r="D509" s="1025"/>
      <c r="E509" s="1014">
        <v>19923</v>
      </c>
      <c r="F509" s="1014"/>
      <c r="G509" s="1014"/>
      <c r="H509" s="1014"/>
      <c r="I509" s="1014"/>
      <c r="J509" s="1014"/>
      <c r="K509" s="1014"/>
      <c r="L509" s="1014"/>
      <c r="M509" s="1014"/>
      <c r="N509" s="1014"/>
      <c r="O509" s="1014"/>
      <c r="P509" s="1015">
        <v>28</v>
      </c>
      <c r="Q509" s="1015"/>
      <c r="R509" s="1015"/>
      <c r="S509" s="1015"/>
      <c r="T509" s="1015"/>
      <c r="U509" s="1015"/>
      <c r="V509" s="1015"/>
      <c r="W509" s="1015"/>
      <c r="X509" s="1015"/>
      <c r="Y509" s="1015"/>
      <c r="Z509" s="1015"/>
      <c r="AA509" s="1015"/>
      <c r="AB509" s="1015"/>
      <c r="AC509" s="1014">
        <v>2252</v>
      </c>
      <c r="AD509" s="1014"/>
      <c r="AE509" s="1014"/>
      <c r="AF509" s="1014"/>
      <c r="AG509" s="1014"/>
      <c r="AH509" s="1014"/>
      <c r="AI509" s="1014"/>
      <c r="AJ509" s="1014"/>
      <c r="AK509" s="1014"/>
      <c r="AL509" s="1014"/>
      <c r="AM509" s="1014"/>
      <c r="AN509" s="1014"/>
      <c r="AO509" s="1014"/>
      <c r="AP509" s="1014"/>
      <c r="AQ509" s="1014"/>
      <c r="AR509" s="1015">
        <v>369</v>
      </c>
      <c r="AS509" s="1015"/>
      <c r="AT509" s="1015"/>
      <c r="AU509" s="1015"/>
      <c r="AV509" s="1015"/>
      <c r="AW509" s="1015"/>
      <c r="AX509" s="1015"/>
      <c r="AY509" s="1015"/>
      <c r="AZ509" s="1015"/>
    </row>
    <row r="510" spans="1:52" x14ac:dyDescent="0.2">
      <c r="A510" s="1028">
        <v>2012</v>
      </c>
      <c r="B510" s="1025"/>
      <c r="C510" s="1025"/>
      <c r="D510" s="1025"/>
      <c r="E510" s="1014">
        <v>20977</v>
      </c>
      <c r="F510" s="1014"/>
      <c r="G510" s="1014"/>
      <c r="H510" s="1014"/>
      <c r="I510" s="1014"/>
      <c r="J510" s="1014"/>
      <c r="K510" s="1014"/>
      <c r="L510" s="1014"/>
      <c r="M510" s="1014"/>
      <c r="N510" s="1014"/>
      <c r="O510" s="1014"/>
      <c r="P510" s="1015">
        <v>30</v>
      </c>
      <c r="Q510" s="1015"/>
      <c r="R510" s="1015"/>
      <c r="S510" s="1015"/>
      <c r="T510" s="1015"/>
      <c r="U510" s="1015"/>
      <c r="V510" s="1015"/>
      <c r="W510" s="1015"/>
      <c r="X510" s="1015"/>
      <c r="Y510" s="1015"/>
      <c r="Z510" s="1015"/>
      <c r="AA510" s="1015"/>
      <c r="AB510" s="1015"/>
      <c r="AC510" s="1014">
        <v>2901</v>
      </c>
      <c r="AD510" s="1014"/>
      <c r="AE510" s="1014"/>
      <c r="AF510" s="1014"/>
      <c r="AG510" s="1014"/>
      <c r="AH510" s="1014"/>
      <c r="AI510" s="1014"/>
      <c r="AJ510" s="1014"/>
      <c r="AK510" s="1014"/>
      <c r="AL510" s="1014"/>
      <c r="AM510" s="1014"/>
      <c r="AN510" s="1014"/>
      <c r="AO510" s="1014"/>
      <c r="AP510" s="1014"/>
      <c r="AQ510" s="1014"/>
      <c r="AR510" s="1015">
        <v>358</v>
      </c>
      <c r="AS510" s="1015"/>
      <c r="AT510" s="1015"/>
      <c r="AU510" s="1015"/>
      <c r="AV510" s="1015"/>
      <c r="AW510" s="1015"/>
      <c r="AX510" s="1015"/>
      <c r="AY510" s="1015"/>
      <c r="AZ510" s="1015"/>
    </row>
    <row r="511" spans="1:52" x14ac:dyDescent="0.2">
      <c r="A511" s="1028">
        <v>2013</v>
      </c>
      <c r="B511" s="1025"/>
      <c r="C511" s="1025"/>
      <c r="D511" s="1025"/>
      <c r="E511" s="1014">
        <v>23242</v>
      </c>
      <c r="F511" s="1014"/>
      <c r="G511" s="1014"/>
      <c r="H511" s="1014"/>
      <c r="I511" s="1014"/>
      <c r="J511" s="1014"/>
      <c r="K511" s="1014"/>
      <c r="L511" s="1014"/>
      <c r="M511" s="1014"/>
      <c r="N511" s="1014"/>
      <c r="O511" s="1014"/>
      <c r="P511" s="1015">
        <v>27</v>
      </c>
      <c r="Q511" s="1015"/>
      <c r="R511" s="1015"/>
      <c r="S511" s="1015"/>
      <c r="T511" s="1015"/>
      <c r="U511" s="1015"/>
      <c r="V511" s="1015"/>
      <c r="W511" s="1015"/>
      <c r="X511" s="1015"/>
      <c r="Y511" s="1015"/>
      <c r="Z511" s="1015"/>
      <c r="AA511" s="1015"/>
      <c r="AB511" s="1015"/>
      <c r="AC511" s="1014">
        <v>2192</v>
      </c>
      <c r="AD511" s="1014"/>
      <c r="AE511" s="1014"/>
      <c r="AF511" s="1014"/>
      <c r="AG511" s="1014"/>
      <c r="AH511" s="1014"/>
      <c r="AI511" s="1014"/>
      <c r="AJ511" s="1014"/>
      <c r="AK511" s="1014"/>
      <c r="AL511" s="1014"/>
      <c r="AM511" s="1014"/>
      <c r="AN511" s="1014"/>
      <c r="AO511" s="1014"/>
      <c r="AP511" s="1014"/>
      <c r="AQ511" s="1014"/>
      <c r="AR511" s="1015">
        <v>385</v>
      </c>
      <c r="AS511" s="1015"/>
      <c r="AT511" s="1015"/>
      <c r="AU511" s="1015"/>
      <c r="AV511" s="1015"/>
      <c r="AW511" s="1015"/>
      <c r="AX511" s="1015"/>
      <c r="AY511" s="1015"/>
      <c r="AZ511" s="1015"/>
    </row>
    <row r="512" spans="1:52" x14ac:dyDescent="0.2">
      <c r="A512" s="1028">
        <v>2014</v>
      </c>
      <c r="B512" s="1025"/>
      <c r="C512" s="1025"/>
      <c r="D512" s="1025"/>
      <c r="E512" s="1014">
        <v>17186</v>
      </c>
      <c r="F512" s="1014"/>
      <c r="G512" s="1014"/>
      <c r="H512" s="1014"/>
      <c r="I512" s="1014"/>
      <c r="J512" s="1014"/>
      <c r="K512" s="1014"/>
      <c r="L512" s="1014"/>
      <c r="M512" s="1014"/>
      <c r="N512" s="1014"/>
      <c r="O512" s="1025"/>
      <c r="P512" s="1025"/>
      <c r="Q512" s="1025"/>
      <c r="R512" s="1025"/>
      <c r="S512" s="1025"/>
      <c r="T512" s="1025"/>
      <c r="U512" s="1025"/>
      <c r="V512" s="1025"/>
      <c r="W512" s="1025"/>
      <c r="X512" s="1025"/>
      <c r="Y512" s="1025"/>
      <c r="Z512" s="1025"/>
      <c r="AA512" s="1025"/>
      <c r="AB512" s="1025"/>
      <c r="AC512" s="1025"/>
      <c r="AD512" s="1025"/>
      <c r="AE512" s="1025"/>
      <c r="AF512" s="1025"/>
      <c r="AG512" s="1025"/>
      <c r="AH512" s="1025"/>
      <c r="AI512" s="1025"/>
      <c r="AJ512" s="1025"/>
      <c r="AK512" s="1025"/>
      <c r="AL512" s="1025"/>
      <c r="AM512" s="1025"/>
      <c r="AN512" s="1025"/>
      <c r="AO512" s="1025"/>
      <c r="AP512" s="1014"/>
      <c r="AQ512" s="1014"/>
      <c r="AR512" s="1015">
        <v>444</v>
      </c>
      <c r="AS512" s="1015"/>
      <c r="AT512" s="1015"/>
      <c r="AU512" s="1015"/>
      <c r="AV512" s="1015"/>
      <c r="AW512" s="1015"/>
      <c r="AX512" s="1015"/>
      <c r="AY512" s="1015"/>
      <c r="AZ512" s="1015"/>
    </row>
    <row r="513" spans="1:53" x14ac:dyDescent="0.2">
      <c r="A513" s="1027" t="s">
        <v>757</v>
      </c>
      <c r="B513" s="1026" t="s">
        <v>756</v>
      </c>
      <c r="C513" s="1026"/>
      <c r="D513" s="1026"/>
      <c r="E513" s="1025"/>
      <c r="F513" s="1025"/>
      <c r="G513" s="1025"/>
      <c r="H513" s="1025"/>
      <c r="I513" s="1025"/>
      <c r="J513" s="1025"/>
      <c r="K513" s="1025"/>
      <c r="L513" s="1025"/>
      <c r="M513" s="1025"/>
      <c r="N513" s="1025"/>
      <c r="AP513" s="1025"/>
      <c r="AQ513" s="1025"/>
      <c r="AR513" s="1025"/>
      <c r="AS513" s="1025"/>
      <c r="AT513" s="1025"/>
      <c r="AU513" s="1025"/>
      <c r="AV513" s="1025"/>
      <c r="AW513" s="1025"/>
      <c r="AX513" s="1025"/>
      <c r="AY513" s="1025"/>
      <c r="AZ513" s="1025"/>
    </row>
    <row r="514" spans="1:53" x14ac:dyDescent="0.2">
      <c r="A514" s="1011" t="s">
        <v>755</v>
      </c>
    </row>
    <row r="515" spans="1:53" x14ac:dyDescent="0.2">
      <c r="A515" s="1011" t="s">
        <v>754</v>
      </c>
    </row>
    <row r="516" spans="1:53" x14ac:dyDescent="0.2">
      <c r="A516" s="1012" t="s">
        <v>753</v>
      </c>
    </row>
    <row r="517" spans="1:53" ht="33" x14ac:dyDescent="0.2">
      <c r="A517" s="1024" t="s">
        <v>752</v>
      </c>
      <c r="O517" s="1021"/>
      <c r="P517" s="1021"/>
      <c r="Q517" s="1021"/>
      <c r="R517" s="1021"/>
      <c r="S517" s="1021"/>
      <c r="T517" s="1021"/>
      <c r="U517" s="1021"/>
      <c r="V517" s="1021"/>
      <c r="W517" s="1021" t="s">
        <v>747</v>
      </c>
      <c r="X517" s="1021"/>
      <c r="Y517" s="1021"/>
      <c r="Z517" s="1021"/>
      <c r="AA517" s="1021"/>
      <c r="AB517" s="1021"/>
      <c r="AC517" s="1021"/>
      <c r="AD517" s="1021"/>
      <c r="AE517" s="1021"/>
      <c r="AF517" s="1021"/>
      <c r="AG517" s="1021"/>
      <c r="AH517" s="1021"/>
      <c r="AI517" s="1021"/>
      <c r="AJ517" s="1022" t="s">
        <v>748</v>
      </c>
      <c r="AK517" s="1022"/>
      <c r="AL517" s="1022"/>
      <c r="AM517" s="1022"/>
      <c r="AN517" s="1022"/>
      <c r="AO517" s="1022"/>
    </row>
    <row r="518" spans="1:53" ht="22" x14ac:dyDescent="0.2">
      <c r="A518" s="1023" t="s">
        <v>751</v>
      </c>
      <c r="B518" s="1021"/>
      <c r="C518" s="1021"/>
      <c r="D518" s="1021"/>
      <c r="E518" s="1021" t="s">
        <v>750</v>
      </c>
      <c r="F518" s="1021"/>
      <c r="G518" s="1021"/>
      <c r="H518" s="1021"/>
      <c r="I518" s="1021"/>
      <c r="J518" s="1021"/>
      <c r="K518" s="1021"/>
      <c r="L518" s="1021"/>
      <c r="M518" s="1021" t="s">
        <v>749</v>
      </c>
      <c r="N518" s="1021"/>
      <c r="O518" s="1018"/>
      <c r="P518" s="1018"/>
      <c r="Q518" s="1018"/>
      <c r="R518" s="1018"/>
      <c r="S518" s="1018"/>
      <c r="T518" s="1018"/>
      <c r="U518" s="1018"/>
      <c r="V518" s="1018"/>
      <c r="W518" s="1017">
        <v>6.7000000000000004E-2</v>
      </c>
      <c r="X518" s="1017"/>
      <c r="Y518" s="1017"/>
      <c r="Z518" s="1017"/>
      <c r="AA518" s="1017"/>
      <c r="AB518" s="1017"/>
      <c r="AC518" s="1017"/>
      <c r="AD518" s="1017"/>
      <c r="AE518" s="1017"/>
      <c r="AF518" s="1017"/>
      <c r="AG518" s="1017"/>
      <c r="AH518" s="1017"/>
      <c r="AI518" s="1017"/>
      <c r="AJ518" s="1018">
        <v>156716</v>
      </c>
      <c r="AK518" s="1018"/>
      <c r="AL518" s="1018"/>
      <c r="AM518" s="1018"/>
      <c r="AN518" s="1018"/>
      <c r="AO518" s="1018"/>
      <c r="AP518" s="1022"/>
      <c r="AQ518" s="1022"/>
      <c r="AR518" s="1022"/>
      <c r="AS518" s="1022"/>
      <c r="AT518" s="1021" t="s">
        <v>747</v>
      </c>
      <c r="AU518" s="1021"/>
      <c r="AV518" s="1021"/>
      <c r="AW518" s="1021"/>
      <c r="AX518" s="1021"/>
      <c r="AY518" s="1021"/>
      <c r="AZ518" s="1021"/>
      <c r="BA518" s="1021"/>
    </row>
    <row r="519" spans="1:53" x14ac:dyDescent="0.2">
      <c r="A519" s="1020">
        <v>1975</v>
      </c>
      <c r="B519" s="1019"/>
      <c r="C519" s="1019"/>
      <c r="D519" s="1019"/>
      <c r="E519" s="1018">
        <v>10944</v>
      </c>
      <c r="F519" s="1018"/>
      <c r="G519" s="1018"/>
      <c r="H519" s="1018"/>
      <c r="I519" s="1018"/>
      <c r="J519" s="1018"/>
      <c r="K519" s="1018"/>
      <c r="L519" s="1018"/>
      <c r="M519" s="1018">
        <v>161927</v>
      </c>
      <c r="N519" s="1018"/>
      <c r="O519" s="1014"/>
      <c r="P519" s="1014"/>
      <c r="Q519" s="1014"/>
      <c r="R519" s="1014"/>
      <c r="S519" s="1014"/>
      <c r="T519" s="1014"/>
      <c r="U519" s="1014"/>
      <c r="V519" s="1014"/>
      <c r="W519" s="1013">
        <v>9.0999999999999998E-2</v>
      </c>
      <c r="X519" s="1013"/>
      <c r="Y519" s="1013"/>
      <c r="Z519" s="1013"/>
      <c r="AA519" s="1013"/>
      <c r="AB519" s="1013"/>
      <c r="AC519" s="1013"/>
      <c r="AD519" s="1013"/>
      <c r="AE519" s="1013"/>
      <c r="AF519" s="1013"/>
      <c r="AG519" s="1013"/>
      <c r="AH519" s="1013"/>
      <c r="AI519" s="1013"/>
      <c r="AJ519" s="1014">
        <v>161661</v>
      </c>
      <c r="AK519" s="1014"/>
      <c r="AL519" s="1014"/>
      <c r="AM519" s="1014"/>
      <c r="AN519" s="1014"/>
      <c r="AO519" s="1014"/>
      <c r="AP519" s="1018"/>
      <c r="AQ519" s="1018"/>
      <c r="AR519" s="1018"/>
      <c r="AS519" s="1018"/>
      <c r="AT519" s="1017">
        <v>7.0000000000000007E-2</v>
      </c>
      <c r="AU519" s="1017"/>
      <c r="AV519" s="1017"/>
      <c r="AW519" s="1017"/>
      <c r="AX519" s="1017"/>
      <c r="AY519" s="1017"/>
      <c r="AZ519" s="1017"/>
      <c r="BA519" s="1017"/>
    </row>
    <row r="520" spans="1:53" x14ac:dyDescent="0.2">
      <c r="A520" s="1016">
        <v>1976</v>
      </c>
      <c r="B520" s="1015"/>
      <c r="C520" s="1015"/>
      <c r="D520" s="1015"/>
      <c r="E520" s="1014">
        <v>15171</v>
      </c>
      <c r="F520" s="1014"/>
      <c r="G520" s="1014"/>
      <c r="H520" s="1014"/>
      <c r="I520" s="1014"/>
      <c r="J520" s="1014"/>
      <c r="K520" s="1014"/>
      <c r="L520" s="1014"/>
      <c r="M520" s="1014">
        <v>165697</v>
      </c>
      <c r="N520" s="1014"/>
      <c r="O520" s="1014"/>
      <c r="P520" s="1014"/>
      <c r="Q520" s="1014"/>
      <c r="R520" s="1014"/>
      <c r="S520" s="1014"/>
      <c r="T520" s="1014"/>
      <c r="U520" s="1014"/>
      <c r="V520" s="1014"/>
      <c r="W520" s="1013">
        <v>0.113</v>
      </c>
      <c r="X520" s="1013"/>
      <c r="Y520" s="1013"/>
      <c r="Z520" s="1013"/>
      <c r="AA520" s="1013"/>
      <c r="AB520" s="1013"/>
      <c r="AC520" s="1013"/>
      <c r="AD520" s="1013"/>
      <c r="AE520" s="1013"/>
      <c r="AF520" s="1013"/>
      <c r="AG520" s="1013"/>
      <c r="AH520" s="1013"/>
      <c r="AI520" s="1013"/>
      <c r="AJ520" s="1014">
        <v>169038</v>
      </c>
      <c r="AK520" s="1014"/>
      <c r="AL520" s="1014"/>
      <c r="AM520" s="1014"/>
      <c r="AN520" s="1014"/>
      <c r="AO520" s="1014"/>
      <c r="AP520" s="1014"/>
      <c r="AQ520" s="1014"/>
      <c r="AR520" s="1014"/>
      <c r="AS520" s="1014"/>
      <c r="AT520" s="1013">
        <v>9.4E-2</v>
      </c>
      <c r="AU520" s="1013"/>
      <c r="AV520" s="1013"/>
      <c r="AW520" s="1013"/>
      <c r="AX520" s="1013"/>
      <c r="AY520" s="1013"/>
      <c r="AZ520" s="1013"/>
      <c r="BA520" s="1013"/>
    </row>
    <row r="521" spans="1:53" x14ac:dyDescent="0.2">
      <c r="A521" s="1016">
        <v>1977</v>
      </c>
      <c r="B521" s="1015"/>
      <c r="C521" s="1015"/>
      <c r="D521" s="1015"/>
      <c r="E521" s="1014">
        <v>19741</v>
      </c>
      <c r="F521" s="1014"/>
      <c r="G521" s="1014"/>
      <c r="H521" s="1014"/>
      <c r="I521" s="1014"/>
      <c r="J521" s="1014"/>
      <c r="K521" s="1014"/>
      <c r="L521" s="1014"/>
      <c r="M521" s="1014">
        <v>173484</v>
      </c>
      <c r="N521" s="1014"/>
      <c r="O521" s="1014"/>
      <c r="P521" s="1014"/>
      <c r="Q521" s="1014"/>
      <c r="R521" s="1014"/>
      <c r="S521" s="1014"/>
      <c r="T521" s="1014"/>
      <c r="U521" s="1014"/>
      <c r="V521" s="1014"/>
      <c r="W521" s="1013">
        <v>0.13100000000000001</v>
      </c>
      <c r="X521" s="1013"/>
      <c r="Y521" s="1013"/>
      <c r="Z521" s="1013"/>
      <c r="AA521" s="1013"/>
      <c r="AB521" s="1013"/>
      <c r="AC521" s="1013"/>
      <c r="AD521" s="1013"/>
      <c r="AE521" s="1013"/>
      <c r="AF521" s="1013"/>
      <c r="AG521" s="1013"/>
      <c r="AH521" s="1013"/>
      <c r="AI521" s="1013"/>
      <c r="AJ521" s="1014">
        <v>164423</v>
      </c>
      <c r="AK521" s="1014"/>
      <c r="AL521" s="1014"/>
      <c r="AM521" s="1014"/>
      <c r="AN521" s="1014"/>
      <c r="AO521" s="1014"/>
      <c r="AP521" s="1014"/>
      <c r="AQ521" s="1014"/>
      <c r="AR521" s="1014"/>
      <c r="AS521" s="1014"/>
      <c r="AT521" s="1013">
        <v>0.11700000000000001</v>
      </c>
      <c r="AU521" s="1013"/>
      <c r="AV521" s="1013"/>
      <c r="AW521" s="1013"/>
      <c r="AX521" s="1013"/>
      <c r="AY521" s="1013"/>
      <c r="AZ521" s="1013"/>
      <c r="BA521" s="1013"/>
    </row>
    <row r="522" spans="1:53" x14ac:dyDescent="0.2">
      <c r="A522" s="1016">
        <v>1978</v>
      </c>
      <c r="B522" s="1015"/>
      <c r="C522" s="1015"/>
      <c r="D522" s="1015"/>
      <c r="E522" s="1014">
        <v>22130</v>
      </c>
      <c r="F522" s="1014"/>
      <c r="G522" s="1014"/>
      <c r="H522" s="1014"/>
      <c r="I522" s="1014"/>
      <c r="J522" s="1014"/>
      <c r="K522" s="1014"/>
      <c r="L522" s="1014"/>
      <c r="M522" s="1014">
        <v>169052</v>
      </c>
      <c r="N522" s="1014"/>
      <c r="O522" s="1014"/>
      <c r="P522" s="1014"/>
      <c r="Q522" s="1014"/>
      <c r="R522" s="1014"/>
      <c r="S522" s="1014"/>
      <c r="T522" s="1014"/>
      <c r="U522" s="1014"/>
      <c r="V522" s="1014"/>
      <c r="W522" s="1013">
        <v>8.5999999999999993E-2</v>
      </c>
      <c r="X522" s="1013"/>
      <c r="Y522" s="1013"/>
      <c r="Z522" s="1013"/>
      <c r="AA522" s="1013"/>
      <c r="AB522" s="1013"/>
      <c r="AC522" s="1013"/>
      <c r="AD522" s="1013"/>
      <c r="AE522" s="1013"/>
      <c r="AF522" s="1013"/>
      <c r="AG522" s="1013"/>
      <c r="AH522" s="1013"/>
      <c r="AI522" s="1013"/>
      <c r="AJ522" s="1014">
        <v>166241</v>
      </c>
      <c r="AK522" s="1014"/>
      <c r="AL522" s="1014"/>
      <c r="AM522" s="1014"/>
      <c r="AN522" s="1014"/>
      <c r="AO522" s="1014"/>
      <c r="AP522" s="1014"/>
      <c r="AQ522" s="1014"/>
      <c r="AR522" s="1014"/>
      <c r="AS522" s="1014"/>
      <c r="AT522" s="1013">
        <v>0.13500000000000001</v>
      </c>
      <c r="AU522" s="1013"/>
      <c r="AV522" s="1013"/>
      <c r="AW522" s="1013"/>
      <c r="AX522" s="1013"/>
      <c r="AY522" s="1013"/>
      <c r="AZ522" s="1013"/>
      <c r="BA522" s="1013"/>
    </row>
    <row r="523" spans="1:53" x14ac:dyDescent="0.2">
      <c r="A523" s="1016">
        <v>1979</v>
      </c>
      <c r="B523" s="1015"/>
      <c r="C523" s="1015"/>
      <c r="D523" s="1015"/>
      <c r="E523" s="1014">
        <v>14744</v>
      </c>
      <c r="F523" s="1014"/>
      <c r="G523" s="1014"/>
      <c r="H523" s="1014"/>
      <c r="I523" s="1014"/>
      <c r="J523" s="1014"/>
      <c r="K523" s="1014"/>
      <c r="L523" s="1014"/>
      <c r="M523" s="1014">
        <v>171216</v>
      </c>
      <c r="N523" s="1014"/>
      <c r="O523" s="1014"/>
      <c r="P523" s="1014"/>
      <c r="Q523" s="1014"/>
      <c r="R523" s="1014"/>
      <c r="S523" s="1014"/>
      <c r="T523" s="1014"/>
      <c r="U523" s="1014"/>
      <c r="V523" s="1014"/>
      <c r="W523" s="1013">
        <v>6.5000000000000002E-2</v>
      </c>
      <c r="X523" s="1013"/>
      <c r="Y523" s="1013"/>
      <c r="Z523" s="1013"/>
      <c r="AA523" s="1013"/>
      <c r="AB523" s="1013"/>
      <c r="AC523" s="1013"/>
      <c r="AD523" s="1013"/>
      <c r="AE523" s="1013"/>
      <c r="AF523" s="1013"/>
      <c r="AG523" s="1013"/>
      <c r="AH523" s="1013"/>
      <c r="AI523" s="1013"/>
      <c r="AJ523" s="1014">
        <v>169138</v>
      </c>
      <c r="AK523" s="1014"/>
      <c r="AL523" s="1014"/>
      <c r="AM523" s="1014"/>
      <c r="AN523" s="1014"/>
      <c r="AO523" s="1014"/>
      <c r="AP523" s="1014"/>
      <c r="AQ523" s="1014"/>
      <c r="AR523" s="1014"/>
      <c r="AS523" s="1014"/>
      <c r="AT523" s="1013">
        <v>8.8999999999999996E-2</v>
      </c>
      <c r="AU523" s="1013"/>
      <c r="AV523" s="1013"/>
      <c r="AW523" s="1013"/>
      <c r="AX523" s="1013"/>
      <c r="AY523" s="1013"/>
      <c r="AZ523" s="1013"/>
      <c r="BA523" s="1013"/>
    </row>
    <row r="524" spans="1:53" x14ac:dyDescent="0.2">
      <c r="A524" s="1016">
        <v>1980</v>
      </c>
      <c r="B524" s="1015"/>
      <c r="C524" s="1015"/>
      <c r="D524" s="1015"/>
      <c r="E524" s="1014">
        <v>11515</v>
      </c>
      <c r="F524" s="1014"/>
      <c r="G524" s="1014"/>
      <c r="H524" s="1014"/>
      <c r="I524" s="1014"/>
      <c r="J524" s="1014"/>
      <c r="K524" s="1014"/>
      <c r="L524" s="1014"/>
      <c r="M524" s="1014">
        <v>174619</v>
      </c>
      <c r="N524" s="1014"/>
      <c r="O524" s="1014"/>
      <c r="P524" s="1014"/>
      <c r="Q524" s="1014"/>
      <c r="R524" s="1014"/>
      <c r="S524" s="1014"/>
      <c r="T524" s="1014"/>
      <c r="U524" s="1014"/>
      <c r="V524" s="1014"/>
      <c r="W524" s="1013">
        <v>5.7000000000000002E-2</v>
      </c>
      <c r="X524" s="1013"/>
      <c r="Y524" s="1013"/>
      <c r="Z524" s="1013"/>
      <c r="AA524" s="1013"/>
      <c r="AB524" s="1013"/>
      <c r="AC524" s="1013"/>
      <c r="AD524" s="1013"/>
      <c r="AE524" s="1013"/>
      <c r="AF524" s="1013"/>
      <c r="AG524" s="1013"/>
      <c r="AH524" s="1013"/>
      <c r="AI524" s="1013"/>
      <c r="AJ524" s="1014">
        <v>183806</v>
      </c>
      <c r="AK524" s="1014"/>
      <c r="AL524" s="1014"/>
      <c r="AM524" s="1014"/>
      <c r="AN524" s="1014"/>
      <c r="AO524" s="1014"/>
      <c r="AP524" s="1014"/>
      <c r="AQ524" s="1014"/>
      <c r="AR524" s="1014"/>
      <c r="AS524" s="1014"/>
      <c r="AT524" s="1013">
        <v>6.8000000000000005E-2</v>
      </c>
      <c r="AU524" s="1013"/>
      <c r="AV524" s="1013"/>
      <c r="AW524" s="1013"/>
      <c r="AX524" s="1013"/>
      <c r="AY524" s="1013"/>
      <c r="AZ524" s="1013"/>
      <c r="BA524" s="1013"/>
    </row>
    <row r="525" spans="1:53" x14ac:dyDescent="0.2">
      <c r="A525" s="1016">
        <v>1981</v>
      </c>
      <c r="B525" s="1015"/>
      <c r="C525" s="1015"/>
      <c r="D525" s="1015"/>
      <c r="E525" s="1014">
        <v>11035</v>
      </c>
      <c r="F525" s="1014"/>
      <c r="G525" s="1014"/>
      <c r="H525" s="1014"/>
      <c r="I525" s="1014"/>
      <c r="J525" s="1014"/>
      <c r="K525" s="1014"/>
      <c r="L525" s="1014"/>
      <c r="M525" s="1014">
        <v>190296</v>
      </c>
      <c r="N525" s="1014"/>
      <c r="O525" s="1014"/>
      <c r="P525" s="1014"/>
      <c r="Q525" s="1014"/>
      <c r="R525" s="1014"/>
      <c r="S525" s="1014"/>
      <c r="T525" s="1014"/>
      <c r="U525" s="1014"/>
      <c r="V525" s="1014"/>
      <c r="W525" s="1013">
        <v>8.0000000000000002E-3</v>
      </c>
      <c r="X525" s="1013"/>
      <c r="Y525" s="1013"/>
      <c r="Z525" s="1013"/>
      <c r="AA525" s="1013"/>
      <c r="AB525" s="1013"/>
      <c r="AC525" s="1013"/>
      <c r="AD525" s="1013"/>
      <c r="AE525" s="1013"/>
      <c r="AF525" s="1013"/>
      <c r="AG525" s="1013"/>
      <c r="AH525" s="1013"/>
      <c r="AI525" s="1013"/>
      <c r="AJ525" s="1014">
        <v>203316</v>
      </c>
      <c r="AK525" s="1014"/>
      <c r="AL525" s="1014"/>
      <c r="AM525" s="1014"/>
      <c r="AN525" s="1014"/>
      <c r="AO525" s="1014"/>
      <c r="AP525" s="1014"/>
      <c r="AQ525" s="1014"/>
      <c r="AR525" s="1014"/>
      <c r="AS525" s="1014"/>
      <c r="AT525" s="1013">
        <v>0.06</v>
      </c>
      <c r="AU525" s="1013"/>
      <c r="AV525" s="1013"/>
      <c r="AW525" s="1013"/>
      <c r="AX525" s="1013"/>
      <c r="AY525" s="1013"/>
      <c r="AZ525" s="1013"/>
      <c r="BA525" s="1013"/>
    </row>
    <row r="526" spans="1:53" x14ac:dyDescent="0.2">
      <c r="A526" s="1016">
        <v>1982</v>
      </c>
      <c r="B526" s="1015"/>
      <c r="C526" s="1015"/>
      <c r="D526" s="1015"/>
      <c r="E526" s="1014">
        <v>1829</v>
      </c>
      <c r="F526" s="1014"/>
      <c r="G526" s="1014"/>
      <c r="H526" s="1014"/>
      <c r="I526" s="1014"/>
      <c r="J526" s="1014"/>
      <c r="K526" s="1014"/>
      <c r="L526" s="1014"/>
      <c r="M526" s="1014">
        <v>211918</v>
      </c>
      <c r="N526" s="1014"/>
      <c r="O526" s="1014"/>
      <c r="P526" s="1014"/>
      <c r="Q526" s="1014"/>
      <c r="R526" s="1014"/>
      <c r="S526" s="1014"/>
      <c r="T526" s="1014"/>
      <c r="U526" s="1014"/>
      <c r="V526" s="1014"/>
      <c r="W526" s="1013">
        <v>1.0999999999999999E-2</v>
      </c>
      <c r="X526" s="1013"/>
      <c r="Y526" s="1013"/>
      <c r="Z526" s="1013"/>
      <c r="AA526" s="1013"/>
      <c r="AB526" s="1013"/>
      <c r="AC526" s="1013"/>
      <c r="AD526" s="1013"/>
      <c r="AE526" s="1013"/>
      <c r="AF526" s="1013"/>
      <c r="AG526" s="1013"/>
      <c r="AH526" s="1013"/>
      <c r="AI526" s="1013"/>
      <c r="AJ526" s="1014">
        <v>220754</v>
      </c>
      <c r="AK526" s="1014"/>
      <c r="AL526" s="1014"/>
      <c r="AM526" s="1014"/>
      <c r="AN526" s="1014"/>
      <c r="AO526" s="1014"/>
      <c r="AP526" s="1014"/>
      <c r="AQ526" s="1014"/>
      <c r="AR526" s="1014"/>
      <c r="AS526" s="1014"/>
      <c r="AT526" s="1013">
        <v>8.9999999999999993E-3</v>
      </c>
      <c r="AU526" s="1013"/>
      <c r="AV526" s="1013"/>
      <c r="AW526" s="1013"/>
      <c r="AX526" s="1013"/>
      <c r="AY526" s="1013"/>
      <c r="AZ526" s="1013"/>
      <c r="BA526" s="1013"/>
    </row>
    <row r="527" spans="1:53" x14ac:dyDescent="0.2">
      <c r="A527" s="1016">
        <v>1983</v>
      </c>
      <c r="B527" s="1015"/>
      <c r="C527" s="1015"/>
      <c r="D527" s="1015"/>
      <c r="E527" s="1014">
        <v>2662</v>
      </c>
      <c r="F527" s="1014"/>
      <c r="G527" s="1014"/>
      <c r="H527" s="1014"/>
      <c r="I527" s="1014"/>
      <c r="J527" s="1014"/>
      <c r="K527" s="1014"/>
      <c r="L527" s="1014"/>
      <c r="M527" s="1014">
        <v>230613</v>
      </c>
      <c r="N527" s="1014"/>
      <c r="O527" s="1014"/>
      <c r="P527" s="1014"/>
      <c r="Q527" s="1014"/>
      <c r="R527" s="1014"/>
      <c r="S527" s="1014"/>
      <c r="T527" s="1014"/>
      <c r="U527" s="1014"/>
      <c r="V527" s="1014"/>
      <c r="W527" s="1013">
        <v>3.9E-2</v>
      </c>
      <c r="X527" s="1013"/>
      <c r="Y527" s="1013"/>
      <c r="Z527" s="1013"/>
      <c r="AA527" s="1013"/>
      <c r="AB527" s="1013"/>
      <c r="AC527" s="1013"/>
      <c r="AD527" s="1013"/>
      <c r="AE527" s="1013"/>
      <c r="AF527" s="1013"/>
      <c r="AG527" s="1013"/>
      <c r="AH527" s="1013"/>
      <c r="AI527" s="1013"/>
      <c r="AJ527" s="1014">
        <v>213800</v>
      </c>
      <c r="AK527" s="1014"/>
      <c r="AL527" s="1014"/>
      <c r="AM527" s="1014"/>
      <c r="AN527" s="1014"/>
      <c r="AO527" s="1014"/>
      <c r="AP527" s="1014"/>
      <c r="AQ527" s="1014"/>
      <c r="AR527" s="1014"/>
      <c r="AS527" s="1014"/>
      <c r="AT527" s="1013">
        <v>1.2E-2</v>
      </c>
      <c r="AU527" s="1013"/>
      <c r="AV527" s="1013"/>
      <c r="AW527" s="1013"/>
      <c r="AX527" s="1013"/>
      <c r="AY527" s="1013"/>
      <c r="AZ527" s="1013"/>
      <c r="BA527" s="1013"/>
    </row>
    <row r="528" spans="1:53" x14ac:dyDescent="0.2">
      <c r="A528" s="1016">
        <v>1984</v>
      </c>
      <c r="B528" s="1015"/>
      <c r="C528" s="1015"/>
      <c r="D528" s="1015"/>
      <c r="E528" s="1014">
        <v>8861</v>
      </c>
      <c r="F528" s="1014"/>
      <c r="G528" s="1014"/>
      <c r="H528" s="1014"/>
      <c r="I528" s="1014"/>
      <c r="J528" s="1014"/>
      <c r="K528" s="1014"/>
      <c r="L528" s="1014"/>
      <c r="M528" s="1014">
        <v>222443</v>
      </c>
      <c r="N528" s="1014"/>
      <c r="O528" s="1014"/>
      <c r="P528" s="1014"/>
      <c r="Q528" s="1014"/>
      <c r="R528" s="1014"/>
      <c r="S528" s="1014"/>
      <c r="T528" s="1014"/>
      <c r="U528" s="1014"/>
      <c r="V528" s="1014"/>
      <c r="W528" s="1013">
        <v>3.7999999999999999E-2</v>
      </c>
      <c r="X528" s="1013"/>
      <c r="Y528" s="1013"/>
      <c r="Z528" s="1013"/>
      <c r="AA528" s="1013"/>
      <c r="AB528" s="1013"/>
      <c r="AC528" s="1013"/>
      <c r="AD528" s="1013"/>
      <c r="AE528" s="1013"/>
      <c r="AF528" s="1013"/>
      <c r="AG528" s="1013"/>
      <c r="AH528" s="1013"/>
      <c r="AI528" s="1013"/>
      <c r="AJ528" s="1014">
        <v>239195</v>
      </c>
      <c r="AK528" s="1014"/>
      <c r="AL528" s="1014"/>
      <c r="AM528" s="1014"/>
      <c r="AN528" s="1014"/>
      <c r="AO528" s="1014"/>
      <c r="AP528" s="1014"/>
      <c r="AQ528" s="1014"/>
      <c r="AR528" s="1014"/>
      <c r="AS528" s="1014"/>
      <c r="AT528" s="1013">
        <v>4.1000000000000002E-2</v>
      </c>
      <c r="AU528" s="1013"/>
      <c r="AV528" s="1013"/>
      <c r="AW528" s="1013"/>
      <c r="AX528" s="1013"/>
      <c r="AY528" s="1013"/>
      <c r="AZ528" s="1013"/>
      <c r="BA528" s="1013"/>
    </row>
    <row r="529" spans="1:53" x14ac:dyDescent="0.2">
      <c r="A529" s="1016">
        <v>1985</v>
      </c>
      <c r="B529" s="1015"/>
      <c r="C529" s="1015"/>
      <c r="D529" s="1015"/>
      <c r="E529" s="1014">
        <v>9527</v>
      </c>
      <c r="F529" s="1014"/>
      <c r="G529" s="1014"/>
      <c r="H529" s="1014"/>
      <c r="I529" s="1014"/>
      <c r="J529" s="1014"/>
      <c r="K529" s="1014"/>
      <c r="L529" s="1014"/>
      <c r="M529" s="1014">
        <v>248794</v>
      </c>
      <c r="N529" s="1014"/>
      <c r="O529" s="1014"/>
      <c r="P529" s="1014"/>
      <c r="Q529" s="1014"/>
      <c r="R529" s="1014"/>
      <c r="S529" s="1014"/>
      <c r="T529" s="1014"/>
      <c r="U529" s="1014"/>
      <c r="V529" s="1014"/>
      <c r="W529" s="1013">
        <v>3.2000000000000001E-2</v>
      </c>
      <c r="X529" s="1013"/>
      <c r="Y529" s="1013"/>
      <c r="Z529" s="1013"/>
      <c r="AA529" s="1013"/>
      <c r="AB529" s="1013"/>
      <c r="AC529" s="1013"/>
      <c r="AD529" s="1013"/>
      <c r="AE529" s="1013"/>
      <c r="AF529" s="1013"/>
      <c r="AG529" s="1013"/>
      <c r="AH529" s="1013"/>
      <c r="AI529" s="1013"/>
      <c r="AJ529" s="1014">
        <v>256527</v>
      </c>
      <c r="AK529" s="1014"/>
      <c r="AL529" s="1014"/>
      <c r="AM529" s="1014"/>
      <c r="AN529" s="1014"/>
      <c r="AO529" s="1014"/>
      <c r="AP529" s="1014"/>
      <c r="AQ529" s="1014"/>
      <c r="AR529" s="1014"/>
      <c r="AS529" s="1014"/>
      <c r="AT529" s="1013">
        <v>0.04</v>
      </c>
      <c r="AU529" s="1013"/>
      <c r="AV529" s="1013"/>
      <c r="AW529" s="1013"/>
      <c r="AX529" s="1013"/>
      <c r="AY529" s="1013"/>
      <c r="AZ529" s="1013"/>
      <c r="BA529" s="1013"/>
    </row>
    <row r="530" spans="1:53" x14ac:dyDescent="0.2">
      <c r="A530" s="1016">
        <v>1986</v>
      </c>
      <c r="B530" s="1015"/>
      <c r="C530" s="1015"/>
      <c r="D530" s="1015"/>
      <c r="E530" s="1014">
        <v>8605</v>
      </c>
      <c r="F530" s="1014"/>
      <c r="G530" s="1014"/>
      <c r="H530" s="1014"/>
      <c r="I530" s="1014"/>
      <c r="J530" s="1014"/>
      <c r="K530" s="1014"/>
      <c r="L530" s="1014"/>
      <c r="M530" s="1014">
        <v>267166</v>
      </c>
      <c r="N530" s="1014"/>
      <c r="O530" s="1014"/>
      <c r="P530" s="1014"/>
      <c r="Q530" s="1014"/>
      <c r="R530" s="1014"/>
      <c r="S530" s="1014"/>
      <c r="T530" s="1014"/>
      <c r="U530" s="1014"/>
      <c r="V530" s="1014"/>
      <c r="W530" s="1013">
        <v>3.1E-2</v>
      </c>
      <c r="X530" s="1013"/>
      <c r="Y530" s="1013"/>
      <c r="Z530" s="1013"/>
      <c r="AA530" s="1013"/>
      <c r="AB530" s="1013"/>
      <c r="AC530" s="1013"/>
      <c r="AD530" s="1013"/>
      <c r="AE530" s="1013"/>
      <c r="AF530" s="1013"/>
      <c r="AG530" s="1013"/>
      <c r="AH530" s="1013"/>
      <c r="AI530" s="1013"/>
      <c r="AJ530" s="1014">
        <v>250928</v>
      </c>
      <c r="AK530" s="1014"/>
      <c r="AL530" s="1014"/>
      <c r="AM530" s="1014"/>
      <c r="AN530" s="1014"/>
      <c r="AO530" s="1014"/>
      <c r="AP530" s="1014"/>
      <c r="AQ530" s="1014"/>
      <c r="AR530" s="1014"/>
      <c r="AS530" s="1014"/>
      <c r="AT530" s="1013">
        <v>3.4000000000000002E-2</v>
      </c>
      <c r="AU530" s="1013"/>
      <c r="AV530" s="1013"/>
      <c r="AW530" s="1013"/>
      <c r="AX530" s="1013"/>
      <c r="AY530" s="1013"/>
      <c r="AZ530" s="1013"/>
      <c r="BA530" s="1013"/>
    </row>
    <row r="531" spans="1:53" x14ac:dyDescent="0.2">
      <c r="A531" s="1016">
        <v>1987</v>
      </c>
      <c r="B531" s="1015"/>
      <c r="C531" s="1015"/>
      <c r="D531" s="1015"/>
      <c r="E531" s="1014">
        <v>8049</v>
      </c>
      <c r="F531" s="1014"/>
      <c r="G531" s="1014"/>
      <c r="H531" s="1014"/>
      <c r="I531" s="1014"/>
      <c r="J531" s="1014"/>
      <c r="K531" s="1014"/>
      <c r="L531" s="1014"/>
      <c r="M531" s="1014">
        <v>262022</v>
      </c>
      <c r="N531" s="1014"/>
      <c r="O531" s="1014"/>
      <c r="P531" s="1014"/>
      <c r="Q531" s="1014"/>
      <c r="R531" s="1014"/>
      <c r="S531" s="1014"/>
      <c r="T531" s="1014"/>
      <c r="U531" s="1014"/>
      <c r="V531" s="1014"/>
      <c r="W531" s="1013">
        <v>3.4000000000000002E-2</v>
      </c>
      <c r="X531" s="1013"/>
      <c r="Y531" s="1013"/>
      <c r="Z531" s="1013"/>
      <c r="AA531" s="1013"/>
      <c r="AB531" s="1013"/>
      <c r="AC531" s="1013"/>
      <c r="AD531" s="1013"/>
      <c r="AE531" s="1013"/>
      <c r="AF531" s="1013"/>
      <c r="AG531" s="1013"/>
      <c r="AH531" s="1013"/>
      <c r="AI531" s="1013"/>
      <c r="AJ531" s="1014">
        <v>260315</v>
      </c>
      <c r="AK531" s="1014"/>
      <c r="AL531" s="1014"/>
      <c r="AM531" s="1014"/>
      <c r="AN531" s="1014"/>
      <c r="AO531" s="1014"/>
      <c r="AP531" s="1014"/>
      <c r="AQ531" s="1014"/>
      <c r="AR531" s="1014"/>
      <c r="AS531" s="1014"/>
      <c r="AT531" s="1013">
        <v>3.2000000000000001E-2</v>
      </c>
      <c r="AU531" s="1013"/>
      <c r="AV531" s="1013"/>
      <c r="AW531" s="1013"/>
      <c r="AX531" s="1013"/>
      <c r="AY531" s="1013"/>
      <c r="AZ531" s="1013"/>
      <c r="BA531" s="1013"/>
    </row>
    <row r="532" spans="1:53" x14ac:dyDescent="0.2">
      <c r="A532" s="1016">
        <v>1988</v>
      </c>
      <c r="B532" s="1015"/>
      <c r="C532" s="1015"/>
      <c r="D532" s="1015"/>
      <c r="E532" s="1014">
        <v>9283</v>
      </c>
      <c r="F532" s="1014"/>
      <c r="G532" s="1014"/>
      <c r="H532" s="1014"/>
      <c r="I532" s="1014"/>
      <c r="J532" s="1014"/>
      <c r="K532" s="1014"/>
      <c r="L532" s="1014"/>
      <c r="M532" s="1014">
        <v>272953</v>
      </c>
      <c r="N532" s="1014"/>
      <c r="O532" s="1014"/>
      <c r="P532" s="1014"/>
      <c r="Q532" s="1014"/>
      <c r="R532" s="1014"/>
      <c r="S532" s="1014"/>
      <c r="T532" s="1014"/>
      <c r="U532" s="1014"/>
      <c r="V532" s="1014"/>
      <c r="W532" s="1013">
        <v>2.7E-2</v>
      </c>
      <c r="X532" s="1013"/>
      <c r="Y532" s="1013"/>
      <c r="Z532" s="1013"/>
      <c r="AA532" s="1013"/>
      <c r="AB532" s="1013"/>
      <c r="AC532" s="1013"/>
      <c r="AD532" s="1013"/>
      <c r="AE532" s="1013"/>
      <c r="AF532" s="1013"/>
      <c r="AG532" s="1013"/>
      <c r="AH532" s="1013"/>
      <c r="AI532" s="1013"/>
      <c r="AJ532" s="1014">
        <v>250527</v>
      </c>
      <c r="AK532" s="1014"/>
      <c r="AL532" s="1014"/>
      <c r="AM532" s="1014"/>
      <c r="AN532" s="1014"/>
      <c r="AO532" s="1014"/>
      <c r="AP532" s="1014"/>
      <c r="AQ532" s="1014"/>
      <c r="AR532" s="1014"/>
      <c r="AS532" s="1014"/>
      <c r="AT532" s="1013">
        <v>3.5999999999999997E-2</v>
      </c>
      <c r="AU532" s="1013"/>
      <c r="AV532" s="1013"/>
      <c r="AW532" s="1013"/>
      <c r="AX532" s="1013"/>
      <c r="AY532" s="1013"/>
      <c r="AZ532" s="1013"/>
      <c r="BA532" s="1013"/>
    </row>
    <row r="533" spans="1:53" x14ac:dyDescent="0.2">
      <c r="A533" s="1016">
        <v>1989</v>
      </c>
      <c r="B533" s="1015"/>
      <c r="C533" s="1015"/>
      <c r="D533" s="1015"/>
      <c r="E533" s="1014">
        <v>7142</v>
      </c>
      <c r="F533" s="1014"/>
      <c r="G533" s="1014"/>
      <c r="H533" s="1014"/>
      <c r="I533" s="1014"/>
      <c r="J533" s="1014"/>
      <c r="K533" s="1014"/>
      <c r="L533" s="1014"/>
      <c r="M533" s="1014">
        <v>264063</v>
      </c>
      <c r="N533" s="1014"/>
      <c r="O533" s="1014"/>
      <c r="P533" s="1014"/>
      <c r="Q533" s="1014"/>
      <c r="R533" s="1014"/>
      <c r="S533" s="1014"/>
      <c r="T533" s="1014"/>
      <c r="U533" s="1014"/>
      <c r="V533" s="1014"/>
      <c r="W533" s="1013">
        <v>3.1E-2</v>
      </c>
      <c r="X533" s="1013"/>
      <c r="Y533" s="1013"/>
      <c r="Z533" s="1013"/>
      <c r="AA533" s="1013"/>
      <c r="AB533" s="1013"/>
      <c r="AC533" s="1013"/>
      <c r="AD533" s="1013"/>
      <c r="AE533" s="1013"/>
      <c r="AF533" s="1013"/>
      <c r="AG533" s="1013"/>
      <c r="AH533" s="1013"/>
      <c r="AI533" s="1013"/>
      <c r="AJ533" s="1014">
        <v>254792</v>
      </c>
      <c r="AK533" s="1014"/>
      <c r="AL533" s="1014"/>
      <c r="AM533" s="1014"/>
      <c r="AN533" s="1014"/>
      <c r="AO533" s="1014"/>
      <c r="AP533" s="1014"/>
      <c r="AQ533" s="1014"/>
      <c r="AR533" s="1014"/>
      <c r="AS533" s="1014"/>
      <c r="AT533" s="1013">
        <v>2.9000000000000001E-2</v>
      </c>
      <c r="AU533" s="1013"/>
      <c r="AV533" s="1013"/>
      <c r="AW533" s="1013"/>
      <c r="AX533" s="1013"/>
      <c r="AY533" s="1013"/>
      <c r="AZ533" s="1013"/>
      <c r="BA533" s="1013"/>
    </row>
    <row r="534" spans="1:53" x14ac:dyDescent="0.2">
      <c r="A534" s="1016">
        <v>1990</v>
      </c>
      <c r="B534" s="1015"/>
      <c r="C534" s="1015"/>
      <c r="D534" s="1015"/>
      <c r="E534" s="1014">
        <v>8471</v>
      </c>
      <c r="F534" s="1014"/>
      <c r="G534" s="1014"/>
      <c r="H534" s="1014"/>
      <c r="I534" s="1014"/>
      <c r="J534" s="1014"/>
      <c r="K534" s="1014"/>
      <c r="L534" s="1014"/>
      <c r="M534" s="1014">
        <v>269079</v>
      </c>
      <c r="N534" s="1014"/>
      <c r="O534" s="1014"/>
      <c r="P534" s="1014"/>
      <c r="Q534" s="1014"/>
      <c r="R534" s="1014"/>
      <c r="S534" s="1014"/>
      <c r="T534" s="1014"/>
      <c r="U534" s="1014"/>
      <c r="V534" s="1014"/>
      <c r="W534" s="1013">
        <v>0.03</v>
      </c>
      <c r="X534" s="1013"/>
      <c r="Y534" s="1013"/>
      <c r="Z534" s="1013"/>
      <c r="AA534" s="1013"/>
      <c r="AB534" s="1013"/>
      <c r="AC534" s="1013"/>
      <c r="AD534" s="1013"/>
      <c r="AE534" s="1013"/>
      <c r="AF534" s="1013"/>
      <c r="AG534" s="1013"/>
      <c r="AH534" s="1013"/>
      <c r="AI534" s="1013"/>
      <c r="AJ534" s="1014">
        <v>260973</v>
      </c>
      <c r="AK534" s="1014"/>
      <c r="AL534" s="1014"/>
      <c r="AM534" s="1014"/>
      <c r="AN534" s="1014"/>
      <c r="AO534" s="1014"/>
      <c r="AP534" s="1014"/>
      <c r="AQ534" s="1014"/>
      <c r="AR534" s="1014"/>
      <c r="AS534" s="1014"/>
      <c r="AT534" s="1013">
        <v>3.3000000000000002E-2</v>
      </c>
      <c r="AU534" s="1013"/>
      <c r="AV534" s="1013"/>
      <c r="AW534" s="1013"/>
      <c r="AX534" s="1013"/>
      <c r="AY534" s="1013"/>
      <c r="AZ534" s="1013"/>
      <c r="BA534" s="1013"/>
    </row>
    <row r="535" spans="1:53" x14ac:dyDescent="0.2">
      <c r="A535" s="1016">
        <v>1991</v>
      </c>
      <c r="B535" s="1015"/>
      <c r="C535" s="1015"/>
      <c r="D535" s="1015"/>
      <c r="E535" s="1014">
        <v>8258</v>
      </c>
      <c r="F535" s="1014"/>
      <c r="G535" s="1014"/>
      <c r="H535" s="1014"/>
      <c r="I535" s="1014"/>
      <c r="J535" s="1014"/>
      <c r="K535" s="1014"/>
      <c r="L535" s="1014"/>
      <c r="M535" s="1014">
        <v>276116</v>
      </c>
      <c r="N535" s="1014"/>
      <c r="O535" s="1014"/>
      <c r="P535" s="1014"/>
      <c r="Q535" s="1014"/>
      <c r="R535" s="1014"/>
      <c r="S535" s="1014"/>
      <c r="T535" s="1014"/>
      <c r="U535" s="1014"/>
      <c r="V535" s="1014"/>
      <c r="W535" s="1013">
        <v>5.7000000000000002E-2</v>
      </c>
      <c r="X535" s="1013"/>
      <c r="Y535" s="1013"/>
      <c r="Z535" s="1013"/>
      <c r="AA535" s="1013"/>
      <c r="AB535" s="1013"/>
      <c r="AC535" s="1013"/>
      <c r="AD535" s="1013"/>
      <c r="AE535" s="1013"/>
      <c r="AF535" s="1013"/>
      <c r="AG535" s="1013"/>
      <c r="AH535" s="1013"/>
      <c r="AI535" s="1013"/>
      <c r="AJ535" s="1014">
        <v>268297</v>
      </c>
      <c r="AK535" s="1014"/>
      <c r="AL535" s="1014"/>
      <c r="AM535" s="1014"/>
      <c r="AN535" s="1014"/>
      <c r="AO535" s="1014"/>
      <c r="AP535" s="1014"/>
      <c r="AQ535" s="1014"/>
      <c r="AR535" s="1014"/>
      <c r="AS535" s="1014"/>
      <c r="AT535" s="1013">
        <v>3.2000000000000001E-2</v>
      </c>
      <c r="AU535" s="1013"/>
      <c r="AV535" s="1013"/>
      <c r="AW535" s="1013"/>
      <c r="AX535" s="1013"/>
      <c r="AY535" s="1013"/>
      <c r="AZ535" s="1013"/>
      <c r="BA535" s="1013"/>
    </row>
    <row r="536" spans="1:53" x14ac:dyDescent="0.2">
      <c r="A536" s="1016">
        <v>1992</v>
      </c>
      <c r="B536" s="1015"/>
      <c r="C536" s="1015"/>
      <c r="D536" s="1015"/>
      <c r="E536" s="1014">
        <v>16328</v>
      </c>
      <c r="F536" s="1014"/>
      <c r="G536" s="1014"/>
      <c r="H536" s="1014"/>
      <c r="I536" s="1014"/>
      <c r="J536" s="1014"/>
      <c r="K536" s="1014"/>
      <c r="L536" s="1014"/>
      <c r="M536" s="1014">
        <v>284117</v>
      </c>
      <c r="N536" s="1014"/>
      <c r="O536" s="1014"/>
      <c r="P536" s="1014"/>
      <c r="Q536" s="1014"/>
      <c r="R536" s="1014"/>
      <c r="S536" s="1014"/>
      <c r="T536" s="1014"/>
      <c r="U536" s="1014"/>
      <c r="V536" s="1014"/>
      <c r="W536" s="1013">
        <v>7.9000000000000001E-2</v>
      </c>
      <c r="X536" s="1013"/>
      <c r="Y536" s="1013"/>
      <c r="Z536" s="1013"/>
      <c r="AA536" s="1013"/>
      <c r="AB536" s="1013"/>
      <c r="AC536" s="1013"/>
      <c r="AD536" s="1013"/>
      <c r="AE536" s="1013"/>
      <c r="AF536" s="1013"/>
      <c r="AG536" s="1013"/>
      <c r="AH536" s="1013"/>
      <c r="AI536" s="1013"/>
      <c r="AJ536" s="1014">
        <v>267290</v>
      </c>
      <c r="AK536" s="1014"/>
      <c r="AL536" s="1014"/>
      <c r="AM536" s="1014"/>
      <c r="AN536" s="1014"/>
      <c r="AO536" s="1014"/>
      <c r="AP536" s="1014"/>
      <c r="AQ536" s="1014"/>
      <c r="AR536" s="1014"/>
      <c r="AS536" s="1014"/>
      <c r="AT536" s="1013">
        <v>6.0999999999999999E-2</v>
      </c>
      <c r="AU536" s="1013"/>
      <c r="AV536" s="1013"/>
      <c r="AW536" s="1013"/>
      <c r="AX536" s="1013"/>
      <c r="AY536" s="1013"/>
      <c r="AZ536" s="1013"/>
      <c r="BA536" s="1013"/>
    </row>
    <row r="537" spans="1:53" x14ac:dyDescent="0.2">
      <c r="A537" s="1016">
        <v>1993</v>
      </c>
      <c r="B537" s="1015"/>
      <c r="C537" s="1015"/>
      <c r="D537" s="1015"/>
      <c r="E537" s="1014">
        <v>22330</v>
      </c>
      <c r="F537" s="1014"/>
      <c r="G537" s="1014"/>
      <c r="H537" s="1014"/>
      <c r="I537" s="1014"/>
      <c r="J537" s="1014"/>
      <c r="K537" s="1014"/>
      <c r="L537" s="1014"/>
      <c r="M537" s="1014">
        <v>283925</v>
      </c>
      <c r="N537" s="1014"/>
      <c r="O537" s="1014"/>
      <c r="P537" s="1014"/>
      <c r="Q537" s="1014"/>
      <c r="R537" s="1014"/>
      <c r="S537" s="1014"/>
      <c r="T537" s="1014"/>
      <c r="U537" s="1014"/>
      <c r="V537" s="1014"/>
      <c r="W537" s="1013">
        <v>0.08</v>
      </c>
      <c r="X537" s="1013"/>
      <c r="Y537" s="1013"/>
      <c r="Z537" s="1013"/>
      <c r="AA537" s="1013"/>
      <c r="AB537" s="1013"/>
      <c r="AC537" s="1013"/>
      <c r="AD537" s="1013"/>
      <c r="AE537" s="1013"/>
      <c r="AF537" s="1013"/>
      <c r="AG537" s="1013"/>
      <c r="AH537" s="1013"/>
      <c r="AI537" s="1013"/>
      <c r="AJ537" s="1014">
        <v>233143</v>
      </c>
      <c r="AK537" s="1014"/>
      <c r="AL537" s="1014"/>
      <c r="AM537" s="1014"/>
      <c r="AN537" s="1014"/>
      <c r="AO537" s="1014"/>
      <c r="AP537" s="1014"/>
      <c r="AQ537" s="1014"/>
      <c r="AR537" s="1014"/>
      <c r="AS537" s="1014"/>
      <c r="AT537" s="1013">
        <v>8.4000000000000005E-2</v>
      </c>
      <c r="AU537" s="1013"/>
      <c r="AV537" s="1013"/>
      <c r="AW537" s="1013"/>
      <c r="AX537" s="1013"/>
      <c r="AY537" s="1013"/>
      <c r="AZ537" s="1013"/>
      <c r="BA537" s="1013"/>
    </row>
    <row r="538" spans="1:53" x14ac:dyDescent="0.2">
      <c r="A538" s="1016">
        <v>1994</v>
      </c>
      <c r="B538" s="1015"/>
      <c r="C538" s="1015"/>
      <c r="D538" s="1015"/>
      <c r="E538" s="1014">
        <v>20067</v>
      </c>
      <c r="F538" s="1014"/>
      <c r="G538" s="1014"/>
      <c r="H538" s="1014"/>
      <c r="I538" s="1014"/>
      <c r="J538" s="1014"/>
      <c r="K538" s="1014"/>
      <c r="L538" s="1014"/>
      <c r="M538" s="1014">
        <v>250833</v>
      </c>
      <c r="N538" s="1014"/>
      <c r="O538" s="1014"/>
      <c r="P538" s="1014"/>
      <c r="Q538" s="1014"/>
      <c r="R538" s="1014"/>
      <c r="S538" s="1014"/>
      <c r="T538" s="1014"/>
      <c r="U538" s="1014"/>
      <c r="V538" s="1014"/>
      <c r="W538" s="1013">
        <v>7.0000000000000007E-2</v>
      </c>
      <c r="X538" s="1013"/>
      <c r="Y538" s="1013"/>
      <c r="Z538" s="1013"/>
      <c r="AA538" s="1013"/>
      <c r="AB538" s="1013"/>
      <c r="AC538" s="1013"/>
      <c r="AD538" s="1013"/>
      <c r="AE538" s="1013"/>
      <c r="AF538" s="1013"/>
      <c r="AG538" s="1013"/>
      <c r="AH538" s="1013"/>
      <c r="AI538" s="1013"/>
      <c r="AJ538" s="1014">
        <v>171577</v>
      </c>
      <c r="AK538" s="1014"/>
      <c r="AL538" s="1014"/>
      <c r="AM538" s="1014"/>
      <c r="AN538" s="1014"/>
      <c r="AO538" s="1014"/>
      <c r="AP538" s="1014"/>
      <c r="AQ538" s="1014"/>
      <c r="AR538" s="1014"/>
      <c r="AS538" s="1014"/>
      <c r="AT538" s="1013">
        <v>8.5999999999999993E-2</v>
      </c>
      <c r="AU538" s="1013"/>
      <c r="AV538" s="1013"/>
      <c r="AW538" s="1013"/>
      <c r="AX538" s="1013"/>
      <c r="AY538" s="1013"/>
      <c r="AZ538" s="1013"/>
      <c r="BA538" s="1013"/>
    </row>
    <row r="539" spans="1:53" x14ac:dyDescent="0.2">
      <c r="A539" s="1016">
        <v>1995</v>
      </c>
      <c r="B539" s="1015"/>
      <c r="C539" s="1015"/>
      <c r="D539" s="1015"/>
      <c r="E539" s="1014">
        <v>13141</v>
      </c>
      <c r="F539" s="1014"/>
      <c r="G539" s="1014"/>
      <c r="H539" s="1014"/>
      <c r="I539" s="1014"/>
      <c r="J539" s="1014"/>
      <c r="K539" s="1014"/>
      <c r="L539" s="1014"/>
      <c r="M539" s="1014">
        <v>191495</v>
      </c>
      <c r="N539" s="1014"/>
      <c r="O539" s="1014"/>
      <c r="P539" s="1014"/>
      <c r="Q539" s="1014"/>
      <c r="R539" s="1014"/>
      <c r="S539" s="1014"/>
      <c r="T539" s="1014"/>
      <c r="U539" s="1014"/>
      <c r="V539" s="1014"/>
      <c r="W539" s="1013">
        <v>7.3999999999999996E-2</v>
      </c>
      <c r="X539" s="1013"/>
      <c r="Y539" s="1013"/>
      <c r="Z539" s="1013"/>
      <c r="AA539" s="1013"/>
      <c r="AB539" s="1013"/>
      <c r="AC539" s="1013"/>
      <c r="AD539" s="1013"/>
      <c r="AE539" s="1013"/>
      <c r="AF539" s="1013"/>
      <c r="AG539" s="1013"/>
      <c r="AH539" s="1013"/>
      <c r="AI539" s="1013"/>
      <c r="AJ539" s="1014">
        <v>120828</v>
      </c>
      <c r="AK539" s="1014"/>
      <c r="AL539" s="1014"/>
      <c r="AM539" s="1014"/>
      <c r="AN539" s="1014"/>
      <c r="AO539" s="1014"/>
      <c r="AP539" s="1014"/>
      <c r="AQ539" s="1014"/>
      <c r="AR539" s="1014"/>
      <c r="AS539" s="1014"/>
      <c r="AT539" s="1013">
        <v>7.6999999999999999E-2</v>
      </c>
      <c r="AU539" s="1013"/>
      <c r="AV539" s="1013"/>
      <c r="AW539" s="1013"/>
      <c r="AX539" s="1013"/>
      <c r="AY539" s="1013"/>
      <c r="AZ539" s="1013"/>
      <c r="BA539" s="1013"/>
    </row>
    <row r="540" spans="1:53" x14ac:dyDescent="0.2">
      <c r="A540" s="1016">
        <v>1996</v>
      </c>
      <c r="B540" s="1015"/>
      <c r="C540" s="1015"/>
      <c r="D540" s="1015"/>
      <c r="E540" s="1014">
        <v>10051</v>
      </c>
      <c r="F540" s="1014"/>
      <c r="G540" s="1014"/>
      <c r="H540" s="1014"/>
      <c r="I540" s="1014"/>
      <c r="J540" s="1014"/>
      <c r="K540" s="1014"/>
      <c r="L540" s="1014"/>
      <c r="M540" s="1014">
        <v>135794</v>
      </c>
      <c r="N540" s="1014"/>
      <c r="O540" s="1014"/>
      <c r="P540" s="1014"/>
      <c r="Q540" s="1014"/>
      <c r="R540" s="1014"/>
      <c r="S540" s="1014"/>
      <c r="T540" s="1014"/>
      <c r="U540" s="1014"/>
      <c r="V540" s="1014"/>
      <c r="W540" s="1013">
        <v>5.5E-2</v>
      </c>
      <c r="X540" s="1013"/>
      <c r="Y540" s="1013"/>
      <c r="Z540" s="1013"/>
      <c r="AA540" s="1013"/>
      <c r="AB540" s="1013"/>
      <c r="AC540" s="1013"/>
      <c r="AD540" s="1013"/>
      <c r="AE540" s="1013"/>
      <c r="AF540" s="1013"/>
      <c r="AG540" s="1013"/>
      <c r="AH540" s="1013"/>
      <c r="AI540" s="1013"/>
      <c r="AJ540" s="1014">
        <v>94042</v>
      </c>
      <c r="AK540" s="1014"/>
      <c r="AL540" s="1014"/>
      <c r="AM540" s="1014"/>
      <c r="AN540" s="1014"/>
      <c r="AO540" s="1014"/>
      <c r="AP540" s="1014"/>
      <c r="AQ540" s="1014"/>
      <c r="AR540" s="1014"/>
      <c r="AS540" s="1014"/>
      <c r="AT540" s="1013">
        <v>8.3000000000000004E-2</v>
      </c>
      <c r="AU540" s="1013"/>
      <c r="AV540" s="1013"/>
      <c r="AW540" s="1013"/>
      <c r="AX540" s="1013"/>
      <c r="AY540" s="1013"/>
      <c r="AZ540" s="1013"/>
      <c r="BA540" s="1013"/>
    </row>
    <row r="541" spans="1:53" x14ac:dyDescent="0.2">
      <c r="A541" s="1016">
        <v>1997</v>
      </c>
      <c r="B541" s="1015"/>
      <c r="C541" s="1015"/>
      <c r="D541" s="1015"/>
      <c r="E541" s="1014">
        <v>5925</v>
      </c>
      <c r="F541" s="1014"/>
      <c r="G541" s="1014"/>
      <c r="H541" s="1014"/>
      <c r="I541" s="1014"/>
      <c r="J541" s="1014"/>
      <c r="K541" s="1014"/>
      <c r="L541" s="1014"/>
      <c r="M541" s="1014">
        <v>107554</v>
      </c>
      <c r="N541" s="1014"/>
      <c r="O541" s="1014"/>
      <c r="P541" s="1014"/>
      <c r="Q541" s="1014"/>
      <c r="R541" s="1014"/>
      <c r="S541" s="1014"/>
      <c r="T541" s="1014"/>
      <c r="U541" s="1014"/>
      <c r="V541" s="1014"/>
      <c r="W541" s="1013">
        <v>4.8000000000000001E-2</v>
      </c>
      <c r="X541" s="1013"/>
      <c r="Y541" s="1013"/>
      <c r="Z541" s="1013"/>
      <c r="AA541" s="1013"/>
      <c r="AB541" s="1013"/>
      <c r="AC541" s="1013"/>
      <c r="AD541" s="1013"/>
      <c r="AE541" s="1013"/>
      <c r="AF541" s="1013"/>
      <c r="AG541" s="1013"/>
      <c r="AH541" s="1013"/>
      <c r="AI541" s="1013"/>
      <c r="AJ541" s="1014">
        <v>90661</v>
      </c>
      <c r="AK541" s="1014"/>
      <c r="AL541" s="1014"/>
      <c r="AM541" s="1014"/>
      <c r="AN541" s="1014"/>
      <c r="AO541" s="1014"/>
      <c r="AP541" s="1014"/>
      <c r="AQ541" s="1014"/>
      <c r="AR541" s="1014"/>
      <c r="AS541" s="1014"/>
      <c r="AT541" s="1013">
        <v>6.3E-2</v>
      </c>
      <c r="AU541" s="1013"/>
      <c r="AV541" s="1013"/>
      <c r="AW541" s="1013"/>
      <c r="AX541" s="1013"/>
      <c r="AY541" s="1013"/>
      <c r="AZ541" s="1013"/>
      <c r="BA541" s="1013"/>
    </row>
    <row r="542" spans="1:53" x14ac:dyDescent="0.2">
      <c r="A542" s="1016">
        <v>1998</v>
      </c>
      <c r="B542" s="1015"/>
      <c r="C542" s="1015"/>
      <c r="D542" s="1015"/>
      <c r="E542" s="1014">
        <v>5043</v>
      </c>
      <c r="F542" s="1014"/>
      <c r="G542" s="1014"/>
      <c r="H542" s="1014"/>
      <c r="I542" s="1014"/>
      <c r="J542" s="1014"/>
      <c r="K542" s="1014"/>
      <c r="L542" s="1014"/>
      <c r="M542" s="1014">
        <v>105536</v>
      </c>
      <c r="N542" s="1014"/>
      <c r="O542" s="1014"/>
      <c r="P542" s="1014"/>
      <c r="Q542" s="1014"/>
      <c r="R542" s="1014"/>
      <c r="S542" s="1014"/>
      <c r="T542" s="1014"/>
      <c r="U542" s="1014"/>
      <c r="V542" s="1014"/>
      <c r="W542" s="1013">
        <v>8.6999999999999994E-2</v>
      </c>
      <c r="X542" s="1013"/>
      <c r="Y542" s="1013"/>
      <c r="Z542" s="1013"/>
      <c r="AA542" s="1013"/>
      <c r="AB542" s="1013"/>
      <c r="AC542" s="1013"/>
      <c r="AD542" s="1013"/>
      <c r="AE542" s="1013"/>
      <c r="AF542" s="1013"/>
      <c r="AG542" s="1013"/>
      <c r="AH542" s="1013"/>
      <c r="AI542" s="1013"/>
      <c r="AJ542" s="1014">
        <v>86179</v>
      </c>
      <c r="AK542" s="1014"/>
      <c r="AL542" s="1014"/>
      <c r="AM542" s="1014"/>
      <c r="AN542" s="1014"/>
      <c r="AO542" s="1014"/>
      <c r="AP542" s="1014"/>
      <c r="AQ542" s="1014"/>
      <c r="AR542" s="1014"/>
      <c r="AS542" s="1014"/>
      <c r="AT542" s="1013">
        <v>5.6000000000000001E-2</v>
      </c>
      <c r="AU542" s="1013"/>
      <c r="AV542" s="1013"/>
      <c r="AW542" s="1013"/>
      <c r="AX542" s="1013"/>
      <c r="AY542" s="1013"/>
      <c r="AZ542" s="1013"/>
      <c r="BA542" s="1013"/>
    </row>
    <row r="543" spans="1:53" x14ac:dyDescent="0.2">
      <c r="A543" s="1016">
        <v>1999</v>
      </c>
      <c r="B543" s="1015"/>
      <c r="C543" s="1015"/>
      <c r="D543" s="1015"/>
      <c r="E543" s="1014">
        <v>9004</v>
      </c>
      <c r="F543" s="1014"/>
      <c r="G543" s="1014"/>
      <c r="H543" s="1014"/>
      <c r="I543" s="1014"/>
      <c r="J543" s="1014"/>
      <c r="K543" s="1014"/>
      <c r="L543" s="1014"/>
      <c r="M543" s="1014">
        <v>103942</v>
      </c>
      <c r="N543" s="1014"/>
      <c r="O543" s="1014"/>
      <c r="P543" s="1014"/>
      <c r="Q543" s="1014"/>
      <c r="R543" s="1014"/>
      <c r="S543" s="1014"/>
      <c r="T543" s="1014"/>
      <c r="U543" s="1014"/>
      <c r="V543" s="1014"/>
      <c r="W543" s="1013">
        <v>3.5000000000000003E-2</v>
      </c>
      <c r="X543" s="1013"/>
      <c r="Y543" s="1013"/>
      <c r="Z543" s="1013"/>
      <c r="AA543" s="1013"/>
      <c r="AB543" s="1013"/>
      <c r="AC543" s="1013"/>
      <c r="AD543" s="1013"/>
      <c r="AE543" s="1013"/>
      <c r="AF543" s="1013"/>
      <c r="AG543" s="1013"/>
      <c r="AH543" s="1013"/>
      <c r="AI543" s="1013"/>
      <c r="AJ543" s="1014">
        <v>82558</v>
      </c>
      <c r="AK543" s="1014"/>
      <c r="AL543" s="1014"/>
      <c r="AM543" s="1014"/>
      <c r="AN543" s="1014"/>
      <c r="AO543" s="1014"/>
      <c r="AP543" s="1014"/>
      <c r="AQ543" s="1014"/>
      <c r="AR543" s="1014"/>
      <c r="AS543" s="1014"/>
      <c r="AT543" s="1013">
        <v>0.104</v>
      </c>
      <c r="AU543" s="1013"/>
      <c r="AV543" s="1013"/>
      <c r="AW543" s="1013"/>
      <c r="AX543" s="1013"/>
      <c r="AY543" s="1013"/>
      <c r="AZ543" s="1013"/>
      <c r="BA543" s="1013"/>
    </row>
    <row r="544" spans="1:53" x14ac:dyDescent="0.2">
      <c r="A544" s="1016">
        <v>2000</v>
      </c>
      <c r="B544" s="1015"/>
      <c r="C544" s="1015"/>
      <c r="D544" s="1015"/>
      <c r="E544" s="1014">
        <v>3640</v>
      </c>
      <c r="F544" s="1014"/>
      <c r="G544" s="1014"/>
      <c r="H544" s="1014"/>
      <c r="I544" s="1014"/>
      <c r="J544" s="1014"/>
      <c r="K544" s="1014"/>
      <c r="L544" s="1014"/>
      <c r="M544" s="1014">
        <v>103157</v>
      </c>
      <c r="N544" s="1014"/>
      <c r="O544" s="1014"/>
      <c r="P544" s="1014"/>
      <c r="Q544" s="1014"/>
      <c r="R544" s="1014"/>
      <c r="S544" s="1014"/>
      <c r="T544" s="1014"/>
      <c r="U544" s="1014"/>
      <c r="V544" s="1014"/>
      <c r="W544" s="1013">
        <v>3.5999999999999997E-2</v>
      </c>
      <c r="X544" s="1013"/>
      <c r="Y544" s="1013"/>
      <c r="Z544" s="1013"/>
      <c r="AA544" s="1013"/>
      <c r="AB544" s="1013"/>
      <c r="AC544" s="1013"/>
      <c r="AD544" s="1013"/>
      <c r="AE544" s="1013"/>
      <c r="AF544" s="1013"/>
      <c r="AG544" s="1013"/>
      <c r="AH544" s="1013"/>
      <c r="AI544" s="1013"/>
      <c r="AJ544" s="1014">
        <v>77768</v>
      </c>
      <c r="AK544" s="1014"/>
      <c r="AL544" s="1014"/>
      <c r="AM544" s="1014"/>
      <c r="AN544" s="1014"/>
      <c r="AO544" s="1014"/>
      <c r="AP544" s="1014"/>
      <c r="AQ544" s="1014"/>
      <c r="AR544" s="1014"/>
      <c r="AS544" s="1014"/>
      <c r="AT544" s="1013">
        <v>4.3999999999999997E-2</v>
      </c>
      <c r="AU544" s="1013"/>
      <c r="AV544" s="1013"/>
      <c r="AW544" s="1013"/>
      <c r="AX544" s="1013"/>
      <c r="AY544" s="1013"/>
      <c r="AZ544" s="1013"/>
      <c r="BA544" s="1013"/>
    </row>
    <row r="545" spans="1:53" x14ac:dyDescent="0.2">
      <c r="A545" s="1016">
        <v>2001</v>
      </c>
      <c r="B545" s="1015"/>
      <c r="C545" s="1015"/>
      <c r="D545" s="1015"/>
      <c r="E545" s="1014">
        <v>3677</v>
      </c>
      <c r="F545" s="1014"/>
      <c r="G545" s="1014"/>
      <c r="H545" s="1014"/>
      <c r="I545" s="1014"/>
      <c r="J545" s="1014"/>
      <c r="K545" s="1014"/>
      <c r="L545" s="1014"/>
      <c r="M545" s="1014">
        <v>102913</v>
      </c>
      <c r="N545" s="1014"/>
      <c r="O545" s="1014"/>
      <c r="P545" s="1014"/>
      <c r="Q545" s="1014"/>
      <c r="R545" s="1014"/>
      <c r="S545" s="1014"/>
      <c r="T545" s="1014"/>
      <c r="U545" s="1014"/>
      <c r="V545" s="1014"/>
      <c r="W545" s="1013">
        <v>5.1999999999999998E-2</v>
      </c>
      <c r="X545" s="1013"/>
      <c r="Y545" s="1013"/>
      <c r="Z545" s="1013"/>
      <c r="AA545" s="1013"/>
      <c r="AB545" s="1013"/>
      <c r="AC545" s="1013"/>
      <c r="AD545" s="1013"/>
      <c r="AE545" s="1013"/>
      <c r="AF545" s="1013"/>
      <c r="AG545" s="1013"/>
      <c r="AH545" s="1013"/>
      <c r="AI545" s="1013"/>
      <c r="AJ545" s="1014">
        <v>73254</v>
      </c>
      <c r="AK545" s="1014"/>
      <c r="AL545" s="1014"/>
      <c r="AM545" s="1014"/>
      <c r="AN545" s="1014"/>
      <c r="AO545" s="1014"/>
      <c r="AP545" s="1014"/>
      <c r="AQ545" s="1014"/>
      <c r="AR545" s="1014"/>
      <c r="AS545" s="1014"/>
      <c r="AT545" s="1013">
        <v>4.7E-2</v>
      </c>
      <c r="AU545" s="1013"/>
      <c r="AV545" s="1013"/>
      <c r="AW545" s="1013"/>
      <c r="AX545" s="1013"/>
      <c r="AY545" s="1013"/>
      <c r="AZ545" s="1013"/>
      <c r="BA545" s="1013"/>
    </row>
    <row r="546" spans="1:53" x14ac:dyDescent="0.2">
      <c r="A546" s="1016">
        <v>2002</v>
      </c>
      <c r="B546" s="1015"/>
      <c r="C546" s="1015"/>
      <c r="D546" s="1015"/>
      <c r="E546" s="1014">
        <v>5467</v>
      </c>
      <c r="F546" s="1014"/>
      <c r="G546" s="1014"/>
      <c r="H546" s="1014"/>
      <c r="I546" s="1014"/>
      <c r="J546" s="1014"/>
      <c r="K546" s="1014"/>
      <c r="L546" s="1014"/>
      <c r="M546" s="1014">
        <v>103411</v>
      </c>
      <c r="N546" s="1014"/>
      <c r="O546" s="1014"/>
      <c r="P546" s="1014"/>
      <c r="Q546" s="1014"/>
      <c r="R546" s="1014"/>
      <c r="S546" s="1014"/>
      <c r="T546" s="1014"/>
      <c r="U546" s="1014"/>
      <c r="V546" s="1014"/>
      <c r="W546" s="1013">
        <v>4.9000000000000002E-2</v>
      </c>
      <c r="X546" s="1013"/>
      <c r="Y546" s="1013"/>
      <c r="Z546" s="1013"/>
      <c r="AA546" s="1013"/>
      <c r="AB546" s="1013"/>
      <c r="AC546" s="1013"/>
      <c r="AD546" s="1013"/>
      <c r="AE546" s="1013"/>
      <c r="AF546" s="1013"/>
      <c r="AG546" s="1013"/>
      <c r="AH546" s="1013"/>
      <c r="AI546" s="1013"/>
      <c r="AJ546" s="1014">
        <v>70699</v>
      </c>
      <c r="AK546" s="1014"/>
      <c r="AL546" s="1014"/>
      <c r="AM546" s="1014"/>
      <c r="AN546" s="1014"/>
      <c r="AO546" s="1014"/>
      <c r="AP546" s="1014"/>
      <c r="AQ546" s="1014"/>
      <c r="AR546" s="1014"/>
      <c r="AS546" s="1014"/>
      <c r="AT546" s="1013">
        <v>7.4999999999999997E-2</v>
      </c>
      <c r="AU546" s="1013"/>
      <c r="AV546" s="1013"/>
      <c r="AW546" s="1013"/>
      <c r="AX546" s="1013"/>
      <c r="AY546" s="1013"/>
      <c r="AZ546" s="1013"/>
      <c r="BA546" s="1013"/>
    </row>
    <row r="547" spans="1:53" x14ac:dyDescent="0.2">
      <c r="A547" s="1016">
        <v>2003</v>
      </c>
      <c r="B547" s="1015"/>
      <c r="C547" s="1015"/>
      <c r="D547" s="1015"/>
      <c r="E547" s="1014">
        <v>5170</v>
      </c>
      <c r="F547" s="1014"/>
      <c r="G547" s="1014"/>
      <c r="H547" s="1014"/>
      <c r="I547" s="1014"/>
      <c r="J547" s="1014"/>
      <c r="K547" s="1014"/>
      <c r="L547" s="1014"/>
      <c r="M547" s="1014">
        <v>104105</v>
      </c>
      <c r="N547" s="1014"/>
      <c r="O547" s="1014"/>
      <c r="P547" s="1014"/>
      <c r="Q547" s="1014"/>
      <c r="R547" s="1014"/>
      <c r="S547" s="1014"/>
      <c r="T547" s="1014"/>
      <c r="U547" s="1014"/>
      <c r="V547" s="1014"/>
      <c r="W547" s="1013">
        <v>4.2000000000000003E-2</v>
      </c>
      <c r="X547" s="1013"/>
      <c r="Y547" s="1013"/>
      <c r="Z547" s="1013"/>
      <c r="AA547" s="1013"/>
      <c r="AB547" s="1013"/>
      <c r="AC547" s="1013"/>
      <c r="AD547" s="1013"/>
      <c r="AE547" s="1013"/>
      <c r="AF547" s="1013"/>
      <c r="AG547" s="1013"/>
      <c r="AH547" s="1013"/>
      <c r="AI547" s="1013"/>
      <c r="AJ547" s="1014">
        <v>69008</v>
      </c>
      <c r="AK547" s="1014"/>
      <c r="AL547" s="1014"/>
      <c r="AM547" s="1014"/>
      <c r="AN547" s="1014"/>
      <c r="AO547" s="1014"/>
      <c r="AP547" s="1014"/>
      <c r="AQ547" s="1014"/>
      <c r="AR547" s="1014"/>
      <c r="AS547" s="1014"/>
      <c r="AT547" s="1013">
        <v>7.2999999999999995E-2</v>
      </c>
      <c r="AU547" s="1013"/>
      <c r="AV547" s="1013"/>
      <c r="AW547" s="1013"/>
      <c r="AX547" s="1013"/>
      <c r="AY547" s="1013"/>
      <c r="AZ547" s="1013"/>
      <c r="BA547" s="1013"/>
    </row>
    <row r="548" spans="1:53" x14ac:dyDescent="0.2">
      <c r="A548" s="1016">
        <v>2004</v>
      </c>
      <c r="B548" s="1015"/>
      <c r="C548" s="1015"/>
      <c r="D548" s="1015"/>
      <c r="E548" s="1014">
        <v>4509</v>
      </c>
      <c r="F548" s="1014"/>
      <c r="G548" s="1014"/>
      <c r="H548" s="1014"/>
      <c r="I548" s="1014"/>
      <c r="J548" s="1014"/>
      <c r="K548" s="1014"/>
      <c r="L548" s="1014"/>
      <c r="M548" s="1014">
        <v>106214</v>
      </c>
      <c r="N548" s="1014"/>
      <c r="O548" s="1014"/>
      <c r="P548" s="1014"/>
      <c r="Q548" s="1014"/>
      <c r="R548" s="1014"/>
      <c r="S548" s="1014"/>
      <c r="T548" s="1014"/>
      <c r="U548" s="1014"/>
      <c r="V548" s="1014"/>
      <c r="W548" s="1013">
        <v>4.9000000000000002E-2</v>
      </c>
      <c r="X548" s="1013"/>
      <c r="Y548" s="1013"/>
      <c r="Z548" s="1013"/>
      <c r="AA548" s="1013"/>
      <c r="AB548" s="1013"/>
      <c r="AC548" s="1013"/>
      <c r="AD548" s="1013"/>
      <c r="AE548" s="1013"/>
      <c r="AF548" s="1013"/>
      <c r="AG548" s="1013"/>
      <c r="AH548" s="1013"/>
      <c r="AI548" s="1013"/>
      <c r="AJ548" s="1014">
        <v>66359</v>
      </c>
      <c r="AK548" s="1014"/>
      <c r="AL548" s="1014"/>
      <c r="AM548" s="1014"/>
      <c r="AN548" s="1014"/>
      <c r="AO548" s="1014"/>
      <c r="AP548" s="1014"/>
      <c r="AQ548" s="1014"/>
      <c r="AR548" s="1014"/>
      <c r="AS548" s="1014"/>
      <c r="AT548" s="1013">
        <v>6.5000000000000002E-2</v>
      </c>
      <c r="AU548" s="1013"/>
      <c r="AV548" s="1013"/>
      <c r="AW548" s="1013"/>
      <c r="AX548" s="1013"/>
      <c r="AY548" s="1013"/>
      <c r="AZ548" s="1013"/>
      <c r="BA548" s="1013"/>
    </row>
    <row r="549" spans="1:53" x14ac:dyDescent="0.2">
      <c r="A549" s="1016">
        <v>2005</v>
      </c>
      <c r="B549" s="1015"/>
      <c r="C549" s="1015"/>
      <c r="D549" s="1015"/>
      <c r="E549" s="1014">
        <v>5189</v>
      </c>
      <c r="F549" s="1014"/>
      <c r="G549" s="1014"/>
      <c r="H549" s="1014"/>
      <c r="I549" s="1014"/>
      <c r="J549" s="1014"/>
      <c r="K549" s="1014"/>
      <c r="L549" s="1014"/>
      <c r="M549" s="1014">
        <v>106432</v>
      </c>
      <c r="N549" s="1014"/>
      <c r="O549" s="1014"/>
      <c r="P549" s="1014"/>
      <c r="Q549" s="1014"/>
      <c r="R549" s="1014"/>
      <c r="S549" s="1014"/>
      <c r="T549" s="1014"/>
      <c r="U549" s="1014"/>
      <c r="V549" s="1014"/>
      <c r="W549" s="1013">
        <v>6.8000000000000005E-2</v>
      </c>
      <c r="X549" s="1013"/>
      <c r="Y549" s="1013"/>
      <c r="Z549" s="1013"/>
      <c r="AA549" s="1013"/>
      <c r="AB549" s="1013"/>
      <c r="AC549" s="1013"/>
      <c r="AD549" s="1013"/>
      <c r="AE549" s="1013"/>
      <c r="AF549" s="1013"/>
      <c r="AG549" s="1013"/>
      <c r="AH549" s="1013"/>
      <c r="AI549" s="1013"/>
      <c r="AJ549" s="1014">
        <v>63666</v>
      </c>
      <c r="AK549" s="1014"/>
      <c r="AL549" s="1014"/>
      <c r="AM549" s="1014"/>
      <c r="AN549" s="1014"/>
      <c r="AO549" s="1014"/>
      <c r="AP549" s="1014"/>
      <c r="AQ549" s="1014"/>
      <c r="AR549" s="1014"/>
      <c r="AS549" s="1014"/>
      <c r="AT549" s="1013">
        <v>7.8E-2</v>
      </c>
      <c r="AU549" s="1013"/>
      <c r="AV549" s="1013"/>
      <c r="AW549" s="1013"/>
      <c r="AX549" s="1013"/>
      <c r="AY549" s="1013"/>
      <c r="AZ549" s="1013"/>
      <c r="BA549" s="1013"/>
    </row>
    <row r="550" spans="1:53" x14ac:dyDescent="0.2">
      <c r="A550" s="1016">
        <v>2006</v>
      </c>
      <c r="B550" s="1015"/>
      <c r="C550" s="1015"/>
      <c r="D550" s="1015"/>
      <c r="E550" s="1014">
        <v>7294</v>
      </c>
      <c r="F550" s="1014"/>
      <c r="G550" s="1014"/>
      <c r="H550" s="1014"/>
      <c r="I550" s="1014"/>
      <c r="J550" s="1014"/>
      <c r="K550" s="1014"/>
      <c r="L550" s="1014"/>
      <c r="M550" s="1014">
        <v>107316</v>
      </c>
      <c r="N550" s="1014"/>
      <c r="O550" s="1014"/>
      <c r="P550" s="1014"/>
      <c r="Q550" s="1014"/>
      <c r="R550" s="1014"/>
      <c r="S550" s="1014"/>
      <c r="T550" s="1014"/>
      <c r="U550" s="1014"/>
      <c r="V550" s="1014"/>
      <c r="W550" s="1013">
        <v>9.2999999999999999E-2</v>
      </c>
      <c r="X550" s="1013"/>
      <c r="Y550" s="1013"/>
      <c r="Z550" s="1013"/>
      <c r="AA550" s="1013"/>
      <c r="AB550" s="1013"/>
      <c r="AC550" s="1013"/>
      <c r="AD550" s="1013"/>
      <c r="AE550" s="1013"/>
      <c r="AF550" s="1013"/>
      <c r="AG550" s="1013"/>
      <c r="AH550" s="1013"/>
      <c r="AI550" s="1013"/>
      <c r="AJ550" s="1014">
        <v>61243</v>
      </c>
      <c r="AK550" s="1014"/>
      <c r="AL550" s="1014"/>
      <c r="AM550" s="1014"/>
      <c r="AN550" s="1014"/>
      <c r="AO550" s="1014"/>
      <c r="AP550" s="1014"/>
      <c r="AQ550" s="1014"/>
      <c r="AR550" s="1014"/>
      <c r="AS550" s="1014"/>
      <c r="AT550" s="1013">
        <v>0.115</v>
      </c>
      <c r="AU550" s="1013"/>
      <c r="AV550" s="1013"/>
      <c r="AW550" s="1013"/>
      <c r="AX550" s="1013"/>
      <c r="AY550" s="1013"/>
      <c r="AZ550" s="1013"/>
      <c r="BA550" s="1013"/>
    </row>
    <row r="551" spans="1:53" x14ac:dyDescent="0.2">
      <c r="A551" s="1016">
        <v>2007</v>
      </c>
      <c r="B551" s="1015"/>
      <c r="C551" s="1015"/>
      <c r="D551" s="1015"/>
      <c r="E551" s="1014">
        <v>10141</v>
      </c>
      <c r="F551" s="1014"/>
      <c r="G551" s="1014"/>
      <c r="H551" s="1014"/>
      <c r="I551" s="1014"/>
      <c r="J551" s="1014"/>
      <c r="K551" s="1014"/>
      <c r="L551" s="1014"/>
      <c r="M551" s="1014">
        <v>108933</v>
      </c>
      <c r="N551" s="1014"/>
      <c r="O551" s="1014"/>
      <c r="P551" s="1014"/>
      <c r="Q551" s="1014"/>
      <c r="R551" s="1014"/>
      <c r="S551" s="1014"/>
      <c r="T551" s="1014"/>
      <c r="U551" s="1014"/>
      <c r="V551" s="1014"/>
      <c r="W551" s="1013">
        <v>9.8000000000000004E-2</v>
      </c>
      <c r="X551" s="1013"/>
      <c r="Y551" s="1013"/>
      <c r="Z551" s="1013"/>
      <c r="AA551" s="1013"/>
      <c r="AB551" s="1013"/>
      <c r="AC551" s="1013"/>
      <c r="AD551" s="1013"/>
      <c r="AE551" s="1013"/>
      <c r="AF551" s="1013"/>
      <c r="AG551" s="1013"/>
      <c r="AH551" s="1013"/>
      <c r="AI551" s="1013"/>
      <c r="AJ551" s="1014">
        <v>60346</v>
      </c>
      <c r="AK551" s="1014"/>
      <c r="AL551" s="1014"/>
      <c r="AM551" s="1014"/>
      <c r="AN551" s="1014"/>
      <c r="AO551" s="1014"/>
      <c r="AP551" s="1014"/>
      <c r="AQ551" s="1014"/>
      <c r="AR551" s="1014"/>
      <c r="AS551" s="1014"/>
      <c r="AT551" s="1013">
        <v>0.16600000000000001</v>
      </c>
      <c r="AU551" s="1013"/>
      <c r="AV551" s="1013"/>
      <c r="AW551" s="1013"/>
      <c r="AX551" s="1013"/>
      <c r="AY551" s="1013"/>
      <c r="AZ551" s="1013"/>
      <c r="BA551" s="1013"/>
    </row>
    <row r="552" spans="1:53" x14ac:dyDescent="0.2">
      <c r="A552" s="1016">
        <v>2008</v>
      </c>
      <c r="B552" s="1015"/>
      <c r="C552" s="1015"/>
      <c r="D552" s="1015"/>
      <c r="E552" s="1014">
        <v>11100</v>
      </c>
      <c r="F552" s="1014"/>
      <c r="G552" s="1014"/>
      <c r="H552" s="1014"/>
      <c r="I552" s="1014"/>
      <c r="J552" s="1014"/>
      <c r="K552" s="1014"/>
      <c r="L552" s="1014"/>
      <c r="M552" s="1014">
        <v>112943</v>
      </c>
      <c r="N552" s="1014"/>
      <c r="O552" s="1014"/>
      <c r="P552" s="1014"/>
      <c r="Q552" s="1014"/>
      <c r="R552" s="1014"/>
      <c r="S552" s="1014"/>
      <c r="T552" s="1014"/>
      <c r="U552" s="1014"/>
      <c r="V552" s="1014"/>
      <c r="W552" s="1013">
        <v>9.9000000000000005E-2</v>
      </c>
      <c r="X552" s="1013"/>
      <c r="Y552" s="1013"/>
      <c r="Z552" s="1013"/>
      <c r="AA552" s="1013"/>
      <c r="AB552" s="1013"/>
      <c r="AC552" s="1013"/>
      <c r="AD552" s="1013"/>
      <c r="AE552" s="1013"/>
      <c r="AF552" s="1013"/>
      <c r="AG552" s="1013"/>
      <c r="AH552" s="1013"/>
      <c r="AI552" s="1013"/>
      <c r="AJ552" s="1014">
        <v>60349</v>
      </c>
      <c r="AK552" s="1014"/>
      <c r="AL552" s="1014"/>
      <c r="AM552" s="1014"/>
      <c r="AN552" s="1014"/>
      <c r="AO552" s="1014"/>
      <c r="AP552" s="1014"/>
      <c r="AQ552" s="1014"/>
      <c r="AR552" s="1014"/>
      <c r="AS552" s="1014"/>
      <c r="AT552" s="1013">
        <v>0.184</v>
      </c>
      <c r="AU552" s="1013"/>
      <c r="AV552" s="1013"/>
      <c r="AW552" s="1013"/>
      <c r="AX552" s="1013"/>
      <c r="AY552" s="1013"/>
      <c r="AZ552" s="1013"/>
      <c r="BA552" s="1013"/>
    </row>
    <row r="553" spans="1:53" x14ac:dyDescent="0.2">
      <c r="A553" s="1016">
        <v>2009</v>
      </c>
      <c r="B553" s="1015"/>
      <c r="C553" s="1015"/>
      <c r="D553" s="1015"/>
      <c r="E553" s="1014">
        <v>11375</v>
      </c>
      <c r="F553" s="1014"/>
      <c r="G553" s="1014"/>
      <c r="H553" s="1014"/>
      <c r="I553" s="1014"/>
      <c r="J553" s="1014"/>
      <c r="K553" s="1014"/>
      <c r="L553" s="1014"/>
      <c r="M553" s="1014">
        <v>115395</v>
      </c>
      <c r="N553" s="1014"/>
      <c r="O553" s="1014"/>
      <c r="P553" s="1014"/>
      <c r="Q553" s="1014"/>
      <c r="R553" s="1014"/>
      <c r="S553" s="1014"/>
      <c r="T553" s="1014"/>
      <c r="U553" s="1014"/>
      <c r="V553" s="1014"/>
      <c r="W553" s="1013">
        <v>8.8999999999999996E-2</v>
      </c>
      <c r="X553" s="1013"/>
      <c r="Y553" s="1013"/>
      <c r="Z553" s="1013"/>
      <c r="AA553" s="1013"/>
      <c r="AB553" s="1013"/>
      <c r="AC553" s="1013"/>
      <c r="AD553" s="1013"/>
      <c r="AE553" s="1013"/>
      <c r="AF553" s="1013"/>
      <c r="AG553" s="1013"/>
      <c r="AH553" s="1013"/>
      <c r="AI553" s="1013"/>
      <c r="AJ553" s="1014">
        <v>61807</v>
      </c>
      <c r="AK553" s="1014"/>
      <c r="AL553" s="1014"/>
      <c r="AM553" s="1014"/>
      <c r="AN553" s="1014"/>
      <c r="AO553" s="1014"/>
      <c r="AP553" s="1014"/>
      <c r="AQ553" s="1014"/>
      <c r="AR553" s="1014"/>
      <c r="AS553" s="1014"/>
      <c r="AT553" s="1013">
        <v>0.188</v>
      </c>
      <c r="AU553" s="1013"/>
      <c r="AV553" s="1013"/>
      <c r="AW553" s="1013"/>
      <c r="AX553" s="1013"/>
      <c r="AY553" s="1013"/>
      <c r="AZ553" s="1013"/>
      <c r="BA553" s="1013"/>
    </row>
    <row r="554" spans="1:53" x14ac:dyDescent="0.2">
      <c r="A554" s="1016">
        <v>2010</v>
      </c>
      <c r="B554" s="1015"/>
      <c r="C554" s="1015"/>
      <c r="D554" s="1015"/>
      <c r="E554" s="1014">
        <v>10538</v>
      </c>
      <c r="F554" s="1014"/>
      <c r="G554" s="1014"/>
      <c r="H554" s="1014"/>
      <c r="I554" s="1014"/>
      <c r="J554" s="1014"/>
      <c r="K554" s="1014"/>
      <c r="L554" s="1014"/>
      <c r="M554" s="1014">
        <v>118487</v>
      </c>
      <c r="N554" s="1014"/>
      <c r="O554" s="1014"/>
      <c r="P554" s="1014"/>
      <c r="Q554" s="1014"/>
      <c r="R554" s="1014"/>
      <c r="S554" s="1014"/>
      <c r="T554" s="1014"/>
      <c r="U554" s="1014"/>
      <c r="V554" s="1014"/>
      <c r="W554" s="1013">
        <v>0.106</v>
      </c>
      <c r="X554" s="1013"/>
      <c r="Y554" s="1013"/>
      <c r="Z554" s="1013"/>
      <c r="AA554" s="1013"/>
      <c r="AB554" s="1013"/>
      <c r="AC554" s="1013"/>
      <c r="AD554" s="1013"/>
      <c r="AE554" s="1013"/>
      <c r="AF554" s="1013"/>
      <c r="AG554" s="1013"/>
      <c r="AH554" s="1013"/>
      <c r="AI554" s="1013"/>
      <c r="AJ554" s="1014">
        <v>64360</v>
      </c>
      <c r="AK554" s="1014"/>
      <c r="AL554" s="1014"/>
      <c r="AM554" s="1014"/>
      <c r="AN554" s="1014"/>
      <c r="AO554" s="1014"/>
      <c r="AP554" s="1014"/>
      <c r="AQ554" s="1014"/>
      <c r="AR554" s="1014"/>
      <c r="AS554" s="1014"/>
      <c r="AT554" s="1013">
        <v>0.17</v>
      </c>
      <c r="AU554" s="1013"/>
      <c r="AV554" s="1013"/>
      <c r="AW554" s="1013"/>
      <c r="AX554" s="1013"/>
      <c r="AY554" s="1013"/>
      <c r="AZ554" s="1013"/>
      <c r="BA554" s="1013"/>
    </row>
    <row r="555" spans="1:53" x14ac:dyDescent="0.2">
      <c r="A555" s="1016">
        <v>2011</v>
      </c>
      <c r="B555" s="1015"/>
      <c r="C555" s="1015"/>
      <c r="D555" s="1015"/>
      <c r="E555" s="1014">
        <v>13159</v>
      </c>
      <c r="F555" s="1014"/>
      <c r="G555" s="1014"/>
      <c r="H555" s="1014"/>
      <c r="I555" s="1014"/>
      <c r="J555" s="1014"/>
      <c r="K555" s="1014"/>
      <c r="L555" s="1014"/>
      <c r="M555" s="1014">
        <v>123587</v>
      </c>
      <c r="N555" s="1014"/>
      <c r="O555" s="1014"/>
      <c r="P555" s="1014"/>
      <c r="Q555" s="1014"/>
      <c r="R555" s="1014"/>
      <c r="S555" s="1014"/>
      <c r="T555" s="1014"/>
      <c r="U555" s="1014"/>
      <c r="V555" s="1014"/>
      <c r="W555" s="1013">
        <v>8.6999999999999994E-2</v>
      </c>
      <c r="X555" s="1013"/>
      <c r="Y555" s="1013"/>
      <c r="Z555" s="1013"/>
      <c r="AA555" s="1013"/>
      <c r="AB555" s="1013"/>
      <c r="AC555" s="1013"/>
      <c r="AD555" s="1013"/>
      <c r="AE555" s="1013"/>
      <c r="AF555" s="1013"/>
      <c r="AG555" s="1013"/>
      <c r="AH555" s="1013"/>
      <c r="AI555" s="1013"/>
      <c r="AJ555" s="1014">
        <v>69071</v>
      </c>
      <c r="AK555" s="1014"/>
      <c r="AL555" s="1014"/>
      <c r="AM555" s="1014"/>
      <c r="AN555" s="1014"/>
      <c r="AO555" s="1014"/>
      <c r="AP555" s="1014"/>
      <c r="AQ555" s="1014"/>
      <c r="AR555" s="1014"/>
      <c r="AS555" s="1014"/>
      <c r="AT555" s="1013">
        <v>0.20399999999999999</v>
      </c>
      <c r="AU555" s="1013"/>
      <c r="AV555" s="1013"/>
      <c r="AW555" s="1013"/>
      <c r="AX555" s="1013"/>
      <c r="AY555" s="1013"/>
      <c r="AZ555" s="1013"/>
      <c r="BA555" s="1013"/>
    </row>
    <row r="556" spans="1:53" x14ac:dyDescent="0.2">
      <c r="A556" s="1016">
        <v>2012</v>
      </c>
      <c r="B556" s="1015"/>
      <c r="C556" s="1015"/>
      <c r="D556" s="1015"/>
      <c r="E556" s="1014">
        <v>11420</v>
      </c>
      <c r="F556" s="1014"/>
      <c r="G556" s="1014"/>
      <c r="H556" s="1014"/>
      <c r="I556" s="1014"/>
      <c r="J556" s="1014"/>
      <c r="K556" s="1014"/>
      <c r="L556" s="1014"/>
      <c r="M556" s="1014">
        <v>130956</v>
      </c>
      <c r="N556" s="1014"/>
      <c r="O556" s="1014"/>
      <c r="P556" s="1014"/>
      <c r="Q556" s="1014"/>
      <c r="R556" s="1014"/>
      <c r="S556" s="1014"/>
      <c r="T556" s="1014"/>
      <c r="U556" s="1014"/>
      <c r="V556" s="1014"/>
      <c r="W556" s="1013">
        <v>7.5999999999999998E-2</v>
      </c>
      <c r="X556" s="1013"/>
      <c r="Y556" s="1013"/>
      <c r="Z556" s="1013"/>
      <c r="AA556" s="1013"/>
      <c r="AB556" s="1013"/>
      <c r="AC556" s="1013"/>
      <c r="AD556" s="1013"/>
      <c r="AE556" s="1013"/>
      <c r="AF556" s="1013"/>
      <c r="AG556" s="1013"/>
      <c r="AH556" s="1013"/>
      <c r="AI556" s="1013"/>
      <c r="AJ556" s="1014">
        <v>74795</v>
      </c>
      <c r="AK556" s="1014"/>
      <c r="AL556" s="1014"/>
      <c r="AM556" s="1014"/>
      <c r="AN556" s="1014"/>
      <c r="AO556" s="1014"/>
      <c r="AP556" s="1014"/>
      <c r="AQ556" s="1014"/>
      <c r="AR556" s="1014"/>
      <c r="AS556" s="1014"/>
      <c r="AT556" s="1013">
        <v>0.16500000000000001</v>
      </c>
      <c r="AU556" s="1013"/>
      <c r="AV556" s="1013"/>
      <c r="AW556" s="1013"/>
      <c r="AX556" s="1013"/>
      <c r="AY556" s="1013"/>
      <c r="AZ556" s="1013"/>
      <c r="BA556" s="1013"/>
    </row>
    <row r="557" spans="1:53" x14ac:dyDescent="0.2">
      <c r="A557" s="1016">
        <v>2013</v>
      </c>
      <c r="B557" s="1015"/>
      <c r="C557" s="1015"/>
      <c r="D557" s="1015"/>
      <c r="E557" s="1014">
        <v>10516</v>
      </c>
      <c r="F557" s="1014"/>
      <c r="G557" s="1014"/>
      <c r="H557" s="1014"/>
      <c r="I557" s="1014"/>
      <c r="J557" s="1014"/>
      <c r="K557" s="1014"/>
      <c r="L557" s="1014"/>
      <c r="M557" s="1014">
        <v>139244</v>
      </c>
      <c r="N557" s="1014"/>
      <c r="O557" s="1014"/>
      <c r="P557" s="1014"/>
      <c r="Q557" s="1014"/>
      <c r="R557" s="1014"/>
      <c r="S557" s="1014"/>
      <c r="T557" s="1014"/>
      <c r="U557" s="1014"/>
      <c r="V557" s="1014"/>
      <c r="W557" s="1013">
        <v>7.3999999999999996E-2</v>
      </c>
      <c r="X557" s="1013"/>
      <c r="Y557" s="1013"/>
      <c r="Z557" s="1013"/>
      <c r="AA557" s="1013"/>
      <c r="AB557" s="1013"/>
      <c r="AC557" s="1013"/>
      <c r="AD557" s="1013"/>
      <c r="AE557" s="1013"/>
      <c r="AF557" s="1013"/>
      <c r="AG557" s="1013"/>
      <c r="AH557" s="1013"/>
      <c r="AI557" s="1013"/>
      <c r="AJ557" s="1014">
        <v>77815</v>
      </c>
      <c r="AK557" s="1014"/>
      <c r="AL557" s="1014"/>
      <c r="AM557" s="1014"/>
      <c r="AN557" s="1014"/>
      <c r="AO557" s="1014"/>
      <c r="AP557" s="1014"/>
      <c r="AQ557" s="1014"/>
      <c r="AR557" s="1014"/>
      <c r="AS557" s="1014"/>
      <c r="AT557" s="1013">
        <v>0.14099999999999999</v>
      </c>
      <c r="AU557" s="1013"/>
      <c r="AV557" s="1013"/>
      <c r="AW557" s="1013"/>
      <c r="AX557" s="1013"/>
      <c r="AY557" s="1013"/>
      <c r="AZ557" s="1013"/>
      <c r="BA557" s="1013"/>
    </row>
    <row r="558" spans="1:53" x14ac:dyDescent="0.2">
      <c r="A558" s="1016">
        <v>2014</v>
      </c>
      <c r="B558" s="1015"/>
      <c r="C558" s="1015"/>
      <c r="D558" s="1015"/>
      <c r="E558" s="1014">
        <v>10437</v>
      </c>
      <c r="F558" s="1014"/>
      <c r="G558" s="1014"/>
      <c r="H558" s="1014"/>
      <c r="I558" s="1014"/>
      <c r="J558" s="1014"/>
      <c r="K558" s="1014"/>
      <c r="L558" s="1014"/>
      <c r="M558" s="1014">
        <v>141116</v>
      </c>
      <c r="N558" s="1014"/>
      <c r="AP558" s="1014"/>
      <c r="AQ558" s="1014"/>
      <c r="AR558" s="1014"/>
      <c r="AS558" s="1014"/>
      <c r="AT558" s="1013">
        <v>0.13400000000000001</v>
      </c>
      <c r="AU558" s="1013"/>
      <c r="AV558" s="1013"/>
      <c r="AW558" s="1013"/>
      <c r="AX558" s="1013"/>
      <c r="AY558" s="1013"/>
      <c r="AZ558" s="1013"/>
      <c r="BA558" s="1013"/>
    </row>
    <row r="559" spans="1:53" x14ac:dyDescent="0.2">
      <c r="A559" s="1012" t="s">
        <v>746</v>
      </c>
    </row>
    <row r="560" spans="1:53" x14ac:dyDescent="0.2">
      <c r="A560" s="1012" t="s">
        <v>745</v>
      </c>
    </row>
  </sheetData>
  <mergeCells count="4">
    <mergeCell ref="F370:G370"/>
    <mergeCell ref="I370:J370"/>
    <mergeCell ref="O374:O375"/>
    <mergeCell ref="O377:O37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64"/>
  <sheetViews>
    <sheetView topLeftCell="A50" workbookViewId="0">
      <selection activeCell="L24" sqref="L24"/>
    </sheetView>
  </sheetViews>
  <sheetFormatPr baseColWidth="10" defaultColWidth="8.83203125" defaultRowHeight="15" x14ac:dyDescent="0.2"/>
  <cols>
    <col min="2" max="2" width="44.5" customWidth="1"/>
  </cols>
  <sheetData>
    <row r="1" spans="2:26" ht="18" thickTop="1" thickBot="1" x14ac:dyDescent="0.25">
      <c r="B1" s="12" t="s">
        <v>19</v>
      </c>
      <c r="C1" s="14">
        <v>1991</v>
      </c>
      <c r="D1" s="13">
        <v>1992</v>
      </c>
      <c r="E1" s="13">
        <v>1993</v>
      </c>
      <c r="F1" s="14">
        <v>1994</v>
      </c>
      <c r="G1" s="13">
        <v>1995</v>
      </c>
      <c r="H1" s="13">
        <v>1996</v>
      </c>
      <c r="I1" s="14">
        <v>1997</v>
      </c>
      <c r="J1" s="13">
        <v>1998</v>
      </c>
      <c r="K1" s="13">
        <v>1999</v>
      </c>
      <c r="L1" s="14">
        <v>2000</v>
      </c>
      <c r="M1" s="13">
        <v>2001</v>
      </c>
      <c r="N1" s="13">
        <v>2002</v>
      </c>
      <c r="O1" s="14">
        <v>2003</v>
      </c>
      <c r="P1" s="13">
        <v>2004</v>
      </c>
      <c r="Q1" s="13">
        <v>2005</v>
      </c>
      <c r="R1" s="14">
        <v>2006</v>
      </c>
      <c r="S1" s="13">
        <v>2007</v>
      </c>
      <c r="T1" s="13">
        <v>2008</v>
      </c>
      <c r="U1" s="14">
        <v>2009</v>
      </c>
      <c r="V1" s="13">
        <v>2010</v>
      </c>
      <c r="W1" s="15">
        <v>2011</v>
      </c>
      <c r="X1" s="15">
        <v>2012</v>
      </c>
      <c r="Y1" s="13">
        <v>2013</v>
      </c>
      <c r="Z1" s="14">
        <v>2014</v>
      </c>
    </row>
    <row r="2" spans="2:26" ht="18" thickTop="1" thickBot="1" x14ac:dyDescent="0.25">
      <c r="B2" t="s">
        <v>19</v>
      </c>
      <c r="C2">
        <v>320</v>
      </c>
      <c r="D2">
        <v>394</v>
      </c>
      <c r="E2">
        <v>416</v>
      </c>
      <c r="F2">
        <v>497</v>
      </c>
      <c r="G2">
        <v>486</v>
      </c>
      <c r="H2">
        <v>453</v>
      </c>
      <c r="I2">
        <v>489</v>
      </c>
      <c r="J2">
        <v>477</v>
      </c>
      <c r="K2">
        <v>525</v>
      </c>
      <c r="L2">
        <v>503</v>
      </c>
      <c r="M2">
        <v>484</v>
      </c>
      <c r="N2">
        <v>598</v>
      </c>
      <c r="O2">
        <v>679</v>
      </c>
      <c r="P2">
        <v>639</v>
      </c>
      <c r="Q2" s="19">
        <v>630</v>
      </c>
      <c r="R2" s="19">
        <v>574</v>
      </c>
      <c r="S2" s="19">
        <v>655</v>
      </c>
      <c r="T2" s="19">
        <v>671</v>
      </c>
      <c r="U2" s="19">
        <v>664</v>
      </c>
      <c r="V2" s="19">
        <v>681</v>
      </c>
      <c r="W2" s="19">
        <v>735</v>
      </c>
      <c r="X2" s="19">
        <v>734</v>
      </c>
      <c r="Y2" s="19">
        <v>676</v>
      </c>
      <c r="Z2" s="19">
        <v>755</v>
      </c>
    </row>
    <row r="3" spans="2:26" ht="16" thickTop="1" x14ac:dyDescent="0.2"/>
    <row r="7" spans="2:26" x14ac:dyDescent="0.2">
      <c r="B7" t="s">
        <v>17</v>
      </c>
    </row>
    <row r="8" spans="2:26" ht="16" thickBot="1" x14ac:dyDescent="0.25"/>
    <row r="9" spans="2:26" ht="18" thickTop="1" thickBot="1" x14ac:dyDescent="0.25">
      <c r="B9" s="12" t="s">
        <v>19</v>
      </c>
      <c r="C9" s="13">
        <v>2005</v>
      </c>
      <c r="D9" s="14">
        <v>2006</v>
      </c>
      <c r="E9" s="13">
        <v>2007</v>
      </c>
      <c r="F9" s="13">
        <v>2008</v>
      </c>
      <c r="G9" s="14">
        <v>2009</v>
      </c>
      <c r="H9" s="13">
        <v>2010</v>
      </c>
      <c r="I9" s="15">
        <v>2011</v>
      </c>
      <c r="J9" s="15">
        <v>2012</v>
      </c>
      <c r="K9" s="13">
        <v>2013</v>
      </c>
      <c r="L9" s="14">
        <v>2014</v>
      </c>
    </row>
    <row r="10" spans="2:26" ht="18" thickTop="1" thickBot="1" x14ac:dyDescent="0.25">
      <c r="B10" s="16" t="s">
        <v>20</v>
      </c>
      <c r="C10" s="17">
        <v>94</v>
      </c>
      <c r="D10" s="17">
        <v>75</v>
      </c>
      <c r="E10" s="17">
        <v>89</v>
      </c>
      <c r="F10" s="17">
        <v>67</v>
      </c>
      <c r="G10" s="17">
        <v>109</v>
      </c>
      <c r="H10" s="17">
        <v>70</v>
      </c>
      <c r="I10" s="17">
        <v>112</v>
      </c>
      <c r="J10" s="17">
        <v>134</v>
      </c>
      <c r="K10" s="17">
        <v>121</v>
      </c>
      <c r="L10" s="17">
        <v>166</v>
      </c>
    </row>
    <row r="11" spans="2:26" ht="18" thickTop="1" thickBot="1" x14ac:dyDescent="0.25">
      <c r="B11" s="16" t="s">
        <v>21</v>
      </c>
      <c r="C11" s="17" t="s">
        <v>22</v>
      </c>
      <c r="D11" s="17">
        <v>91</v>
      </c>
      <c r="E11" s="17">
        <v>52</v>
      </c>
      <c r="F11" s="17">
        <v>113</v>
      </c>
      <c r="G11" s="17">
        <v>92</v>
      </c>
      <c r="H11" s="17">
        <v>106</v>
      </c>
      <c r="I11" s="17">
        <v>121</v>
      </c>
      <c r="J11" s="17">
        <v>127</v>
      </c>
      <c r="K11" s="17">
        <v>132</v>
      </c>
      <c r="L11" s="17">
        <v>107</v>
      </c>
    </row>
    <row r="12" spans="2:26" ht="18" thickTop="1" thickBot="1" x14ac:dyDescent="0.25">
      <c r="B12" s="16" t="s">
        <v>23</v>
      </c>
      <c r="C12" s="17" t="s">
        <v>22</v>
      </c>
      <c r="D12" s="17" t="s">
        <v>22</v>
      </c>
      <c r="E12" s="17" t="s">
        <v>22</v>
      </c>
      <c r="F12" s="17" t="s">
        <v>22</v>
      </c>
      <c r="G12" s="17" t="s">
        <v>22</v>
      </c>
      <c r="H12" s="17" t="s">
        <v>22</v>
      </c>
      <c r="I12" s="21" t="s">
        <v>24</v>
      </c>
      <c r="J12" s="17">
        <v>15</v>
      </c>
      <c r="K12" s="17">
        <v>5</v>
      </c>
      <c r="L12" s="17">
        <v>7</v>
      </c>
    </row>
    <row r="13" spans="2:26" ht="18" thickTop="1" thickBot="1" x14ac:dyDescent="0.25">
      <c r="B13" s="16" t="s">
        <v>25</v>
      </c>
      <c r="C13" s="17">
        <v>50</v>
      </c>
      <c r="D13" s="17">
        <v>46</v>
      </c>
      <c r="E13" s="17">
        <v>47</v>
      </c>
      <c r="F13" s="17">
        <v>61</v>
      </c>
      <c r="G13" s="17">
        <v>37</v>
      </c>
      <c r="H13" s="17">
        <v>53</v>
      </c>
      <c r="I13" s="17">
        <v>57</v>
      </c>
      <c r="J13" s="17">
        <v>58</v>
      </c>
      <c r="K13" s="17">
        <v>44</v>
      </c>
      <c r="L13" s="17">
        <v>52</v>
      </c>
    </row>
    <row r="14" spans="2:26" ht="18" thickTop="1" thickBot="1" x14ac:dyDescent="0.25">
      <c r="B14" s="16" t="s">
        <v>26</v>
      </c>
      <c r="C14" s="17">
        <v>97</v>
      </c>
      <c r="D14" s="17">
        <v>87</v>
      </c>
      <c r="E14" s="17">
        <v>79</v>
      </c>
      <c r="F14" s="17">
        <v>87</v>
      </c>
      <c r="G14" s="17">
        <v>76</v>
      </c>
      <c r="H14" s="17">
        <v>113</v>
      </c>
      <c r="I14" s="17">
        <v>146</v>
      </c>
      <c r="J14" s="17">
        <v>147</v>
      </c>
      <c r="K14" s="17">
        <v>140</v>
      </c>
      <c r="L14" s="17">
        <v>130</v>
      </c>
    </row>
    <row r="15" spans="2:26" ht="18" thickTop="1" thickBot="1" x14ac:dyDescent="0.25">
      <c r="B15" s="16" t="s">
        <v>27</v>
      </c>
      <c r="C15" s="17">
        <v>185</v>
      </c>
      <c r="D15" s="17">
        <v>138</v>
      </c>
      <c r="E15" s="17">
        <v>219</v>
      </c>
      <c r="F15" s="17">
        <v>154</v>
      </c>
      <c r="G15" s="17">
        <v>143</v>
      </c>
      <c r="H15" s="17">
        <v>126</v>
      </c>
      <c r="I15" s="21" t="s">
        <v>28</v>
      </c>
      <c r="J15" s="17">
        <v>79</v>
      </c>
      <c r="K15" s="17">
        <v>68</v>
      </c>
      <c r="L15" s="17">
        <v>99</v>
      </c>
    </row>
    <row r="16" spans="2:26" ht="18" thickTop="1" thickBot="1" x14ac:dyDescent="0.25">
      <c r="B16" s="16" t="s">
        <v>29</v>
      </c>
      <c r="C16" s="17">
        <v>46</v>
      </c>
      <c r="D16" s="17">
        <v>27</v>
      </c>
      <c r="E16" s="17">
        <v>36</v>
      </c>
      <c r="F16" s="17">
        <v>53</v>
      </c>
      <c r="G16" s="17">
        <v>39</v>
      </c>
      <c r="H16" s="17">
        <v>34</v>
      </c>
      <c r="I16" s="17">
        <v>35</v>
      </c>
      <c r="J16" s="17">
        <v>46</v>
      </c>
      <c r="K16" s="17">
        <v>50</v>
      </c>
      <c r="L16" s="17">
        <v>63</v>
      </c>
    </row>
    <row r="17" spans="2:13" ht="18" thickTop="1" thickBot="1" x14ac:dyDescent="0.25">
      <c r="B17" s="16" t="s">
        <v>30</v>
      </c>
      <c r="C17" s="17">
        <v>60</v>
      </c>
      <c r="D17" s="17">
        <v>61</v>
      </c>
      <c r="E17" s="17">
        <v>68</v>
      </c>
      <c r="F17" s="17">
        <v>115</v>
      </c>
      <c r="G17" s="17">
        <v>141</v>
      </c>
      <c r="H17" s="17">
        <v>144</v>
      </c>
      <c r="I17" s="17">
        <v>124</v>
      </c>
      <c r="J17" s="17">
        <v>89</v>
      </c>
      <c r="K17" s="17">
        <v>103</v>
      </c>
      <c r="L17" s="17">
        <v>81</v>
      </c>
    </row>
    <row r="18" spans="2:13" ht="18" thickTop="1" thickBot="1" x14ac:dyDescent="0.25">
      <c r="B18" s="16" t="s">
        <v>31</v>
      </c>
      <c r="C18" s="17">
        <v>98</v>
      </c>
      <c r="D18" s="17">
        <v>49</v>
      </c>
      <c r="E18" s="17">
        <v>65</v>
      </c>
      <c r="F18" s="17">
        <v>21</v>
      </c>
      <c r="G18" s="17">
        <v>27</v>
      </c>
      <c r="H18" s="17">
        <v>35</v>
      </c>
      <c r="I18" s="17">
        <v>31</v>
      </c>
      <c r="J18" s="17">
        <v>39</v>
      </c>
      <c r="K18" s="17">
        <v>13</v>
      </c>
      <c r="L18" s="17">
        <v>50</v>
      </c>
    </row>
    <row r="19" spans="2:13" ht="18" thickTop="1" thickBot="1" x14ac:dyDescent="0.25">
      <c r="B19" s="18" t="s">
        <v>32</v>
      </c>
      <c r="C19" s="19">
        <v>630</v>
      </c>
      <c r="D19" s="19">
        <v>574</v>
      </c>
      <c r="E19" s="19">
        <v>655</v>
      </c>
      <c r="F19" s="19">
        <v>671</v>
      </c>
      <c r="G19" s="19">
        <v>664</v>
      </c>
      <c r="H19" s="19">
        <v>681</v>
      </c>
      <c r="I19" s="19">
        <v>735</v>
      </c>
      <c r="J19" s="19">
        <v>734</v>
      </c>
      <c r="K19" s="19">
        <v>676</v>
      </c>
      <c r="L19" s="19">
        <v>755</v>
      </c>
    </row>
    <row r="20" spans="2:13" ht="16" thickTop="1" x14ac:dyDescent="0.2"/>
    <row r="21" spans="2:13" x14ac:dyDescent="0.2">
      <c r="B21" s="20" t="s">
        <v>33</v>
      </c>
    </row>
    <row r="22" spans="2:13" x14ac:dyDescent="0.2">
      <c r="B22" s="20" t="s">
        <v>34</v>
      </c>
    </row>
    <row r="23" spans="2:13" x14ac:dyDescent="0.2">
      <c r="B23" s="20"/>
    </row>
    <row r="24" spans="2:13" x14ac:dyDescent="0.2">
      <c r="B24" t="s">
        <v>35</v>
      </c>
      <c r="F24" t="s">
        <v>36</v>
      </c>
      <c r="M24" t="s">
        <v>40</v>
      </c>
    </row>
    <row r="37" spans="2:2" x14ac:dyDescent="0.2">
      <c r="B37" t="s">
        <v>18</v>
      </c>
    </row>
    <row r="64" spans="2:22" x14ac:dyDescent="0.2">
      <c r="B64" s="22">
        <v>2003</v>
      </c>
      <c r="C64" t="s">
        <v>37</v>
      </c>
      <c r="I64">
        <v>2004</v>
      </c>
      <c r="J64" t="s">
        <v>38</v>
      </c>
      <c r="U64">
        <v>2002</v>
      </c>
      <c r="V64" t="s">
        <v>39</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workbookViewId="0">
      <selection activeCell="N8" sqref="N8"/>
    </sheetView>
  </sheetViews>
  <sheetFormatPr baseColWidth="10" defaultColWidth="8.83203125" defaultRowHeight="15" x14ac:dyDescent="0.2"/>
  <cols>
    <col min="16" max="16" width="22.5" customWidth="1"/>
  </cols>
  <sheetData>
    <row r="1" spans="1:14" ht="24" x14ac:dyDescent="0.2">
      <c r="A1" s="41" t="s">
        <v>43</v>
      </c>
      <c r="B1" s="42">
        <v>2001</v>
      </c>
      <c r="C1" s="42">
        <v>2002</v>
      </c>
      <c r="D1" s="42">
        <v>2003</v>
      </c>
      <c r="E1" s="42">
        <v>2004</v>
      </c>
      <c r="F1" s="42">
        <v>2005</v>
      </c>
      <c r="G1" s="42">
        <v>2006</v>
      </c>
      <c r="H1" s="42">
        <v>2007</v>
      </c>
      <c r="I1" s="42">
        <v>2008</v>
      </c>
      <c r="J1" s="42">
        <v>2009</v>
      </c>
      <c r="K1" s="42">
        <v>2010</v>
      </c>
      <c r="L1" s="42">
        <v>2011</v>
      </c>
      <c r="M1" s="42">
        <v>2012</v>
      </c>
      <c r="N1" s="42">
        <v>2013</v>
      </c>
    </row>
    <row r="2" spans="1:14" ht="24" x14ac:dyDescent="0.2">
      <c r="A2" s="39" t="s">
        <v>42</v>
      </c>
      <c r="B2" s="40">
        <v>325519</v>
      </c>
      <c r="C2" s="40">
        <v>551622</v>
      </c>
      <c r="D2" s="40">
        <v>713657</v>
      </c>
      <c r="E2" s="40">
        <v>860383</v>
      </c>
      <c r="F2" s="40">
        <v>909314</v>
      </c>
      <c r="G2" s="40">
        <v>906129</v>
      </c>
      <c r="H2" s="40">
        <v>1070447</v>
      </c>
      <c r="I2" s="40">
        <v>1261124</v>
      </c>
      <c r="J2" s="40">
        <v>1428977</v>
      </c>
      <c r="K2" s="40">
        <v>1469442</v>
      </c>
      <c r="L2" s="40">
        <v>1897252</v>
      </c>
      <c r="M2" s="40">
        <v>2110916</v>
      </c>
      <c r="N2" s="40">
        <v>2101780</v>
      </c>
    </row>
    <row r="3" spans="1:14" x14ac:dyDescent="0.2">
      <c r="A3" s="39" t="s">
        <v>44</v>
      </c>
      <c r="B3" s="40">
        <v>137306</v>
      </c>
      <c r="C3" s="40">
        <v>242783</v>
      </c>
      <c r="D3" s="40">
        <v>331366</v>
      </c>
      <c r="E3" s="40">
        <v>410298</v>
      </c>
      <c r="F3" s="40">
        <v>437585</v>
      </c>
      <c r="G3" s="40">
        <v>423672</v>
      </c>
      <c r="H3" s="40">
        <v>505563</v>
      </c>
      <c r="I3" s="40">
        <v>620832</v>
      </c>
      <c r="J3" s="40">
        <v>708781</v>
      </c>
      <c r="K3" s="40">
        <v>819399</v>
      </c>
      <c r="L3" s="40">
        <v>1040439</v>
      </c>
      <c r="M3" s="40">
        <v>1111119</v>
      </c>
      <c r="N3" s="40">
        <v>1165090</v>
      </c>
    </row>
    <row r="4" spans="1:14" ht="24" x14ac:dyDescent="0.2">
      <c r="A4" s="39" t="s">
        <v>45</v>
      </c>
      <c r="B4" s="40">
        <v>86250</v>
      </c>
      <c r="C4" s="40">
        <v>161977</v>
      </c>
      <c r="D4" s="40">
        <v>215240</v>
      </c>
      <c r="E4" s="40">
        <v>246909</v>
      </c>
      <c r="F4" s="40">
        <v>255687</v>
      </c>
      <c r="G4" s="40">
        <v>246214</v>
      </c>
      <c r="H4" s="40">
        <v>259314</v>
      </c>
      <c r="I4" s="40">
        <v>314587</v>
      </c>
      <c r="J4" s="40">
        <v>278360</v>
      </c>
      <c r="K4" s="40">
        <v>251080</v>
      </c>
      <c r="L4" s="40">
        <v>279216</v>
      </c>
      <c r="M4" s="40">
        <v>369145</v>
      </c>
      <c r="N4" s="40">
        <v>290056</v>
      </c>
    </row>
    <row r="5" spans="1:14" x14ac:dyDescent="0.2">
      <c r="A5" s="39" t="s">
        <v>31</v>
      </c>
      <c r="B5" s="40">
        <v>101963</v>
      </c>
      <c r="C5" s="40">
        <v>146862</v>
      </c>
      <c r="D5" s="40">
        <v>167051</v>
      </c>
      <c r="E5" s="40">
        <v>203176</v>
      </c>
      <c r="F5" s="40">
        <v>216042</v>
      </c>
      <c r="G5" s="40">
        <v>236243</v>
      </c>
      <c r="H5" s="40">
        <v>305570</v>
      </c>
      <c r="I5" s="40">
        <v>325705</v>
      </c>
      <c r="J5" s="40">
        <v>441836</v>
      </c>
      <c r="K5" s="40">
        <v>398963</v>
      </c>
      <c r="L5" s="40">
        <v>577597</v>
      </c>
      <c r="M5" s="40">
        <v>630652</v>
      </c>
      <c r="N5" s="40">
        <v>646634</v>
      </c>
    </row>
    <row r="25" spans="3:7" ht="16" thickBot="1" x14ac:dyDescent="0.25"/>
    <row r="26" spans="3:7" ht="16" thickBot="1" x14ac:dyDescent="0.25">
      <c r="C26" s="24"/>
      <c r="D26" s="1089" t="s">
        <v>41</v>
      </c>
      <c r="E26" s="1090"/>
      <c r="F26" s="1091"/>
      <c r="G26" s="25"/>
    </row>
    <row r="27" spans="3:7" ht="37" thickBot="1" x14ac:dyDescent="0.25">
      <c r="C27" s="27" t="s">
        <v>43</v>
      </c>
      <c r="D27" s="28" t="s">
        <v>44</v>
      </c>
      <c r="E27" s="29" t="s">
        <v>45</v>
      </c>
      <c r="F27" s="30" t="s">
        <v>31</v>
      </c>
      <c r="G27" s="26" t="s">
        <v>42</v>
      </c>
    </row>
    <row r="28" spans="3:7" x14ac:dyDescent="0.2">
      <c r="C28" s="31">
        <v>2001</v>
      </c>
      <c r="D28" s="32">
        <v>137306</v>
      </c>
      <c r="E28" s="33">
        <v>86250</v>
      </c>
      <c r="F28" s="33">
        <v>101963</v>
      </c>
      <c r="G28" s="34">
        <v>325519</v>
      </c>
    </row>
    <row r="29" spans="3:7" x14ac:dyDescent="0.2">
      <c r="C29" s="31">
        <v>2002</v>
      </c>
      <c r="D29" s="32">
        <v>242783</v>
      </c>
      <c r="E29" s="33">
        <v>161977</v>
      </c>
      <c r="F29" s="33">
        <v>146862</v>
      </c>
      <c r="G29" s="34">
        <v>551622</v>
      </c>
    </row>
    <row r="30" spans="3:7" x14ac:dyDescent="0.2">
      <c r="C30" s="31">
        <v>2003</v>
      </c>
      <c r="D30" s="32">
        <v>331366</v>
      </c>
      <c r="E30" s="33">
        <v>215240</v>
      </c>
      <c r="F30" s="33">
        <v>167051</v>
      </c>
      <c r="G30" s="34">
        <v>713657</v>
      </c>
    </row>
    <row r="31" spans="3:7" x14ac:dyDescent="0.2">
      <c r="C31" s="31">
        <v>2004</v>
      </c>
      <c r="D31" s="32">
        <v>410298</v>
      </c>
      <c r="E31" s="33">
        <v>246909</v>
      </c>
      <c r="F31" s="33">
        <v>203176</v>
      </c>
      <c r="G31" s="34">
        <v>860383</v>
      </c>
    </row>
    <row r="32" spans="3:7" x14ac:dyDescent="0.2">
      <c r="C32" s="31">
        <v>2005</v>
      </c>
      <c r="D32" s="32">
        <v>437585</v>
      </c>
      <c r="E32" s="33">
        <v>255687</v>
      </c>
      <c r="F32" s="33">
        <v>216042</v>
      </c>
      <c r="G32" s="34">
        <v>909314</v>
      </c>
    </row>
    <row r="33" spans="3:7" x14ac:dyDescent="0.2">
      <c r="C33" s="31">
        <v>2006</v>
      </c>
      <c r="D33" s="32">
        <v>423672</v>
      </c>
      <c r="E33" s="33">
        <v>246214</v>
      </c>
      <c r="F33" s="33">
        <v>236243</v>
      </c>
      <c r="G33" s="34">
        <v>906129</v>
      </c>
    </row>
    <row r="34" spans="3:7" x14ac:dyDescent="0.2">
      <c r="C34" s="31">
        <v>2007</v>
      </c>
      <c r="D34" s="32">
        <v>505563</v>
      </c>
      <c r="E34" s="33">
        <v>259314</v>
      </c>
      <c r="F34" s="33">
        <v>305570</v>
      </c>
      <c r="G34" s="34">
        <v>1070447</v>
      </c>
    </row>
    <row r="35" spans="3:7" x14ac:dyDescent="0.2">
      <c r="C35" s="31">
        <v>2008</v>
      </c>
      <c r="D35" s="32">
        <v>620832</v>
      </c>
      <c r="E35" s="33">
        <v>314587</v>
      </c>
      <c r="F35" s="33">
        <v>325705</v>
      </c>
      <c r="G35" s="34">
        <v>1261124</v>
      </c>
    </row>
    <row r="36" spans="3:7" x14ac:dyDescent="0.2">
      <c r="C36" s="31">
        <v>2009</v>
      </c>
      <c r="D36" s="32">
        <v>708781</v>
      </c>
      <c r="E36" s="33">
        <v>278360</v>
      </c>
      <c r="F36" s="33">
        <v>441836</v>
      </c>
      <c r="G36" s="34">
        <v>1428977</v>
      </c>
    </row>
    <row r="37" spans="3:7" x14ac:dyDescent="0.2">
      <c r="C37" s="31">
        <v>2010</v>
      </c>
      <c r="D37" s="32">
        <v>819399</v>
      </c>
      <c r="E37" s="33">
        <v>251080</v>
      </c>
      <c r="F37" s="33">
        <v>398963</v>
      </c>
      <c r="G37" s="34">
        <v>1469442</v>
      </c>
    </row>
    <row r="38" spans="3:7" x14ac:dyDescent="0.2">
      <c r="C38" s="31">
        <v>2011</v>
      </c>
      <c r="D38" s="32">
        <v>1040439</v>
      </c>
      <c r="E38" s="33">
        <v>279216</v>
      </c>
      <c r="F38" s="33">
        <v>577597</v>
      </c>
      <c r="G38" s="34">
        <v>1897252</v>
      </c>
    </row>
    <row r="39" spans="3:7" x14ac:dyDescent="0.2">
      <c r="C39" s="31">
        <v>2012</v>
      </c>
      <c r="D39" s="32">
        <v>1111119</v>
      </c>
      <c r="E39" s="33">
        <v>369145</v>
      </c>
      <c r="F39" s="33">
        <v>630652</v>
      </c>
      <c r="G39" s="34">
        <v>2110916</v>
      </c>
    </row>
    <row r="40" spans="3:7" ht="16" thickBot="1" x14ac:dyDescent="0.25">
      <c r="C40" s="35">
        <v>2013</v>
      </c>
      <c r="D40" s="36">
        <v>1165090</v>
      </c>
      <c r="E40" s="37">
        <v>290056</v>
      </c>
      <c r="F40" s="37">
        <v>646634</v>
      </c>
      <c r="G40" s="38">
        <v>2101780</v>
      </c>
    </row>
  </sheetData>
  <mergeCells count="1">
    <mergeCell ref="D26:F26"/>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C46"/>
  <sheetViews>
    <sheetView topLeftCell="N7" workbookViewId="0">
      <selection activeCell="AD9" sqref="AD8:BC9"/>
    </sheetView>
  </sheetViews>
  <sheetFormatPr baseColWidth="10" defaultColWidth="8.83203125" defaultRowHeight="15" x14ac:dyDescent="0.2"/>
  <sheetData>
    <row r="1" spans="2:55" ht="18" x14ac:dyDescent="0.2">
      <c r="L1" s="102" t="s">
        <v>376</v>
      </c>
    </row>
    <row r="2" spans="2:55" ht="18" x14ac:dyDescent="0.2">
      <c r="L2" s="102" t="s">
        <v>375</v>
      </c>
    </row>
    <row r="3" spans="2:55" x14ac:dyDescent="0.2">
      <c r="L3" s="101" t="s">
        <v>374</v>
      </c>
    </row>
    <row r="4" spans="2:55" x14ac:dyDescent="0.2">
      <c r="L4" s="101" t="s">
        <v>373</v>
      </c>
    </row>
    <row r="5" spans="2:55" x14ac:dyDescent="0.2">
      <c r="L5" s="101" t="s">
        <v>372</v>
      </c>
    </row>
    <row r="6" spans="2:55" x14ac:dyDescent="0.2">
      <c r="L6" s="101"/>
    </row>
    <row r="7" spans="2:55" ht="15" customHeight="1" x14ac:dyDescent="0.2">
      <c r="B7" s="1092" t="s">
        <v>96</v>
      </c>
      <c r="C7" s="100" t="s">
        <v>118</v>
      </c>
      <c r="D7" s="1094" t="s">
        <v>371</v>
      </c>
      <c r="E7" s="1094" t="s">
        <v>370</v>
      </c>
      <c r="F7" s="1099" t="s">
        <v>369</v>
      </c>
      <c r="G7" s="1100"/>
      <c r="H7" s="1100"/>
      <c r="I7" s="1100"/>
      <c r="J7" s="1100"/>
      <c r="K7" s="1101"/>
      <c r="L7" s="1099" t="s">
        <v>368</v>
      </c>
      <c r="M7" s="1100"/>
      <c r="N7" s="1100"/>
      <c r="O7" s="1100"/>
      <c r="P7" s="1101"/>
      <c r="Q7" s="1099" t="s">
        <v>367</v>
      </c>
      <c r="R7" s="1100"/>
      <c r="S7" s="1100"/>
      <c r="T7" s="1100"/>
      <c r="U7" s="1100"/>
      <c r="V7" s="1100"/>
      <c r="W7" s="1100"/>
      <c r="X7" s="1101"/>
      <c r="Z7" s="1092" t="s">
        <v>96</v>
      </c>
      <c r="AA7" s="1094" t="s">
        <v>371</v>
      </c>
    </row>
    <row r="8" spans="2:55" ht="30" x14ac:dyDescent="0.2">
      <c r="B8" s="1093"/>
      <c r="C8" s="99" t="s">
        <v>366</v>
      </c>
      <c r="D8" s="1095"/>
      <c r="E8" s="1095"/>
      <c r="F8" s="98" t="s">
        <v>365</v>
      </c>
      <c r="G8" s="98" t="s">
        <v>364</v>
      </c>
      <c r="H8" s="98" t="s">
        <v>363</v>
      </c>
      <c r="I8" s="98" t="s">
        <v>362</v>
      </c>
      <c r="J8" s="98" t="s">
        <v>361</v>
      </c>
      <c r="K8" s="98" t="s">
        <v>360</v>
      </c>
      <c r="L8" s="98" t="s">
        <v>359</v>
      </c>
      <c r="M8" s="98" t="s">
        <v>358</v>
      </c>
      <c r="N8" s="98" t="s">
        <v>357</v>
      </c>
      <c r="O8" s="98" t="s">
        <v>356</v>
      </c>
      <c r="P8" s="98" t="s">
        <v>355</v>
      </c>
      <c r="Q8" s="98" t="s">
        <v>354</v>
      </c>
      <c r="R8" s="98" t="s">
        <v>353</v>
      </c>
      <c r="S8" s="98" t="s">
        <v>352</v>
      </c>
      <c r="T8" s="98" t="s">
        <v>351</v>
      </c>
      <c r="U8" s="98" t="s">
        <v>350</v>
      </c>
      <c r="V8" s="98" t="s">
        <v>349</v>
      </c>
      <c r="W8" s="98" t="s">
        <v>348</v>
      </c>
      <c r="X8" s="98" t="s">
        <v>347</v>
      </c>
      <c r="Z8" s="1093"/>
      <c r="AA8" s="1095"/>
      <c r="AC8" s="164" t="s">
        <v>96</v>
      </c>
      <c r="AD8" s="97" t="s">
        <v>298</v>
      </c>
      <c r="AE8" s="97" t="s">
        <v>304</v>
      </c>
      <c r="AF8" s="97" t="s">
        <v>310</v>
      </c>
      <c r="AG8" s="97" t="s">
        <v>312</v>
      </c>
      <c r="AH8" s="97" t="s">
        <v>314</v>
      </c>
      <c r="AI8" s="97" t="s">
        <v>315</v>
      </c>
      <c r="AJ8" s="97" t="s">
        <v>316</v>
      </c>
      <c r="AK8" s="97" t="s">
        <v>317</v>
      </c>
      <c r="AL8" s="97" t="s">
        <v>318</v>
      </c>
      <c r="AM8" s="97" t="s">
        <v>319</v>
      </c>
      <c r="AN8" s="97" t="s">
        <v>320</v>
      </c>
      <c r="AO8" s="97" t="s">
        <v>321</v>
      </c>
      <c r="AP8" s="97" t="s">
        <v>322</v>
      </c>
      <c r="AQ8" s="97" t="s">
        <v>323</v>
      </c>
      <c r="AR8" s="97" t="s">
        <v>324</v>
      </c>
      <c r="AS8" s="97" t="s">
        <v>325</v>
      </c>
      <c r="AT8" s="97" t="s">
        <v>326</v>
      </c>
      <c r="AU8" s="97" t="s">
        <v>327</v>
      </c>
      <c r="AV8" s="97" t="s">
        <v>328</v>
      </c>
      <c r="AW8" s="97" t="s">
        <v>332</v>
      </c>
      <c r="AX8" s="97" t="s">
        <v>336</v>
      </c>
      <c r="AY8" s="97" t="s">
        <v>340</v>
      </c>
      <c r="AZ8" s="97" t="s">
        <v>342</v>
      </c>
      <c r="BA8" s="97" t="s">
        <v>344</v>
      </c>
      <c r="BB8" s="97" t="s">
        <v>345</v>
      </c>
      <c r="BC8" s="97" t="s">
        <v>346</v>
      </c>
    </row>
    <row r="9" spans="2:55" x14ac:dyDescent="0.2">
      <c r="B9" s="97" t="s">
        <v>346</v>
      </c>
      <c r="C9" s="97" t="s">
        <v>196</v>
      </c>
      <c r="D9" s="97" t="s">
        <v>196</v>
      </c>
      <c r="E9" s="97" t="s">
        <v>195</v>
      </c>
      <c r="F9" s="97" t="s">
        <v>196</v>
      </c>
      <c r="G9" s="97" t="s">
        <v>195</v>
      </c>
      <c r="H9" s="97" t="s">
        <v>195</v>
      </c>
      <c r="I9" s="97" t="s">
        <v>195</v>
      </c>
      <c r="J9" s="97" t="s">
        <v>195</v>
      </c>
      <c r="K9" s="97" t="s">
        <v>195</v>
      </c>
      <c r="L9" s="97" t="s">
        <v>200</v>
      </c>
      <c r="M9" s="97" t="s">
        <v>204</v>
      </c>
      <c r="N9" s="97" t="s">
        <v>208</v>
      </c>
      <c r="O9" s="97" t="s">
        <v>195</v>
      </c>
      <c r="P9" s="97" t="s">
        <v>195</v>
      </c>
      <c r="Q9" s="97" t="s">
        <v>195</v>
      </c>
      <c r="R9" s="97" t="s">
        <v>195</v>
      </c>
      <c r="S9" s="97" t="s">
        <v>195</v>
      </c>
      <c r="T9" s="97" t="s">
        <v>195</v>
      </c>
      <c r="U9" s="97" t="s">
        <v>196</v>
      </c>
      <c r="V9" s="97" t="s">
        <v>195</v>
      </c>
      <c r="W9" s="97" t="s">
        <v>195</v>
      </c>
      <c r="X9" s="97" t="s">
        <v>195</v>
      </c>
      <c r="Z9" s="97" t="s">
        <v>346</v>
      </c>
      <c r="AA9" s="97" t="s">
        <v>196</v>
      </c>
      <c r="AC9" s="100" t="s">
        <v>371</v>
      </c>
      <c r="AD9" s="97" t="s">
        <v>296</v>
      </c>
      <c r="AE9" s="97" t="s">
        <v>302</v>
      </c>
      <c r="AF9" s="97" t="s">
        <v>309</v>
      </c>
      <c r="AG9" s="97" t="s">
        <v>306</v>
      </c>
      <c r="AH9" s="97" t="s">
        <v>254</v>
      </c>
      <c r="AI9" s="97" t="s">
        <v>211</v>
      </c>
      <c r="AJ9" s="97" t="s">
        <v>189</v>
      </c>
      <c r="AK9" s="97" t="s">
        <v>204</v>
      </c>
      <c r="AL9" s="97" t="s">
        <v>173</v>
      </c>
      <c r="AM9" s="97" t="s">
        <v>211</v>
      </c>
      <c r="AN9" s="97" t="s">
        <v>196</v>
      </c>
      <c r="AO9" s="97" t="s">
        <v>208</v>
      </c>
      <c r="AP9" s="97" t="s">
        <v>198</v>
      </c>
      <c r="AQ9" s="97" t="s">
        <v>173</v>
      </c>
      <c r="AR9" s="97" t="s">
        <v>208</v>
      </c>
      <c r="AS9" s="97" t="s">
        <v>195</v>
      </c>
      <c r="AT9" s="97" t="s">
        <v>195</v>
      </c>
      <c r="AU9" s="97" t="s">
        <v>173</v>
      </c>
      <c r="AV9" s="97" t="s">
        <v>245</v>
      </c>
      <c r="AW9" s="97" t="s">
        <v>278</v>
      </c>
      <c r="AX9" s="97" t="s">
        <v>335</v>
      </c>
      <c r="AY9" s="97" t="s">
        <v>339</v>
      </c>
      <c r="AZ9" s="97" t="s">
        <v>223</v>
      </c>
      <c r="BA9" s="97" t="s">
        <v>212</v>
      </c>
      <c r="BB9" s="97" t="s">
        <v>230</v>
      </c>
      <c r="BC9" s="97" t="s">
        <v>196</v>
      </c>
    </row>
    <row r="10" spans="2:55" x14ac:dyDescent="0.2">
      <c r="B10" s="97" t="s">
        <v>345</v>
      </c>
      <c r="C10" s="97" t="s">
        <v>230</v>
      </c>
      <c r="D10" s="97" t="s">
        <v>230</v>
      </c>
      <c r="E10" s="97" t="s">
        <v>195</v>
      </c>
      <c r="F10" s="97" t="s">
        <v>230</v>
      </c>
      <c r="G10" s="97" t="s">
        <v>195</v>
      </c>
      <c r="H10" s="97" t="s">
        <v>195</v>
      </c>
      <c r="I10" s="97" t="s">
        <v>195</v>
      </c>
      <c r="J10" s="97" t="s">
        <v>195</v>
      </c>
      <c r="K10" s="97" t="s">
        <v>195</v>
      </c>
      <c r="L10" s="97" t="s">
        <v>173</v>
      </c>
      <c r="M10" s="97" t="s">
        <v>204</v>
      </c>
      <c r="N10" s="97" t="s">
        <v>201</v>
      </c>
      <c r="O10" s="97" t="s">
        <v>173</v>
      </c>
      <c r="P10" s="97" t="s">
        <v>204</v>
      </c>
      <c r="Q10" s="97" t="s">
        <v>195</v>
      </c>
      <c r="R10" s="97" t="s">
        <v>195</v>
      </c>
      <c r="S10" s="97" t="s">
        <v>195</v>
      </c>
      <c r="T10" s="97" t="s">
        <v>195</v>
      </c>
      <c r="U10" s="97" t="s">
        <v>230</v>
      </c>
      <c r="V10" s="97" t="s">
        <v>195</v>
      </c>
      <c r="W10" s="97" t="s">
        <v>195</v>
      </c>
      <c r="X10" s="97" t="s">
        <v>195</v>
      </c>
      <c r="Z10" s="97" t="s">
        <v>345</v>
      </c>
      <c r="AA10" s="97" t="s">
        <v>230</v>
      </c>
    </row>
    <row r="11" spans="2:55" x14ac:dyDescent="0.2">
      <c r="B11" s="97" t="s">
        <v>344</v>
      </c>
      <c r="C11" s="97" t="s">
        <v>212</v>
      </c>
      <c r="D11" s="97" t="s">
        <v>212</v>
      </c>
      <c r="E11" s="97" t="s">
        <v>195</v>
      </c>
      <c r="F11" s="97" t="s">
        <v>212</v>
      </c>
      <c r="G11" s="97" t="s">
        <v>195</v>
      </c>
      <c r="H11" s="97" t="s">
        <v>195</v>
      </c>
      <c r="I11" s="97" t="s">
        <v>195</v>
      </c>
      <c r="J11" s="97" t="s">
        <v>195</v>
      </c>
      <c r="K11" s="97" t="s">
        <v>195</v>
      </c>
      <c r="L11" s="97" t="s">
        <v>173</v>
      </c>
      <c r="M11" s="97" t="s">
        <v>204</v>
      </c>
      <c r="N11" s="97" t="s">
        <v>343</v>
      </c>
      <c r="O11" s="97" t="s">
        <v>204</v>
      </c>
      <c r="P11" s="97" t="s">
        <v>195</v>
      </c>
      <c r="Q11" s="97" t="s">
        <v>195</v>
      </c>
      <c r="R11" s="97" t="s">
        <v>195</v>
      </c>
      <c r="S11" s="97" t="s">
        <v>195</v>
      </c>
      <c r="T11" s="97" t="s">
        <v>195</v>
      </c>
      <c r="U11" s="97" t="s">
        <v>311</v>
      </c>
      <c r="V11" s="97" t="s">
        <v>195</v>
      </c>
      <c r="W11" s="97" t="s">
        <v>204</v>
      </c>
      <c r="X11" s="97" t="s">
        <v>195</v>
      </c>
      <c r="Z11" s="97" t="s">
        <v>344</v>
      </c>
      <c r="AA11" s="97" t="s">
        <v>212</v>
      </c>
    </row>
    <row r="12" spans="2:55" x14ac:dyDescent="0.2">
      <c r="B12" s="97" t="s">
        <v>342</v>
      </c>
      <c r="C12" s="97" t="s">
        <v>223</v>
      </c>
      <c r="D12" s="97" t="s">
        <v>223</v>
      </c>
      <c r="E12" s="97" t="s">
        <v>195</v>
      </c>
      <c r="F12" s="97" t="s">
        <v>223</v>
      </c>
      <c r="G12" s="97" t="s">
        <v>195</v>
      </c>
      <c r="H12" s="97" t="s">
        <v>195</v>
      </c>
      <c r="I12" s="97" t="s">
        <v>195</v>
      </c>
      <c r="J12" s="97" t="s">
        <v>195</v>
      </c>
      <c r="K12" s="97" t="s">
        <v>195</v>
      </c>
      <c r="L12" s="97" t="s">
        <v>205</v>
      </c>
      <c r="M12" s="97" t="s">
        <v>208</v>
      </c>
      <c r="N12" s="97" t="s">
        <v>341</v>
      </c>
      <c r="O12" s="97" t="s">
        <v>199</v>
      </c>
      <c r="P12" s="97" t="s">
        <v>200</v>
      </c>
      <c r="Q12" s="97" t="s">
        <v>195</v>
      </c>
      <c r="R12" s="97" t="s">
        <v>195</v>
      </c>
      <c r="S12" s="97" t="s">
        <v>195</v>
      </c>
      <c r="T12" s="97" t="s">
        <v>195</v>
      </c>
      <c r="U12" s="97" t="s">
        <v>222</v>
      </c>
      <c r="V12" s="97" t="s">
        <v>195</v>
      </c>
      <c r="W12" s="97" t="s">
        <v>208</v>
      </c>
      <c r="X12" s="97" t="s">
        <v>195</v>
      </c>
      <c r="Z12" s="97" t="s">
        <v>342</v>
      </c>
      <c r="AA12" s="97" t="s">
        <v>223</v>
      </c>
    </row>
    <row r="13" spans="2:55" x14ac:dyDescent="0.2">
      <c r="B13" s="97" t="s">
        <v>340</v>
      </c>
      <c r="C13" s="97" t="s">
        <v>339</v>
      </c>
      <c r="D13" s="97" t="s">
        <v>339</v>
      </c>
      <c r="E13" s="97" t="s">
        <v>195</v>
      </c>
      <c r="F13" s="97" t="s">
        <v>339</v>
      </c>
      <c r="G13" s="97" t="s">
        <v>195</v>
      </c>
      <c r="H13" s="97" t="s">
        <v>195</v>
      </c>
      <c r="I13" s="97" t="s">
        <v>195</v>
      </c>
      <c r="J13" s="97" t="s">
        <v>195</v>
      </c>
      <c r="K13" s="97" t="s">
        <v>195</v>
      </c>
      <c r="L13" s="97" t="s">
        <v>198</v>
      </c>
      <c r="M13" s="97" t="s">
        <v>198</v>
      </c>
      <c r="N13" s="97" t="s">
        <v>338</v>
      </c>
      <c r="O13" s="97" t="s">
        <v>189</v>
      </c>
      <c r="P13" s="97" t="s">
        <v>200</v>
      </c>
      <c r="Q13" s="97" t="s">
        <v>195</v>
      </c>
      <c r="R13" s="97" t="s">
        <v>195</v>
      </c>
      <c r="S13" s="97" t="s">
        <v>195</v>
      </c>
      <c r="T13" s="97" t="s">
        <v>195</v>
      </c>
      <c r="U13" s="97" t="s">
        <v>337</v>
      </c>
      <c r="V13" s="97" t="s">
        <v>195</v>
      </c>
      <c r="W13" s="97" t="s">
        <v>200</v>
      </c>
      <c r="X13" s="97" t="s">
        <v>195</v>
      </c>
      <c r="Z13" s="97" t="s">
        <v>340</v>
      </c>
      <c r="AA13" s="97" t="s">
        <v>339</v>
      </c>
    </row>
    <row r="14" spans="2:55" x14ac:dyDescent="0.2">
      <c r="B14" s="97" t="s">
        <v>336</v>
      </c>
      <c r="C14" s="97" t="s">
        <v>335</v>
      </c>
      <c r="D14" s="97" t="s">
        <v>335</v>
      </c>
      <c r="E14" s="97" t="s">
        <v>195</v>
      </c>
      <c r="F14" s="97" t="s">
        <v>335</v>
      </c>
      <c r="G14" s="97" t="s">
        <v>195</v>
      </c>
      <c r="H14" s="97" t="s">
        <v>195</v>
      </c>
      <c r="I14" s="97" t="s">
        <v>195</v>
      </c>
      <c r="J14" s="97" t="s">
        <v>195</v>
      </c>
      <c r="K14" s="97" t="s">
        <v>195</v>
      </c>
      <c r="L14" s="97" t="s">
        <v>311</v>
      </c>
      <c r="M14" s="97" t="s">
        <v>265</v>
      </c>
      <c r="N14" s="97" t="s">
        <v>334</v>
      </c>
      <c r="O14" s="97" t="s">
        <v>173</v>
      </c>
      <c r="P14" s="97" t="s">
        <v>202</v>
      </c>
      <c r="Q14" s="97" t="s">
        <v>195</v>
      </c>
      <c r="R14" s="97" t="s">
        <v>195</v>
      </c>
      <c r="S14" s="97" t="s">
        <v>195</v>
      </c>
      <c r="T14" s="97" t="s">
        <v>195</v>
      </c>
      <c r="U14" s="97" t="s">
        <v>333</v>
      </c>
      <c r="V14" s="97" t="s">
        <v>195</v>
      </c>
      <c r="W14" s="97" t="s">
        <v>211</v>
      </c>
      <c r="X14" s="97" t="s">
        <v>195</v>
      </c>
      <c r="Z14" s="97" t="s">
        <v>336</v>
      </c>
      <c r="AA14" s="97" t="s">
        <v>335</v>
      </c>
    </row>
    <row r="15" spans="2:55" x14ac:dyDescent="0.2">
      <c r="B15" s="97" t="s">
        <v>332</v>
      </c>
      <c r="C15" s="97" t="s">
        <v>331</v>
      </c>
      <c r="D15" s="97" t="s">
        <v>278</v>
      </c>
      <c r="E15" s="97" t="s">
        <v>211</v>
      </c>
      <c r="F15" s="97" t="s">
        <v>331</v>
      </c>
      <c r="G15" s="97" t="s">
        <v>195</v>
      </c>
      <c r="H15" s="97" t="s">
        <v>195</v>
      </c>
      <c r="I15" s="97" t="s">
        <v>195</v>
      </c>
      <c r="J15" s="97" t="s">
        <v>195</v>
      </c>
      <c r="K15" s="97" t="s">
        <v>195</v>
      </c>
      <c r="L15" s="97" t="s">
        <v>239</v>
      </c>
      <c r="M15" s="97" t="s">
        <v>227</v>
      </c>
      <c r="N15" s="97" t="s">
        <v>330</v>
      </c>
      <c r="O15" s="97" t="s">
        <v>195</v>
      </c>
      <c r="P15" s="97" t="s">
        <v>202</v>
      </c>
      <c r="Q15" s="97" t="s">
        <v>211</v>
      </c>
      <c r="R15" s="97" t="s">
        <v>195</v>
      </c>
      <c r="S15" s="97" t="s">
        <v>195</v>
      </c>
      <c r="T15" s="97" t="s">
        <v>195</v>
      </c>
      <c r="U15" s="97" t="s">
        <v>329</v>
      </c>
      <c r="V15" s="97" t="s">
        <v>173</v>
      </c>
      <c r="W15" s="97" t="s">
        <v>198</v>
      </c>
      <c r="X15" s="97" t="s">
        <v>195</v>
      </c>
      <c r="Z15" s="97" t="s">
        <v>332</v>
      </c>
      <c r="AA15" s="97" t="s">
        <v>278</v>
      </c>
    </row>
    <row r="16" spans="2:55" x14ac:dyDescent="0.2">
      <c r="B16" s="97" t="s">
        <v>328</v>
      </c>
      <c r="C16" s="97" t="s">
        <v>239</v>
      </c>
      <c r="D16" s="97" t="s">
        <v>245</v>
      </c>
      <c r="E16" s="97" t="s">
        <v>205</v>
      </c>
      <c r="F16" s="97" t="s">
        <v>239</v>
      </c>
      <c r="G16" s="97" t="s">
        <v>195</v>
      </c>
      <c r="H16" s="97" t="s">
        <v>195</v>
      </c>
      <c r="I16" s="97" t="s">
        <v>195</v>
      </c>
      <c r="J16" s="97" t="s">
        <v>195</v>
      </c>
      <c r="K16" s="97" t="s">
        <v>195</v>
      </c>
      <c r="L16" s="97" t="s">
        <v>211</v>
      </c>
      <c r="M16" s="97" t="s">
        <v>204</v>
      </c>
      <c r="N16" s="97" t="s">
        <v>256</v>
      </c>
      <c r="O16" s="97" t="s">
        <v>195</v>
      </c>
      <c r="P16" s="97" t="s">
        <v>196</v>
      </c>
      <c r="Q16" s="97" t="s">
        <v>205</v>
      </c>
      <c r="R16" s="97" t="s">
        <v>195</v>
      </c>
      <c r="S16" s="97" t="s">
        <v>195</v>
      </c>
      <c r="T16" s="97" t="s">
        <v>195</v>
      </c>
      <c r="U16" s="97" t="s">
        <v>230</v>
      </c>
      <c r="V16" s="97" t="s">
        <v>196</v>
      </c>
      <c r="W16" s="97" t="s">
        <v>195</v>
      </c>
      <c r="X16" s="97" t="s">
        <v>195</v>
      </c>
      <c r="Z16" s="97" t="s">
        <v>328</v>
      </c>
      <c r="AA16" s="97" t="s">
        <v>245</v>
      </c>
    </row>
    <row r="17" spans="2:27" x14ac:dyDescent="0.2">
      <c r="B17" s="97" t="s">
        <v>327</v>
      </c>
      <c r="C17" s="97" t="s">
        <v>173</v>
      </c>
      <c r="D17" s="97" t="s">
        <v>173</v>
      </c>
      <c r="E17" s="97" t="s">
        <v>195</v>
      </c>
      <c r="F17" s="97" t="s">
        <v>173</v>
      </c>
      <c r="G17" s="97" t="s">
        <v>195</v>
      </c>
      <c r="H17" s="97" t="s">
        <v>195</v>
      </c>
      <c r="I17" s="97" t="s">
        <v>195</v>
      </c>
      <c r="J17" s="97" t="s">
        <v>195</v>
      </c>
      <c r="K17" s="97" t="s">
        <v>195</v>
      </c>
      <c r="L17" s="97" t="s">
        <v>195</v>
      </c>
      <c r="M17" s="97" t="s">
        <v>195</v>
      </c>
      <c r="N17" s="97" t="s">
        <v>204</v>
      </c>
      <c r="O17" s="97" t="s">
        <v>195</v>
      </c>
      <c r="P17" s="97" t="s">
        <v>200</v>
      </c>
      <c r="Q17" s="97" t="s">
        <v>195</v>
      </c>
      <c r="R17" s="97" t="s">
        <v>195</v>
      </c>
      <c r="S17" s="97" t="s">
        <v>195</v>
      </c>
      <c r="T17" s="97" t="s">
        <v>195</v>
      </c>
      <c r="U17" s="97" t="s">
        <v>195</v>
      </c>
      <c r="V17" s="97" t="s">
        <v>173</v>
      </c>
      <c r="W17" s="97" t="s">
        <v>195</v>
      </c>
      <c r="X17" s="97" t="s">
        <v>195</v>
      </c>
      <c r="Z17" s="97" t="s">
        <v>327</v>
      </c>
      <c r="AA17" s="97" t="s">
        <v>173</v>
      </c>
    </row>
    <row r="18" spans="2:27" x14ac:dyDescent="0.2">
      <c r="B18" s="97" t="s">
        <v>326</v>
      </c>
      <c r="C18" s="97" t="s">
        <v>195</v>
      </c>
      <c r="D18" s="97" t="s">
        <v>195</v>
      </c>
      <c r="E18" s="97" t="s">
        <v>195</v>
      </c>
      <c r="F18" s="97" t="s">
        <v>195</v>
      </c>
      <c r="G18" s="97" t="s">
        <v>195</v>
      </c>
      <c r="H18" s="97" t="s">
        <v>195</v>
      </c>
      <c r="I18" s="97" t="s">
        <v>195</v>
      </c>
      <c r="J18" s="97" t="s">
        <v>195</v>
      </c>
      <c r="K18" s="97" t="s">
        <v>195</v>
      </c>
      <c r="L18" s="97" t="s">
        <v>195</v>
      </c>
      <c r="M18" s="97" t="s">
        <v>195</v>
      </c>
      <c r="N18" s="97" t="s">
        <v>195</v>
      </c>
      <c r="O18" s="97" t="s">
        <v>195</v>
      </c>
      <c r="P18" s="97" t="s">
        <v>195</v>
      </c>
      <c r="Q18" s="97" t="s">
        <v>195</v>
      </c>
      <c r="R18" s="97" t="s">
        <v>195</v>
      </c>
      <c r="S18" s="97" t="s">
        <v>195</v>
      </c>
      <c r="T18" s="97" t="s">
        <v>195</v>
      </c>
      <c r="U18" s="97" t="s">
        <v>195</v>
      </c>
      <c r="V18" s="97" t="s">
        <v>195</v>
      </c>
      <c r="W18" s="97" t="s">
        <v>195</v>
      </c>
      <c r="X18" s="97" t="s">
        <v>195</v>
      </c>
      <c r="Z18" s="97" t="s">
        <v>326</v>
      </c>
      <c r="AA18" s="97" t="s">
        <v>195</v>
      </c>
    </row>
    <row r="19" spans="2:27" x14ac:dyDescent="0.2">
      <c r="B19" s="97" t="s">
        <v>325</v>
      </c>
      <c r="C19" s="97" t="s">
        <v>195</v>
      </c>
      <c r="D19" s="97" t="s">
        <v>195</v>
      </c>
      <c r="E19" s="97" t="s">
        <v>195</v>
      </c>
      <c r="F19" s="97" t="s">
        <v>195</v>
      </c>
      <c r="G19" s="97" t="s">
        <v>195</v>
      </c>
      <c r="H19" s="97" t="s">
        <v>195</v>
      </c>
      <c r="I19" s="97" t="s">
        <v>195</v>
      </c>
      <c r="J19" s="97" t="s">
        <v>195</v>
      </c>
      <c r="K19" s="97" t="s">
        <v>195</v>
      </c>
      <c r="L19" s="97" t="s">
        <v>195</v>
      </c>
      <c r="M19" s="97" t="s">
        <v>195</v>
      </c>
      <c r="N19" s="97" t="s">
        <v>195</v>
      </c>
      <c r="O19" s="97" t="s">
        <v>195</v>
      </c>
      <c r="P19" s="97" t="s">
        <v>195</v>
      </c>
      <c r="Q19" s="97" t="s">
        <v>195</v>
      </c>
      <c r="R19" s="97" t="s">
        <v>195</v>
      </c>
      <c r="S19" s="97" t="s">
        <v>195</v>
      </c>
      <c r="T19" s="97" t="s">
        <v>195</v>
      </c>
      <c r="U19" s="97" t="s">
        <v>195</v>
      </c>
      <c r="V19" s="97" t="s">
        <v>195</v>
      </c>
      <c r="W19" s="97" t="s">
        <v>195</v>
      </c>
      <c r="X19" s="97" t="s">
        <v>195</v>
      </c>
      <c r="Z19" s="97" t="s">
        <v>325</v>
      </c>
      <c r="AA19" s="97" t="s">
        <v>195</v>
      </c>
    </row>
    <row r="20" spans="2:27" x14ac:dyDescent="0.2">
      <c r="B20" s="97" t="s">
        <v>324</v>
      </c>
      <c r="C20" s="97" t="s">
        <v>208</v>
      </c>
      <c r="D20" s="97" t="s">
        <v>208</v>
      </c>
      <c r="E20" s="97" t="s">
        <v>195</v>
      </c>
      <c r="F20" s="97" t="s">
        <v>195</v>
      </c>
      <c r="G20" s="97" t="s">
        <v>173</v>
      </c>
      <c r="H20" s="97" t="s">
        <v>204</v>
      </c>
      <c r="I20" s="97" t="s">
        <v>195</v>
      </c>
      <c r="J20" s="97" t="s">
        <v>195</v>
      </c>
      <c r="K20" s="97" t="s">
        <v>195</v>
      </c>
      <c r="L20" s="97" t="s">
        <v>204</v>
      </c>
      <c r="M20" s="97" t="s">
        <v>204</v>
      </c>
      <c r="N20" s="97" t="s">
        <v>204</v>
      </c>
      <c r="O20" s="97" t="s">
        <v>195</v>
      </c>
      <c r="P20" s="97" t="s">
        <v>204</v>
      </c>
      <c r="Q20" s="97" t="s">
        <v>195</v>
      </c>
      <c r="R20" s="97" t="s">
        <v>195</v>
      </c>
      <c r="S20" s="97" t="s">
        <v>195</v>
      </c>
      <c r="T20" s="97" t="s">
        <v>195</v>
      </c>
      <c r="U20" s="97" t="s">
        <v>200</v>
      </c>
      <c r="V20" s="97" t="s">
        <v>204</v>
      </c>
      <c r="W20" s="97" t="s">
        <v>204</v>
      </c>
      <c r="X20" s="97" t="s">
        <v>195</v>
      </c>
      <c r="Z20" s="97" t="s">
        <v>324</v>
      </c>
      <c r="AA20" s="97" t="s">
        <v>208</v>
      </c>
    </row>
    <row r="21" spans="2:27" x14ac:dyDescent="0.2">
      <c r="B21" s="97" t="s">
        <v>323</v>
      </c>
      <c r="C21" s="97" t="s">
        <v>173</v>
      </c>
      <c r="D21" s="97" t="s">
        <v>173</v>
      </c>
      <c r="E21" s="97" t="s">
        <v>195</v>
      </c>
      <c r="F21" s="97" t="s">
        <v>195</v>
      </c>
      <c r="G21" s="97" t="s">
        <v>173</v>
      </c>
      <c r="H21" s="97" t="s">
        <v>195</v>
      </c>
      <c r="I21" s="97" t="s">
        <v>195</v>
      </c>
      <c r="J21" s="97" t="s">
        <v>195</v>
      </c>
      <c r="K21" s="97" t="s">
        <v>195</v>
      </c>
      <c r="L21" s="97" t="s">
        <v>204</v>
      </c>
      <c r="M21" s="97" t="s">
        <v>195</v>
      </c>
      <c r="N21" s="97" t="s">
        <v>204</v>
      </c>
      <c r="O21" s="97" t="s">
        <v>195</v>
      </c>
      <c r="P21" s="97" t="s">
        <v>204</v>
      </c>
      <c r="Q21" s="97" t="s">
        <v>195</v>
      </c>
      <c r="R21" s="97" t="s">
        <v>195</v>
      </c>
      <c r="S21" s="97" t="s">
        <v>195</v>
      </c>
      <c r="T21" s="97" t="s">
        <v>195</v>
      </c>
      <c r="U21" s="97" t="s">
        <v>204</v>
      </c>
      <c r="V21" s="97" t="s">
        <v>200</v>
      </c>
      <c r="W21" s="97" t="s">
        <v>195</v>
      </c>
      <c r="X21" s="97" t="s">
        <v>195</v>
      </c>
      <c r="Z21" s="97" t="s">
        <v>323</v>
      </c>
      <c r="AA21" s="97" t="s">
        <v>173</v>
      </c>
    </row>
    <row r="22" spans="2:27" x14ac:dyDescent="0.2">
      <c r="B22" s="97" t="s">
        <v>322</v>
      </c>
      <c r="C22" s="97" t="s">
        <v>198</v>
      </c>
      <c r="D22" s="97" t="s">
        <v>198</v>
      </c>
      <c r="E22" s="97" t="s">
        <v>195</v>
      </c>
      <c r="F22" s="97" t="s">
        <v>195</v>
      </c>
      <c r="G22" s="97" t="s">
        <v>201</v>
      </c>
      <c r="H22" s="97" t="s">
        <v>204</v>
      </c>
      <c r="I22" s="97" t="s">
        <v>195</v>
      </c>
      <c r="J22" s="97" t="s">
        <v>195</v>
      </c>
      <c r="K22" s="97" t="s">
        <v>195</v>
      </c>
      <c r="L22" s="97" t="s">
        <v>173</v>
      </c>
      <c r="M22" s="97" t="s">
        <v>173</v>
      </c>
      <c r="N22" s="97" t="s">
        <v>208</v>
      </c>
      <c r="O22" s="97" t="s">
        <v>195</v>
      </c>
      <c r="P22" s="97" t="s">
        <v>204</v>
      </c>
      <c r="Q22" s="97" t="s">
        <v>195</v>
      </c>
      <c r="R22" s="97" t="s">
        <v>195</v>
      </c>
      <c r="S22" s="97" t="s">
        <v>195</v>
      </c>
      <c r="T22" s="97" t="s">
        <v>195</v>
      </c>
      <c r="U22" s="97" t="s">
        <v>195</v>
      </c>
      <c r="V22" s="97" t="s">
        <v>196</v>
      </c>
      <c r="W22" s="97" t="s">
        <v>208</v>
      </c>
      <c r="X22" s="97" t="s">
        <v>195</v>
      </c>
      <c r="Z22" s="97" t="s">
        <v>322</v>
      </c>
      <c r="AA22" s="97" t="s">
        <v>198</v>
      </c>
    </row>
    <row r="23" spans="2:27" x14ac:dyDescent="0.2">
      <c r="B23" s="97" t="s">
        <v>321</v>
      </c>
      <c r="C23" s="97" t="s">
        <v>208</v>
      </c>
      <c r="D23" s="97" t="s">
        <v>208</v>
      </c>
      <c r="E23" s="97" t="s">
        <v>195</v>
      </c>
      <c r="F23" s="97" t="s">
        <v>195</v>
      </c>
      <c r="G23" s="97" t="s">
        <v>173</v>
      </c>
      <c r="H23" s="97" t="s">
        <v>204</v>
      </c>
      <c r="I23" s="97" t="s">
        <v>195</v>
      </c>
      <c r="J23" s="97" t="s">
        <v>195</v>
      </c>
      <c r="K23" s="97" t="s">
        <v>195</v>
      </c>
      <c r="L23" s="97" t="s">
        <v>200</v>
      </c>
      <c r="M23" s="97" t="s">
        <v>195</v>
      </c>
      <c r="N23" s="97" t="s">
        <v>204</v>
      </c>
      <c r="O23" s="97" t="s">
        <v>195</v>
      </c>
      <c r="P23" s="97" t="s">
        <v>204</v>
      </c>
      <c r="Q23" s="97" t="s">
        <v>195</v>
      </c>
      <c r="R23" s="97" t="s">
        <v>195</v>
      </c>
      <c r="S23" s="97" t="s">
        <v>195</v>
      </c>
      <c r="T23" s="97" t="s">
        <v>195</v>
      </c>
      <c r="U23" s="97" t="s">
        <v>200</v>
      </c>
      <c r="V23" s="97" t="s">
        <v>200</v>
      </c>
      <c r="W23" s="97" t="s">
        <v>195</v>
      </c>
      <c r="X23" s="97" t="s">
        <v>195</v>
      </c>
      <c r="Z23" s="97" t="s">
        <v>321</v>
      </c>
      <c r="AA23" s="97" t="s">
        <v>208</v>
      </c>
    </row>
    <row r="24" spans="2:27" x14ac:dyDescent="0.2">
      <c r="B24" s="97" t="s">
        <v>320</v>
      </c>
      <c r="C24" s="97" t="s">
        <v>196</v>
      </c>
      <c r="D24" s="97" t="s">
        <v>196</v>
      </c>
      <c r="E24" s="97" t="s">
        <v>195</v>
      </c>
      <c r="F24" s="97" t="s">
        <v>195</v>
      </c>
      <c r="G24" s="97" t="s">
        <v>189</v>
      </c>
      <c r="H24" s="97" t="s">
        <v>204</v>
      </c>
      <c r="I24" s="97" t="s">
        <v>195</v>
      </c>
      <c r="J24" s="97" t="s">
        <v>195</v>
      </c>
      <c r="K24" s="97" t="s">
        <v>195</v>
      </c>
      <c r="L24" s="97" t="s">
        <v>200</v>
      </c>
      <c r="M24" s="97" t="s">
        <v>195</v>
      </c>
      <c r="N24" s="97" t="s">
        <v>208</v>
      </c>
      <c r="O24" s="97" t="s">
        <v>195</v>
      </c>
      <c r="P24" s="97" t="s">
        <v>204</v>
      </c>
      <c r="Q24" s="97" t="s">
        <v>195</v>
      </c>
      <c r="R24" s="97" t="s">
        <v>195</v>
      </c>
      <c r="S24" s="97" t="s">
        <v>195</v>
      </c>
      <c r="T24" s="97" t="s">
        <v>195</v>
      </c>
      <c r="U24" s="97" t="s">
        <v>200</v>
      </c>
      <c r="V24" s="97" t="s">
        <v>205</v>
      </c>
      <c r="W24" s="97" t="s">
        <v>195</v>
      </c>
      <c r="X24" s="97" t="s">
        <v>195</v>
      </c>
      <c r="Z24" s="97" t="s">
        <v>320</v>
      </c>
      <c r="AA24" s="97" t="s">
        <v>196</v>
      </c>
    </row>
    <row r="25" spans="2:27" x14ac:dyDescent="0.2">
      <c r="B25" s="97" t="s">
        <v>319</v>
      </c>
      <c r="C25" s="97" t="s">
        <v>211</v>
      </c>
      <c r="D25" s="97" t="s">
        <v>211</v>
      </c>
      <c r="E25" s="97" t="s">
        <v>195</v>
      </c>
      <c r="F25" s="97" t="s">
        <v>195</v>
      </c>
      <c r="G25" s="97" t="s">
        <v>196</v>
      </c>
      <c r="H25" s="97" t="s">
        <v>204</v>
      </c>
      <c r="I25" s="97" t="s">
        <v>195</v>
      </c>
      <c r="J25" s="97" t="s">
        <v>195</v>
      </c>
      <c r="K25" s="97" t="s">
        <v>195</v>
      </c>
      <c r="L25" s="97" t="s">
        <v>173</v>
      </c>
      <c r="M25" s="97" t="s">
        <v>204</v>
      </c>
      <c r="N25" s="97" t="s">
        <v>173</v>
      </c>
      <c r="O25" s="97" t="s">
        <v>195</v>
      </c>
      <c r="P25" s="97" t="s">
        <v>204</v>
      </c>
      <c r="Q25" s="97" t="s">
        <v>195</v>
      </c>
      <c r="R25" s="97" t="s">
        <v>195</v>
      </c>
      <c r="S25" s="97" t="s">
        <v>195</v>
      </c>
      <c r="T25" s="97" t="s">
        <v>195</v>
      </c>
      <c r="U25" s="97" t="s">
        <v>189</v>
      </c>
      <c r="V25" s="97" t="s">
        <v>200</v>
      </c>
      <c r="W25" s="97" t="s">
        <v>195</v>
      </c>
      <c r="X25" s="97" t="s">
        <v>195</v>
      </c>
      <c r="Z25" s="97" t="s">
        <v>319</v>
      </c>
      <c r="AA25" s="97" t="s">
        <v>211</v>
      </c>
    </row>
    <row r="26" spans="2:27" x14ac:dyDescent="0.2">
      <c r="B26" s="97" t="s">
        <v>318</v>
      </c>
      <c r="C26" s="97" t="s">
        <v>173</v>
      </c>
      <c r="D26" s="97" t="s">
        <v>173</v>
      </c>
      <c r="E26" s="97" t="s">
        <v>195</v>
      </c>
      <c r="F26" s="97" t="s">
        <v>195</v>
      </c>
      <c r="G26" s="97" t="s">
        <v>173</v>
      </c>
      <c r="H26" s="97" t="s">
        <v>195</v>
      </c>
      <c r="I26" s="97" t="s">
        <v>195</v>
      </c>
      <c r="J26" s="97" t="s">
        <v>195</v>
      </c>
      <c r="K26" s="97" t="s">
        <v>195</v>
      </c>
      <c r="L26" s="97" t="s">
        <v>195</v>
      </c>
      <c r="M26" s="97" t="s">
        <v>200</v>
      </c>
      <c r="N26" s="97" t="s">
        <v>204</v>
      </c>
      <c r="O26" s="97" t="s">
        <v>195</v>
      </c>
      <c r="P26" s="97" t="s">
        <v>195</v>
      </c>
      <c r="Q26" s="97" t="s">
        <v>195</v>
      </c>
      <c r="R26" s="97" t="s">
        <v>195</v>
      </c>
      <c r="S26" s="97" t="s">
        <v>195</v>
      </c>
      <c r="T26" s="97" t="s">
        <v>195</v>
      </c>
      <c r="U26" s="97" t="s">
        <v>204</v>
      </c>
      <c r="V26" s="97" t="s">
        <v>200</v>
      </c>
      <c r="W26" s="97" t="s">
        <v>195</v>
      </c>
      <c r="X26" s="97" t="s">
        <v>195</v>
      </c>
      <c r="Z26" s="97" t="s">
        <v>318</v>
      </c>
      <c r="AA26" s="97" t="s">
        <v>173</v>
      </c>
    </row>
    <row r="27" spans="2:27" x14ac:dyDescent="0.2">
      <c r="B27" s="97" t="s">
        <v>317</v>
      </c>
      <c r="C27" s="97" t="s">
        <v>204</v>
      </c>
      <c r="D27" s="97" t="s">
        <v>204</v>
      </c>
      <c r="E27" s="97" t="s">
        <v>195</v>
      </c>
      <c r="F27" s="97" t="s">
        <v>195</v>
      </c>
      <c r="G27" s="97" t="s">
        <v>204</v>
      </c>
      <c r="H27" s="97" t="s">
        <v>195</v>
      </c>
      <c r="I27" s="97" t="s">
        <v>195</v>
      </c>
      <c r="J27" s="97" t="s">
        <v>195</v>
      </c>
      <c r="K27" s="97" t="s">
        <v>195</v>
      </c>
      <c r="L27" s="97" t="s">
        <v>195</v>
      </c>
      <c r="M27" s="97" t="s">
        <v>195</v>
      </c>
      <c r="N27" s="97" t="s">
        <v>204</v>
      </c>
      <c r="O27" s="97" t="s">
        <v>195</v>
      </c>
      <c r="P27" s="97" t="s">
        <v>195</v>
      </c>
      <c r="Q27" s="97" t="s">
        <v>195</v>
      </c>
      <c r="R27" s="97" t="s">
        <v>195</v>
      </c>
      <c r="S27" s="97" t="s">
        <v>195</v>
      </c>
      <c r="T27" s="97" t="s">
        <v>195</v>
      </c>
      <c r="U27" s="97" t="s">
        <v>204</v>
      </c>
      <c r="V27" s="97" t="s">
        <v>195</v>
      </c>
      <c r="W27" s="97" t="s">
        <v>195</v>
      </c>
      <c r="X27" s="97" t="s">
        <v>195</v>
      </c>
      <c r="Z27" s="97" t="s">
        <v>317</v>
      </c>
      <c r="AA27" s="97" t="s">
        <v>204</v>
      </c>
    </row>
    <row r="28" spans="2:27" x14ac:dyDescent="0.2">
      <c r="B28" s="97" t="s">
        <v>316</v>
      </c>
      <c r="C28" s="97" t="s">
        <v>189</v>
      </c>
      <c r="D28" s="97" t="s">
        <v>189</v>
      </c>
      <c r="E28" s="97" t="s">
        <v>195</v>
      </c>
      <c r="F28" s="97" t="s">
        <v>195</v>
      </c>
      <c r="G28" s="97" t="s">
        <v>205</v>
      </c>
      <c r="H28" s="97" t="s">
        <v>204</v>
      </c>
      <c r="I28" s="97" t="s">
        <v>195</v>
      </c>
      <c r="J28" s="97" t="s">
        <v>195</v>
      </c>
      <c r="K28" s="97" t="s">
        <v>195</v>
      </c>
      <c r="L28" s="97" t="s">
        <v>200</v>
      </c>
      <c r="M28" s="97" t="s">
        <v>195</v>
      </c>
      <c r="N28" s="97" t="s">
        <v>173</v>
      </c>
      <c r="O28" s="97" t="s">
        <v>195</v>
      </c>
      <c r="P28" s="97" t="s">
        <v>204</v>
      </c>
      <c r="Q28" s="97" t="s">
        <v>195</v>
      </c>
      <c r="R28" s="97" t="s">
        <v>195</v>
      </c>
      <c r="S28" s="97" t="s">
        <v>195</v>
      </c>
      <c r="T28" s="97" t="s">
        <v>195</v>
      </c>
      <c r="U28" s="97" t="s">
        <v>200</v>
      </c>
      <c r="V28" s="97" t="s">
        <v>208</v>
      </c>
      <c r="W28" s="97" t="s">
        <v>195</v>
      </c>
      <c r="X28" s="97" t="s">
        <v>195</v>
      </c>
      <c r="Z28" s="97" t="s">
        <v>316</v>
      </c>
      <c r="AA28" s="97" t="s">
        <v>189</v>
      </c>
    </row>
    <row r="29" spans="2:27" x14ac:dyDescent="0.2">
      <c r="B29" s="97" t="s">
        <v>315</v>
      </c>
      <c r="C29" s="97" t="s">
        <v>211</v>
      </c>
      <c r="D29" s="97" t="s">
        <v>211</v>
      </c>
      <c r="E29" s="97" t="s">
        <v>195</v>
      </c>
      <c r="F29" s="97" t="s">
        <v>195</v>
      </c>
      <c r="G29" s="97" t="s">
        <v>189</v>
      </c>
      <c r="H29" s="97" t="s">
        <v>195</v>
      </c>
      <c r="I29" s="97" t="s">
        <v>200</v>
      </c>
      <c r="J29" s="97" t="s">
        <v>195</v>
      </c>
      <c r="K29" s="97" t="s">
        <v>195</v>
      </c>
      <c r="L29" s="97" t="s">
        <v>204</v>
      </c>
      <c r="M29" s="97" t="s">
        <v>204</v>
      </c>
      <c r="N29" s="97" t="s">
        <v>208</v>
      </c>
      <c r="O29" s="97" t="s">
        <v>200</v>
      </c>
      <c r="P29" s="97" t="s">
        <v>195</v>
      </c>
      <c r="Q29" s="97" t="s">
        <v>195</v>
      </c>
      <c r="R29" s="97" t="s">
        <v>204</v>
      </c>
      <c r="S29" s="97" t="s">
        <v>195</v>
      </c>
      <c r="T29" s="97" t="s">
        <v>195</v>
      </c>
      <c r="U29" s="97" t="s">
        <v>200</v>
      </c>
      <c r="V29" s="97" t="s">
        <v>205</v>
      </c>
      <c r="W29" s="97" t="s">
        <v>195</v>
      </c>
      <c r="X29" s="97" t="s">
        <v>195</v>
      </c>
      <c r="Z29" s="97" t="s">
        <v>315</v>
      </c>
      <c r="AA29" s="97" t="s">
        <v>211</v>
      </c>
    </row>
    <row r="30" spans="2:27" x14ac:dyDescent="0.2">
      <c r="B30" s="97" t="s">
        <v>314</v>
      </c>
      <c r="C30" s="97" t="s">
        <v>254</v>
      </c>
      <c r="D30" s="97" t="s">
        <v>254</v>
      </c>
      <c r="E30" s="97" t="s">
        <v>195</v>
      </c>
      <c r="F30" s="97" t="s">
        <v>195</v>
      </c>
      <c r="G30" s="97" t="s">
        <v>313</v>
      </c>
      <c r="H30" s="97" t="s">
        <v>195</v>
      </c>
      <c r="I30" s="97" t="s">
        <v>200</v>
      </c>
      <c r="J30" s="97" t="s">
        <v>195</v>
      </c>
      <c r="K30" s="97" t="s">
        <v>195</v>
      </c>
      <c r="L30" s="97" t="s">
        <v>173</v>
      </c>
      <c r="M30" s="97" t="s">
        <v>204</v>
      </c>
      <c r="N30" s="97" t="s">
        <v>196</v>
      </c>
      <c r="O30" s="97" t="s">
        <v>195</v>
      </c>
      <c r="P30" s="97" t="s">
        <v>208</v>
      </c>
      <c r="Q30" s="97" t="s">
        <v>195</v>
      </c>
      <c r="R30" s="97" t="s">
        <v>200</v>
      </c>
      <c r="S30" s="97" t="s">
        <v>195</v>
      </c>
      <c r="T30" s="97" t="s">
        <v>195</v>
      </c>
      <c r="U30" s="97" t="s">
        <v>189</v>
      </c>
      <c r="V30" s="97" t="s">
        <v>196</v>
      </c>
      <c r="W30" s="97" t="s">
        <v>195</v>
      </c>
      <c r="X30" s="97" t="s">
        <v>195</v>
      </c>
      <c r="Z30" s="97" t="s">
        <v>314</v>
      </c>
      <c r="AA30" s="97" t="s">
        <v>254</v>
      </c>
    </row>
    <row r="31" spans="2:27" x14ac:dyDescent="0.2">
      <c r="B31" s="97" t="s">
        <v>312</v>
      </c>
      <c r="C31" s="97" t="s">
        <v>306</v>
      </c>
      <c r="D31" s="97" t="s">
        <v>306</v>
      </c>
      <c r="E31" s="97" t="s">
        <v>195</v>
      </c>
      <c r="F31" s="97" t="s">
        <v>195</v>
      </c>
      <c r="G31" s="97" t="s">
        <v>215</v>
      </c>
      <c r="H31" s="97" t="s">
        <v>195</v>
      </c>
      <c r="I31" s="97" t="s">
        <v>199</v>
      </c>
      <c r="J31" s="97" t="s">
        <v>195</v>
      </c>
      <c r="K31" s="97" t="s">
        <v>195</v>
      </c>
      <c r="L31" s="97" t="s">
        <v>311</v>
      </c>
      <c r="M31" s="97" t="s">
        <v>204</v>
      </c>
      <c r="N31" s="97" t="s">
        <v>230</v>
      </c>
      <c r="O31" s="97" t="s">
        <v>173</v>
      </c>
      <c r="P31" s="97" t="s">
        <v>205</v>
      </c>
      <c r="Q31" s="97" t="s">
        <v>195</v>
      </c>
      <c r="R31" s="97" t="s">
        <v>195</v>
      </c>
      <c r="S31" s="97" t="s">
        <v>195</v>
      </c>
      <c r="T31" s="97" t="s">
        <v>195</v>
      </c>
      <c r="U31" s="97" t="s">
        <v>197</v>
      </c>
      <c r="V31" s="97" t="s">
        <v>239</v>
      </c>
      <c r="W31" s="97" t="s">
        <v>211</v>
      </c>
      <c r="X31" s="97" t="s">
        <v>195</v>
      </c>
      <c r="Z31" s="97" t="s">
        <v>312</v>
      </c>
      <c r="AA31" s="97" t="s">
        <v>306</v>
      </c>
    </row>
    <row r="32" spans="2:27" x14ac:dyDescent="0.2">
      <c r="B32" s="97" t="s">
        <v>310</v>
      </c>
      <c r="C32" s="97" t="s">
        <v>243</v>
      </c>
      <c r="D32" s="97" t="s">
        <v>309</v>
      </c>
      <c r="E32" s="97" t="s">
        <v>200</v>
      </c>
      <c r="F32" s="97" t="s">
        <v>195</v>
      </c>
      <c r="G32" s="97" t="s">
        <v>308</v>
      </c>
      <c r="H32" s="97" t="s">
        <v>195</v>
      </c>
      <c r="I32" s="97" t="s">
        <v>250</v>
      </c>
      <c r="J32" s="97" t="s">
        <v>195</v>
      </c>
      <c r="K32" s="97" t="s">
        <v>195</v>
      </c>
      <c r="L32" s="97" t="s">
        <v>307</v>
      </c>
      <c r="M32" s="97" t="s">
        <v>265</v>
      </c>
      <c r="N32" s="97" t="s">
        <v>306</v>
      </c>
      <c r="O32" s="97" t="s">
        <v>206</v>
      </c>
      <c r="P32" s="97" t="s">
        <v>258</v>
      </c>
      <c r="Q32" s="97" t="s">
        <v>200</v>
      </c>
      <c r="R32" s="97" t="s">
        <v>256</v>
      </c>
      <c r="S32" s="97" t="s">
        <v>195</v>
      </c>
      <c r="T32" s="97" t="s">
        <v>195</v>
      </c>
      <c r="U32" s="97" t="s">
        <v>305</v>
      </c>
      <c r="V32" s="97" t="s">
        <v>288</v>
      </c>
      <c r="W32" s="97" t="s">
        <v>197</v>
      </c>
      <c r="X32" s="97" t="s">
        <v>195</v>
      </c>
      <c r="Z32" s="97" t="s">
        <v>310</v>
      </c>
      <c r="AA32" s="97" t="s">
        <v>309</v>
      </c>
    </row>
    <row r="33" spans="2:27" x14ac:dyDescent="0.2">
      <c r="B33" s="97" t="s">
        <v>304</v>
      </c>
      <c r="C33" s="97" t="s">
        <v>303</v>
      </c>
      <c r="D33" s="97" t="s">
        <v>302</v>
      </c>
      <c r="E33" s="97" t="s">
        <v>173</v>
      </c>
      <c r="F33" s="97" t="s">
        <v>195</v>
      </c>
      <c r="G33" s="97" t="s">
        <v>301</v>
      </c>
      <c r="H33" s="97" t="s">
        <v>195</v>
      </c>
      <c r="I33" s="97" t="s">
        <v>249</v>
      </c>
      <c r="J33" s="97" t="s">
        <v>195</v>
      </c>
      <c r="K33" s="97" t="s">
        <v>195</v>
      </c>
      <c r="L33" s="97" t="s">
        <v>288</v>
      </c>
      <c r="M33" s="97" t="s">
        <v>196</v>
      </c>
      <c r="N33" s="97" t="s">
        <v>300</v>
      </c>
      <c r="O33" s="97" t="s">
        <v>299</v>
      </c>
      <c r="P33" s="97" t="s">
        <v>238</v>
      </c>
      <c r="Q33" s="97" t="s">
        <v>173</v>
      </c>
      <c r="R33" s="97" t="s">
        <v>230</v>
      </c>
      <c r="S33" s="97" t="s">
        <v>195</v>
      </c>
      <c r="T33" s="97" t="s">
        <v>195</v>
      </c>
      <c r="U33" s="97" t="s">
        <v>273</v>
      </c>
      <c r="V33" s="97" t="s">
        <v>211</v>
      </c>
      <c r="W33" s="97" t="s">
        <v>201</v>
      </c>
      <c r="X33" s="97" t="s">
        <v>195</v>
      </c>
      <c r="Z33" s="97" t="s">
        <v>304</v>
      </c>
      <c r="AA33" s="97" t="s">
        <v>302</v>
      </c>
    </row>
    <row r="34" spans="2:27" x14ac:dyDescent="0.2">
      <c r="B34" s="97" t="s">
        <v>298</v>
      </c>
      <c r="C34" s="97" t="s">
        <v>297</v>
      </c>
      <c r="D34" s="97" t="s">
        <v>296</v>
      </c>
      <c r="E34" s="97" t="s">
        <v>204</v>
      </c>
      <c r="F34" s="97" t="s">
        <v>195</v>
      </c>
      <c r="G34" s="97" t="s">
        <v>295</v>
      </c>
      <c r="H34" s="97" t="s">
        <v>195</v>
      </c>
      <c r="I34" s="97" t="s">
        <v>294</v>
      </c>
      <c r="J34" s="97" t="s">
        <v>195</v>
      </c>
      <c r="K34" s="97" t="s">
        <v>195</v>
      </c>
      <c r="L34" s="97" t="s">
        <v>293</v>
      </c>
      <c r="M34" s="97" t="s">
        <v>201</v>
      </c>
      <c r="N34" s="97" t="s">
        <v>279</v>
      </c>
      <c r="O34" s="97" t="s">
        <v>292</v>
      </c>
      <c r="P34" s="97" t="s">
        <v>291</v>
      </c>
      <c r="Q34" s="97" t="s">
        <v>204</v>
      </c>
      <c r="R34" s="97" t="s">
        <v>290</v>
      </c>
      <c r="S34" s="97" t="s">
        <v>195</v>
      </c>
      <c r="T34" s="97" t="s">
        <v>195</v>
      </c>
      <c r="U34" s="97" t="s">
        <v>289</v>
      </c>
      <c r="V34" s="97" t="s">
        <v>189</v>
      </c>
      <c r="W34" s="97" t="s">
        <v>288</v>
      </c>
      <c r="X34" s="97" t="s">
        <v>195</v>
      </c>
      <c r="Z34" s="97" t="s">
        <v>298</v>
      </c>
      <c r="AA34" s="97" t="s">
        <v>296</v>
      </c>
    </row>
    <row r="35" spans="2:27" x14ac:dyDescent="0.2">
      <c r="B35" s="97" t="s">
        <v>287</v>
      </c>
      <c r="C35" s="97" t="s">
        <v>286</v>
      </c>
      <c r="D35" s="97" t="s">
        <v>285</v>
      </c>
      <c r="E35" s="97" t="s">
        <v>173</v>
      </c>
      <c r="F35" s="97" t="s">
        <v>195</v>
      </c>
      <c r="G35" s="97" t="s">
        <v>284</v>
      </c>
      <c r="H35" s="97" t="s">
        <v>195</v>
      </c>
      <c r="I35" s="97" t="s">
        <v>283</v>
      </c>
      <c r="J35" s="97" t="s">
        <v>199</v>
      </c>
      <c r="K35" s="97" t="s">
        <v>282</v>
      </c>
      <c r="L35" s="97" t="s">
        <v>281</v>
      </c>
      <c r="M35" s="97" t="s">
        <v>256</v>
      </c>
      <c r="N35" s="97" t="s">
        <v>280</v>
      </c>
      <c r="O35" s="97" t="s">
        <v>174</v>
      </c>
      <c r="P35" s="97" t="s">
        <v>279</v>
      </c>
      <c r="Q35" s="97" t="s">
        <v>173</v>
      </c>
      <c r="R35" s="97" t="s">
        <v>278</v>
      </c>
      <c r="S35" s="97" t="s">
        <v>195</v>
      </c>
      <c r="T35" s="97" t="s">
        <v>266</v>
      </c>
      <c r="U35" s="97" t="s">
        <v>277</v>
      </c>
      <c r="V35" s="97" t="s">
        <v>195</v>
      </c>
      <c r="W35" s="97" t="s">
        <v>276</v>
      </c>
      <c r="X35" s="97" t="s">
        <v>204</v>
      </c>
    </row>
    <row r="36" spans="2:27" x14ac:dyDescent="0.2">
      <c r="B36" s="97" t="s">
        <v>275</v>
      </c>
      <c r="C36" s="97" t="s">
        <v>274</v>
      </c>
      <c r="D36" s="97" t="s">
        <v>273</v>
      </c>
      <c r="E36" s="97" t="s">
        <v>267</v>
      </c>
      <c r="F36" s="97" t="s">
        <v>195</v>
      </c>
      <c r="G36" s="97" t="s">
        <v>195</v>
      </c>
      <c r="H36" s="97" t="s">
        <v>195</v>
      </c>
      <c r="I36" s="97" t="s">
        <v>195</v>
      </c>
      <c r="J36" s="97" t="s">
        <v>272</v>
      </c>
      <c r="K36" s="97" t="s">
        <v>271</v>
      </c>
      <c r="L36" s="97" t="s">
        <v>270</v>
      </c>
      <c r="M36" s="97" t="s">
        <v>245</v>
      </c>
      <c r="N36" s="97" t="s">
        <v>269</v>
      </c>
      <c r="O36" s="97" t="s">
        <v>268</v>
      </c>
      <c r="P36" s="97" t="s">
        <v>202</v>
      </c>
      <c r="Q36" s="97" t="s">
        <v>267</v>
      </c>
      <c r="R36" s="97" t="s">
        <v>266</v>
      </c>
      <c r="S36" s="97" t="s">
        <v>265</v>
      </c>
      <c r="T36" s="97" t="s">
        <v>195</v>
      </c>
      <c r="U36" s="97" t="s">
        <v>264</v>
      </c>
      <c r="V36" s="97" t="s">
        <v>195</v>
      </c>
      <c r="W36" s="97" t="s">
        <v>196</v>
      </c>
      <c r="X36" s="97" t="s">
        <v>195</v>
      </c>
    </row>
    <row r="37" spans="2:27" x14ac:dyDescent="0.2">
      <c r="B37" s="97" t="s">
        <v>263</v>
      </c>
      <c r="C37" s="97" t="s">
        <v>262</v>
      </c>
      <c r="D37" s="97" t="s">
        <v>261</v>
      </c>
      <c r="E37" s="97" t="s">
        <v>257</v>
      </c>
      <c r="F37" s="97" t="s">
        <v>195</v>
      </c>
      <c r="G37" s="97" t="s">
        <v>195</v>
      </c>
      <c r="H37" s="97" t="s">
        <v>195</v>
      </c>
      <c r="I37" s="97" t="s">
        <v>195</v>
      </c>
      <c r="J37" s="97" t="s">
        <v>250</v>
      </c>
      <c r="K37" s="97" t="s">
        <v>252</v>
      </c>
      <c r="L37" s="97" t="s">
        <v>260</v>
      </c>
      <c r="M37" s="97" t="s">
        <v>201</v>
      </c>
      <c r="N37" s="97" t="s">
        <v>259</v>
      </c>
      <c r="O37" s="97" t="s">
        <v>258</v>
      </c>
      <c r="P37" s="97" t="s">
        <v>199</v>
      </c>
      <c r="Q37" s="97" t="s">
        <v>257</v>
      </c>
      <c r="R37" s="97" t="s">
        <v>248</v>
      </c>
      <c r="S37" s="97" t="s">
        <v>256</v>
      </c>
      <c r="T37" s="97" t="s">
        <v>195</v>
      </c>
      <c r="U37" s="97" t="s">
        <v>255</v>
      </c>
      <c r="V37" s="97" t="s">
        <v>195</v>
      </c>
      <c r="W37" s="97" t="s">
        <v>254</v>
      </c>
      <c r="X37" s="97" t="s">
        <v>195</v>
      </c>
    </row>
    <row r="38" spans="2:27" x14ac:dyDescent="0.2">
      <c r="B38" s="97" t="s">
        <v>253</v>
      </c>
      <c r="C38" s="97" t="s">
        <v>252</v>
      </c>
      <c r="D38" s="97" t="s">
        <v>251</v>
      </c>
      <c r="E38" s="97" t="s">
        <v>247</v>
      </c>
      <c r="F38" s="97" t="s">
        <v>195</v>
      </c>
      <c r="G38" s="97" t="s">
        <v>195</v>
      </c>
      <c r="H38" s="97" t="s">
        <v>195</v>
      </c>
      <c r="I38" s="97" t="s">
        <v>195</v>
      </c>
      <c r="J38" s="97" t="s">
        <v>250</v>
      </c>
      <c r="K38" s="97" t="s">
        <v>249</v>
      </c>
      <c r="L38" s="97" t="s">
        <v>220</v>
      </c>
      <c r="M38" s="97" t="s">
        <v>198</v>
      </c>
      <c r="N38" s="97" t="s">
        <v>213</v>
      </c>
      <c r="O38" s="97" t="s">
        <v>248</v>
      </c>
      <c r="P38" s="97" t="s">
        <v>208</v>
      </c>
      <c r="Q38" s="97" t="s">
        <v>247</v>
      </c>
      <c r="R38" s="97" t="s">
        <v>216</v>
      </c>
      <c r="S38" s="97" t="s">
        <v>189</v>
      </c>
      <c r="T38" s="97" t="s">
        <v>195</v>
      </c>
      <c r="U38" s="97" t="s">
        <v>246</v>
      </c>
      <c r="V38" s="97" t="s">
        <v>195</v>
      </c>
      <c r="W38" s="97" t="s">
        <v>245</v>
      </c>
      <c r="X38" s="97" t="s">
        <v>195</v>
      </c>
    </row>
    <row r="39" spans="2:27" x14ac:dyDescent="0.2">
      <c r="B39" s="97" t="s">
        <v>244</v>
      </c>
      <c r="C39" s="97" t="s">
        <v>243</v>
      </c>
      <c r="D39" s="97" t="s">
        <v>242</v>
      </c>
      <c r="E39" s="97" t="s">
        <v>215</v>
      </c>
      <c r="F39" s="97" t="s">
        <v>195</v>
      </c>
      <c r="G39" s="97" t="s">
        <v>195</v>
      </c>
      <c r="H39" s="97" t="s">
        <v>195</v>
      </c>
      <c r="I39" s="97" t="s">
        <v>195</v>
      </c>
      <c r="J39" s="97" t="s">
        <v>241</v>
      </c>
      <c r="K39" s="97" t="s">
        <v>240</v>
      </c>
      <c r="L39" s="97" t="s">
        <v>239</v>
      </c>
      <c r="M39" s="97" t="s">
        <v>198</v>
      </c>
      <c r="N39" s="97" t="s">
        <v>238</v>
      </c>
      <c r="O39" s="97" t="s">
        <v>237</v>
      </c>
      <c r="P39" s="97" t="s">
        <v>189</v>
      </c>
      <c r="Q39" s="97" t="s">
        <v>215</v>
      </c>
      <c r="R39" s="97" t="s">
        <v>235</v>
      </c>
      <c r="S39" s="97" t="s">
        <v>195</v>
      </c>
      <c r="T39" s="97" t="s">
        <v>195</v>
      </c>
      <c r="U39" s="97" t="s">
        <v>236</v>
      </c>
      <c r="V39" s="97" t="s">
        <v>195</v>
      </c>
      <c r="W39" s="97" t="s">
        <v>235</v>
      </c>
      <c r="X39" s="97" t="s">
        <v>195</v>
      </c>
    </row>
    <row r="40" spans="2:27" x14ac:dyDescent="0.2">
      <c r="B40" s="97" t="s">
        <v>234</v>
      </c>
      <c r="C40" s="97" t="s">
        <v>233</v>
      </c>
      <c r="D40" s="97" t="s">
        <v>232</v>
      </c>
      <c r="E40" s="97" t="s">
        <v>228</v>
      </c>
      <c r="F40" s="97" t="s">
        <v>195</v>
      </c>
      <c r="G40" s="97" t="s">
        <v>195</v>
      </c>
      <c r="H40" s="97" t="s">
        <v>195</v>
      </c>
      <c r="I40" s="97" t="s">
        <v>195</v>
      </c>
      <c r="J40" s="97" t="s">
        <v>212</v>
      </c>
      <c r="K40" s="97" t="s">
        <v>231</v>
      </c>
      <c r="L40" s="97" t="s">
        <v>230</v>
      </c>
      <c r="M40" s="97" t="s">
        <v>189</v>
      </c>
      <c r="N40" s="97" t="s">
        <v>229</v>
      </c>
      <c r="O40" s="97" t="s">
        <v>212</v>
      </c>
      <c r="P40" s="97" t="s">
        <v>204</v>
      </c>
      <c r="Q40" s="97" t="s">
        <v>228</v>
      </c>
      <c r="R40" s="97" t="s">
        <v>227</v>
      </c>
      <c r="S40" s="97" t="s">
        <v>195</v>
      </c>
      <c r="T40" s="97" t="s">
        <v>226</v>
      </c>
      <c r="U40" s="97" t="s">
        <v>195</v>
      </c>
      <c r="V40" s="97" t="s">
        <v>195</v>
      </c>
      <c r="W40" s="97" t="s">
        <v>205</v>
      </c>
      <c r="X40" s="97" t="s">
        <v>195</v>
      </c>
    </row>
    <row r="41" spans="2:27" x14ac:dyDescent="0.2">
      <c r="B41" s="97" t="s">
        <v>225</v>
      </c>
      <c r="C41" s="97" t="s">
        <v>224</v>
      </c>
      <c r="D41" s="97" t="s">
        <v>220</v>
      </c>
      <c r="E41" s="97" t="s">
        <v>220</v>
      </c>
      <c r="F41" s="97" t="s">
        <v>195</v>
      </c>
      <c r="G41" s="97" t="s">
        <v>195</v>
      </c>
      <c r="H41" s="97" t="s">
        <v>195</v>
      </c>
      <c r="I41" s="97" t="s">
        <v>195</v>
      </c>
      <c r="J41" s="97" t="s">
        <v>223</v>
      </c>
      <c r="K41" s="97" t="s">
        <v>222</v>
      </c>
      <c r="L41" s="97" t="s">
        <v>199</v>
      </c>
      <c r="M41" s="97" t="s">
        <v>200</v>
      </c>
      <c r="N41" s="97" t="s">
        <v>219</v>
      </c>
      <c r="O41" s="97" t="s">
        <v>221</v>
      </c>
      <c r="P41" s="97" t="s">
        <v>205</v>
      </c>
      <c r="Q41" s="97" t="s">
        <v>220</v>
      </c>
      <c r="R41" s="97" t="s">
        <v>211</v>
      </c>
      <c r="S41" s="97" t="s">
        <v>195</v>
      </c>
      <c r="T41" s="97" t="s">
        <v>219</v>
      </c>
      <c r="U41" s="97" t="s">
        <v>195</v>
      </c>
      <c r="V41" s="97" t="s">
        <v>195</v>
      </c>
      <c r="W41" s="97" t="s">
        <v>196</v>
      </c>
      <c r="X41" s="97" t="s">
        <v>195</v>
      </c>
    </row>
    <row r="42" spans="2:27" x14ac:dyDescent="0.2">
      <c r="B42" s="97" t="s">
        <v>218</v>
      </c>
      <c r="C42" s="97" t="s">
        <v>217</v>
      </c>
      <c r="D42" s="97" t="s">
        <v>216</v>
      </c>
      <c r="E42" s="97" t="s">
        <v>213</v>
      </c>
      <c r="F42" s="97" t="s">
        <v>195</v>
      </c>
      <c r="G42" s="97" t="s">
        <v>195</v>
      </c>
      <c r="H42" s="97" t="s">
        <v>195</v>
      </c>
      <c r="I42" s="97" t="s">
        <v>195</v>
      </c>
      <c r="J42" s="97" t="s">
        <v>214</v>
      </c>
      <c r="K42" s="97" t="s">
        <v>215</v>
      </c>
      <c r="L42" s="97" t="s">
        <v>201</v>
      </c>
      <c r="M42" s="97" t="s">
        <v>200</v>
      </c>
      <c r="N42" s="97" t="s">
        <v>202</v>
      </c>
      <c r="O42" s="97" t="s">
        <v>214</v>
      </c>
      <c r="P42" s="97" t="s">
        <v>196</v>
      </c>
      <c r="Q42" s="97" t="s">
        <v>213</v>
      </c>
      <c r="R42" s="97" t="s">
        <v>195</v>
      </c>
      <c r="S42" s="97" t="s">
        <v>195</v>
      </c>
      <c r="T42" s="97" t="s">
        <v>212</v>
      </c>
      <c r="U42" s="97" t="s">
        <v>195</v>
      </c>
      <c r="V42" s="97" t="s">
        <v>195</v>
      </c>
      <c r="W42" s="97" t="s">
        <v>211</v>
      </c>
      <c r="X42" s="97" t="s">
        <v>204</v>
      </c>
    </row>
    <row r="43" spans="2:27" x14ac:dyDescent="0.2">
      <c r="B43" s="97" t="s">
        <v>210</v>
      </c>
      <c r="C43" s="97" t="s">
        <v>209</v>
      </c>
      <c r="D43" s="97" t="s">
        <v>199</v>
      </c>
      <c r="E43" s="97" t="s">
        <v>206</v>
      </c>
      <c r="F43" s="97" t="s">
        <v>195</v>
      </c>
      <c r="G43" s="97" t="s">
        <v>195</v>
      </c>
      <c r="H43" s="97" t="s">
        <v>195</v>
      </c>
      <c r="I43" s="97" t="s">
        <v>195</v>
      </c>
      <c r="J43" s="97" t="s">
        <v>207</v>
      </c>
      <c r="K43" s="97" t="s">
        <v>201</v>
      </c>
      <c r="L43" s="97" t="s">
        <v>204</v>
      </c>
      <c r="M43" s="97" t="s">
        <v>200</v>
      </c>
      <c r="N43" s="97" t="s">
        <v>208</v>
      </c>
      <c r="O43" s="97" t="s">
        <v>207</v>
      </c>
      <c r="P43" s="97" t="s">
        <v>173</v>
      </c>
      <c r="Q43" s="97" t="s">
        <v>206</v>
      </c>
      <c r="R43" s="97" t="s">
        <v>195</v>
      </c>
      <c r="S43" s="97" t="s">
        <v>195</v>
      </c>
      <c r="T43" s="97" t="s">
        <v>205</v>
      </c>
      <c r="U43" s="97" t="s">
        <v>195</v>
      </c>
      <c r="V43" s="97" t="s">
        <v>195</v>
      </c>
      <c r="W43" s="97" t="s">
        <v>173</v>
      </c>
      <c r="X43" s="97" t="s">
        <v>204</v>
      </c>
    </row>
    <row r="44" spans="2:27" x14ac:dyDescent="0.2">
      <c r="B44" s="97" t="s">
        <v>203</v>
      </c>
      <c r="C44" s="97" t="s">
        <v>202</v>
      </c>
      <c r="D44" s="97" t="s">
        <v>201</v>
      </c>
      <c r="E44" s="97" t="s">
        <v>197</v>
      </c>
      <c r="F44" s="97" t="s">
        <v>195</v>
      </c>
      <c r="G44" s="97" t="s">
        <v>195</v>
      </c>
      <c r="H44" s="97" t="s">
        <v>195</v>
      </c>
      <c r="I44" s="97" t="s">
        <v>195</v>
      </c>
      <c r="J44" s="97" t="s">
        <v>198</v>
      </c>
      <c r="K44" s="97" t="s">
        <v>198</v>
      </c>
      <c r="L44" s="97" t="s">
        <v>200</v>
      </c>
      <c r="M44" s="97" t="s">
        <v>195</v>
      </c>
      <c r="N44" s="97" t="s">
        <v>199</v>
      </c>
      <c r="O44" s="97" t="s">
        <v>198</v>
      </c>
      <c r="P44" s="97" t="s">
        <v>195</v>
      </c>
      <c r="Q44" s="97" t="s">
        <v>197</v>
      </c>
      <c r="R44" s="97" t="s">
        <v>195</v>
      </c>
      <c r="S44" s="97" t="s">
        <v>195</v>
      </c>
      <c r="T44" s="97" t="s">
        <v>196</v>
      </c>
      <c r="U44" s="97" t="s">
        <v>195</v>
      </c>
      <c r="V44" s="97" t="s">
        <v>195</v>
      </c>
      <c r="W44" s="97" t="s">
        <v>173</v>
      </c>
      <c r="X44" s="97" t="s">
        <v>195</v>
      </c>
    </row>
    <row r="45" spans="2:27" x14ac:dyDescent="0.2">
      <c r="B45" s="97" t="s">
        <v>194</v>
      </c>
      <c r="C45" s="97" t="s">
        <v>193</v>
      </c>
      <c r="D45" s="97" t="s">
        <v>192</v>
      </c>
      <c r="E45" s="97" t="s">
        <v>180</v>
      </c>
      <c r="F45" s="97" t="s">
        <v>191</v>
      </c>
      <c r="G45" s="97" t="s">
        <v>190</v>
      </c>
      <c r="H45" s="97" t="s">
        <v>189</v>
      </c>
      <c r="I45" s="97" t="s">
        <v>188</v>
      </c>
      <c r="J45" s="97" t="s">
        <v>187</v>
      </c>
      <c r="K45" s="97" t="s">
        <v>186</v>
      </c>
      <c r="L45" s="97" t="s">
        <v>185</v>
      </c>
      <c r="M45" s="97" t="s">
        <v>184</v>
      </c>
      <c r="N45" s="97" t="s">
        <v>183</v>
      </c>
      <c r="O45" s="97" t="s">
        <v>182</v>
      </c>
      <c r="P45" s="97" t="s">
        <v>181</v>
      </c>
      <c r="Q45" s="97" t="s">
        <v>180</v>
      </c>
      <c r="R45" s="97" t="s">
        <v>179</v>
      </c>
      <c r="S45" s="97" t="s">
        <v>178</v>
      </c>
      <c r="T45" s="97" t="s">
        <v>177</v>
      </c>
      <c r="U45" s="97" t="s">
        <v>176</v>
      </c>
      <c r="V45" s="97" t="s">
        <v>175</v>
      </c>
      <c r="W45" s="97" t="s">
        <v>174</v>
      </c>
      <c r="X45" s="97" t="s">
        <v>173</v>
      </c>
    </row>
    <row r="46" spans="2:27" x14ac:dyDescent="0.2">
      <c r="B46" s="1096" t="s">
        <v>172</v>
      </c>
      <c r="C46" s="1097"/>
      <c r="D46" s="1097"/>
      <c r="E46" s="1097"/>
      <c r="F46" s="1097"/>
      <c r="G46" s="1097"/>
      <c r="H46" s="1097"/>
      <c r="I46" s="1097"/>
      <c r="J46" s="1097"/>
      <c r="K46" s="1097"/>
      <c r="L46" s="1097"/>
      <c r="M46" s="1097"/>
      <c r="N46" s="1097"/>
      <c r="O46" s="1097"/>
      <c r="P46" s="1097"/>
      <c r="Q46" s="1097"/>
      <c r="R46" s="1097"/>
      <c r="S46" s="1097"/>
      <c r="T46" s="1097"/>
      <c r="U46" s="1097"/>
      <c r="V46" s="1097"/>
      <c r="W46" s="1097"/>
      <c r="X46" s="1098"/>
    </row>
  </sheetData>
  <sortState columnSort="1" ref="AD8:BC9">
    <sortCondition ref="AD8:BC8"/>
  </sortState>
  <mergeCells count="9">
    <mergeCell ref="Z7:Z8"/>
    <mergeCell ref="AA7:AA8"/>
    <mergeCell ref="B46:X46"/>
    <mergeCell ref="B7:B8"/>
    <mergeCell ref="D7:D8"/>
    <mergeCell ref="E7:E8"/>
    <mergeCell ref="F7:K7"/>
    <mergeCell ref="L7:P7"/>
    <mergeCell ref="Q7:X7"/>
  </mergeCells>
  <hyperlinks>
    <hyperlink ref="C7" r:id="rId1" location="SI1" tooltip="Total includes DIF beginning in 2006" display="https://www5.fdic.gov/hsob/HSOBNotes.asp - SI1"/>
    <hyperlink ref="C8" r:id="rId2" location="SI1" tooltip="Total includes DIF beginning in 2006" display="https://www5.fdic.gov/hsob/HSOBNotes.asp - SI1"/>
    <hyperlink ref="D7" r:id="rId3" location="BF1TT" display="https://www5.fdic.gov/hsob/help.asp - BF1TT"/>
    <hyperlink ref="E7" r:id="rId4" location="BF1TT" display="https://www5.fdic.gov/hsob/help.asp - BF1TT"/>
    <hyperlink ref="F7" r:id="rId5" location="BF1IF" display="https://www5.fdic.gov/hsob/help.asp - BF1IF"/>
    <hyperlink ref="L7" r:id="rId6" location="BF1CC" display="https://www5.fdic.gov/hsob/help.asp - BF1CC"/>
    <hyperlink ref="Q7" r:id="rId7" location="BF1TT" display="https://www5.fdic.gov/hsob/help.asp - BF1TT"/>
    <hyperlink ref="AA7" r:id="rId8" location="BF1TT" display="https://www5.fdic.gov/hsob/help.asp - BF1TT"/>
    <hyperlink ref="AC9" r:id="rId9" location="BF1TT" display="https://www5.fdic.gov/hsob/help.asp - BF1TT"/>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P87"/>
  <sheetViews>
    <sheetView topLeftCell="A63" workbookViewId="0">
      <selection activeCell="A82" sqref="A82"/>
    </sheetView>
  </sheetViews>
  <sheetFormatPr baseColWidth="10" defaultColWidth="8.83203125" defaultRowHeight="15" x14ac:dyDescent="0.2"/>
  <cols>
    <col min="1" max="1" width="13.1640625" bestFit="1" customWidth="1"/>
    <col min="2" max="6" width="12.1640625" customWidth="1"/>
    <col min="12" max="14" width="15.83203125" customWidth="1"/>
  </cols>
  <sheetData>
    <row r="3" spans="1:14" ht="14.25" customHeight="1" x14ac:dyDescent="0.2"/>
    <row r="5" spans="1:14" x14ac:dyDescent="0.2">
      <c r="B5">
        <v>2010</v>
      </c>
      <c r="C5">
        <v>2011</v>
      </c>
      <c r="D5">
        <v>2012</v>
      </c>
      <c r="E5">
        <v>2013</v>
      </c>
      <c r="F5">
        <v>2014</v>
      </c>
    </row>
    <row r="6" spans="1:14" x14ac:dyDescent="0.2">
      <c r="A6" t="s">
        <v>403</v>
      </c>
      <c r="B6">
        <v>510060</v>
      </c>
      <c r="C6">
        <v>537171</v>
      </c>
      <c r="D6">
        <v>565566</v>
      </c>
      <c r="E6">
        <v>601464</v>
      </c>
      <c r="F6">
        <v>618330</v>
      </c>
    </row>
    <row r="7" spans="1:14" x14ac:dyDescent="0.2">
      <c r="A7" t="s">
        <v>402</v>
      </c>
      <c r="B7">
        <v>368939</v>
      </c>
      <c r="C7">
        <v>398667</v>
      </c>
      <c r="D7">
        <v>415026</v>
      </c>
      <c r="E7">
        <v>433654</v>
      </c>
      <c r="F7">
        <v>455017</v>
      </c>
    </row>
    <row r="10" spans="1:14" x14ac:dyDescent="0.2">
      <c r="A10" t="s">
        <v>401</v>
      </c>
    </row>
    <row r="12" spans="1:14" ht="16" thickBot="1" x14ac:dyDescent="0.25">
      <c r="A12" s="130" t="s">
        <v>400</v>
      </c>
    </row>
    <row r="13" spans="1:14" ht="29" thickBot="1" x14ac:dyDescent="0.25">
      <c r="A13" s="129" t="s">
        <v>96</v>
      </c>
      <c r="B13" s="128" t="s">
        <v>399</v>
      </c>
      <c r="C13" s="128" t="s">
        <v>387</v>
      </c>
      <c r="D13" s="135" t="s">
        <v>386</v>
      </c>
      <c r="E13" s="128" t="s">
        <v>385</v>
      </c>
      <c r="F13" s="128" t="s">
        <v>118</v>
      </c>
      <c r="K13" s="129" t="s">
        <v>96</v>
      </c>
      <c r="L13" s="128" t="s">
        <v>398</v>
      </c>
      <c r="M13" s="128" t="s">
        <v>393</v>
      </c>
      <c r="N13" s="128" t="s">
        <v>397</v>
      </c>
    </row>
    <row r="14" spans="1:14" ht="16" thickBot="1" x14ac:dyDescent="0.25">
      <c r="A14" s="126">
        <v>1994</v>
      </c>
      <c r="B14" s="125">
        <v>185087</v>
      </c>
      <c r="C14" s="125">
        <v>15431</v>
      </c>
      <c r="D14" s="134">
        <v>430</v>
      </c>
      <c r="E14" s="127">
        <v>606</v>
      </c>
      <c r="F14" s="125">
        <v>201554</v>
      </c>
      <c r="K14" s="126">
        <v>1994</v>
      </c>
      <c r="L14" s="125">
        <v>201554</v>
      </c>
      <c r="M14" s="125">
        <v>261249</v>
      </c>
      <c r="N14" s="116">
        <v>113267</v>
      </c>
    </row>
    <row r="15" spans="1:14" ht="16" thickBot="1" x14ac:dyDescent="0.25">
      <c r="A15" s="126">
        <v>1995</v>
      </c>
      <c r="B15" s="125">
        <v>220141</v>
      </c>
      <c r="C15" s="125">
        <v>15375</v>
      </c>
      <c r="D15" s="134">
        <v>516</v>
      </c>
      <c r="E15" s="127">
        <v>647</v>
      </c>
      <c r="F15" s="125">
        <v>236679</v>
      </c>
      <c r="K15" s="126">
        <v>1995</v>
      </c>
      <c r="L15" s="125">
        <v>236679</v>
      </c>
      <c r="M15" s="125">
        <v>298522</v>
      </c>
      <c r="N15" s="116">
        <v>114241</v>
      </c>
    </row>
    <row r="16" spans="1:14" ht="16" thickBot="1" x14ac:dyDescent="0.25">
      <c r="A16" s="126">
        <v>1996</v>
      </c>
      <c r="B16" s="125">
        <v>189922</v>
      </c>
      <c r="C16" s="125">
        <v>15160</v>
      </c>
      <c r="D16" s="134">
        <v>557</v>
      </c>
      <c r="E16" s="127">
        <v>637</v>
      </c>
      <c r="F16" s="125">
        <v>206276</v>
      </c>
      <c r="K16" s="126">
        <v>1996</v>
      </c>
      <c r="L16" s="125">
        <v>206276</v>
      </c>
      <c r="M16" s="125">
        <v>303720</v>
      </c>
      <c r="N16" s="116">
        <v>116875</v>
      </c>
    </row>
    <row r="17" spans="1:16" ht="16" thickBot="1" x14ac:dyDescent="0.25">
      <c r="A17" s="126">
        <v>1997</v>
      </c>
      <c r="B17" s="125">
        <v>219486</v>
      </c>
      <c r="C17" s="125">
        <v>16272</v>
      </c>
      <c r="D17" s="134">
        <v>680</v>
      </c>
      <c r="E17" s="127">
        <v>607</v>
      </c>
      <c r="F17" s="125">
        <v>237045</v>
      </c>
      <c r="K17" s="126">
        <v>1997</v>
      </c>
      <c r="L17" s="125">
        <v>237045</v>
      </c>
      <c r="M17" s="125">
        <v>275295</v>
      </c>
      <c r="N17" s="116">
        <v>122975</v>
      </c>
    </row>
    <row r="18" spans="1:16" ht="16" thickBot="1" x14ac:dyDescent="0.25">
      <c r="A18" s="126">
        <v>1998</v>
      </c>
      <c r="B18" s="125">
        <v>238850</v>
      </c>
      <c r="C18" s="125">
        <v>16576</v>
      </c>
      <c r="D18" s="134">
        <v>658</v>
      </c>
      <c r="E18" s="127">
        <v>582</v>
      </c>
      <c r="F18" s="125">
        <v>256666</v>
      </c>
      <c r="K18" s="126">
        <v>1998</v>
      </c>
      <c r="L18" s="125">
        <v>256666</v>
      </c>
      <c r="M18" s="125">
        <v>379484</v>
      </c>
      <c r="N18" s="116">
        <v>154577</v>
      </c>
    </row>
    <row r="19" spans="1:16" ht="16" thickBot="1" x14ac:dyDescent="0.25">
      <c r="A19" s="126">
        <v>1999</v>
      </c>
      <c r="B19" s="125">
        <v>259618</v>
      </c>
      <c r="C19" s="125">
        <v>17227</v>
      </c>
      <c r="D19" s="134">
        <v>759</v>
      </c>
      <c r="E19" s="127">
        <v>664</v>
      </c>
      <c r="F19" s="125">
        <v>278268</v>
      </c>
      <c r="K19" s="126">
        <v>1999</v>
      </c>
      <c r="L19" s="125">
        <v>278268</v>
      </c>
      <c r="M19" s="125">
        <v>414837</v>
      </c>
      <c r="N19" s="110" t="s">
        <v>383</v>
      </c>
    </row>
    <row r="20" spans="1:16" ht="16" thickBot="1" x14ac:dyDescent="0.25">
      <c r="A20" s="126">
        <v>2000</v>
      </c>
      <c r="B20" s="125">
        <v>291653</v>
      </c>
      <c r="C20" s="125">
        <v>18563</v>
      </c>
      <c r="D20" s="134">
        <v>786</v>
      </c>
      <c r="E20" s="127">
        <v>805</v>
      </c>
      <c r="F20" s="125">
        <v>311807</v>
      </c>
      <c r="K20" s="126">
        <v>2000</v>
      </c>
      <c r="L20" s="125">
        <v>311807</v>
      </c>
      <c r="M20" s="125">
        <v>485129</v>
      </c>
      <c r="N20" s="116">
        <v>182218</v>
      </c>
    </row>
    <row r="21" spans="1:16" ht="16" thickBot="1" x14ac:dyDescent="0.25">
      <c r="A21" s="126">
        <v>2001</v>
      </c>
      <c r="B21" s="125">
        <v>324211</v>
      </c>
      <c r="C21" s="125">
        <v>18636</v>
      </c>
      <c r="D21" s="134">
        <v>914</v>
      </c>
      <c r="E21" s="127">
        <v>956</v>
      </c>
      <c r="F21" s="125">
        <v>344717</v>
      </c>
      <c r="K21" s="126">
        <v>2001</v>
      </c>
      <c r="L21" s="125">
        <v>344717</v>
      </c>
      <c r="M21" s="125">
        <v>542007</v>
      </c>
      <c r="N21" s="116">
        <v>187817</v>
      </c>
    </row>
    <row r="22" spans="1:16" ht="16" thickBot="1" x14ac:dyDescent="0.25">
      <c r="A22" s="126">
        <v>2002</v>
      </c>
      <c r="B22" s="125">
        <v>331580</v>
      </c>
      <c r="C22" s="125">
        <v>19706</v>
      </c>
      <c r="D22" s="133">
        <v>1134</v>
      </c>
      <c r="E22" s="127">
        <v>974</v>
      </c>
      <c r="F22" s="125">
        <v>353394</v>
      </c>
      <c r="K22" s="126">
        <v>2002</v>
      </c>
      <c r="L22" s="125">
        <v>353394</v>
      </c>
      <c r="M22" s="125">
        <v>636530</v>
      </c>
      <c r="N22" s="116">
        <v>177312</v>
      </c>
    </row>
    <row r="23" spans="1:16" ht="16" thickBot="1" x14ac:dyDescent="0.25">
      <c r="A23" s="126">
        <v>2003</v>
      </c>
      <c r="B23" s="125">
        <v>331729</v>
      </c>
      <c r="C23" s="125">
        <v>21966</v>
      </c>
      <c r="D23" s="134">
        <v>785</v>
      </c>
      <c r="E23" s="127">
        <v>938</v>
      </c>
      <c r="F23" s="125">
        <v>355418</v>
      </c>
      <c r="K23" s="126">
        <v>2003</v>
      </c>
      <c r="L23" s="125">
        <v>355418</v>
      </c>
      <c r="M23" s="125">
        <v>674691</v>
      </c>
      <c r="N23" s="116">
        <v>189590</v>
      </c>
    </row>
    <row r="24" spans="1:16" ht="16" thickBot="1" x14ac:dyDescent="0.25">
      <c r="A24" s="126">
        <v>2004</v>
      </c>
      <c r="B24" s="125">
        <v>353319</v>
      </c>
      <c r="C24" s="125">
        <v>23457</v>
      </c>
      <c r="D24" s="133">
        <v>1212</v>
      </c>
      <c r="E24" s="127">
        <v>996</v>
      </c>
      <c r="F24" s="125">
        <v>378984</v>
      </c>
      <c r="K24" s="126">
        <v>2004</v>
      </c>
      <c r="L24" s="125">
        <v>378984</v>
      </c>
      <c r="M24" s="125">
        <v>756604</v>
      </c>
      <c r="N24" s="110" t="s">
        <v>382</v>
      </c>
      <c r="O24" s="23"/>
      <c r="P24" s="23"/>
    </row>
    <row r="25" spans="1:16" ht="16" thickBot="1" x14ac:dyDescent="0.25">
      <c r="A25" s="126">
        <v>2005</v>
      </c>
      <c r="B25" s="125">
        <v>381797</v>
      </c>
      <c r="C25" s="125">
        <v>25304</v>
      </c>
      <c r="D25" s="133">
        <v>1288</v>
      </c>
      <c r="E25" s="125">
        <v>1143</v>
      </c>
      <c r="F25" s="125">
        <v>409532</v>
      </c>
      <c r="K25" s="126">
        <v>2005</v>
      </c>
      <c r="L25" s="125">
        <v>409532</v>
      </c>
      <c r="M25" s="125">
        <v>885002</v>
      </c>
      <c r="N25" s="116">
        <v>165483</v>
      </c>
    </row>
    <row r="26" spans="1:16" ht="16" thickBot="1" x14ac:dyDescent="0.25">
      <c r="A26" s="126">
        <v>2006</v>
      </c>
      <c r="B26" s="125">
        <v>417453</v>
      </c>
      <c r="C26" s="125">
        <v>25853</v>
      </c>
      <c r="D26" s="133">
        <v>1204</v>
      </c>
      <c r="E26" s="125">
        <v>1103</v>
      </c>
      <c r="F26" s="125">
        <v>445613</v>
      </c>
      <c r="K26" s="126">
        <v>2006</v>
      </c>
      <c r="L26" s="125">
        <v>445613</v>
      </c>
      <c r="M26" s="125">
        <v>1003884</v>
      </c>
      <c r="N26" s="110" t="s">
        <v>381</v>
      </c>
    </row>
    <row r="27" spans="1:16" ht="16" thickBot="1" x14ac:dyDescent="0.25">
      <c r="A27" s="126">
        <v>2007</v>
      </c>
      <c r="B27" s="125">
        <v>439578</v>
      </c>
      <c r="C27" s="125">
        <v>26693</v>
      </c>
      <c r="D27" s="133">
        <v>1002</v>
      </c>
      <c r="E27" s="125">
        <v>1057</v>
      </c>
      <c r="F27" s="125">
        <v>468330</v>
      </c>
      <c r="K27" s="126">
        <v>2007</v>
      </c>
      <c r="L27" s="125">
        <v>468330</v>
      </c>
      <c r="M27" s="125">
        <v>1112517</v>
      </c>
      <c r="N27" s="116">
        <v>184376</v>
      </c>
    </row>
    <row r="28" spans="1:16" ht="16" thickBot="1" x14ac:dyDescent="0.25">
      <c r="A28" s="126">
        <v>2008</v>
      </c>
      <c r="B28" s="125">
        <v>466258</v>
      </c>
      <c r="C28" s="125">
        <v>28217</v>
      </c>
      <c r="D28" s="133">
        <v>1331</v>
      </c>
      <c r="E28" s="125">
        <v>1080</v>
      </c>
      <c r="F28" s="125">
        <v>496886</v>
      </c>
      <c r="K28" s="126">
        <v>2008</v>
      </c>
      <c r="L28" s="125">
        <v>496886</v>
      </c>
      <c r="M28" s="125">
        <v>1208076</v>
      </c>
      <c r="N28" s="116">
        <v>182556</v>
      </c>
    </row>
    <row r="29" spans="1:16" ht="16" thickBot="1" x14ac:dyDescent="0.25">
      <c r="A29" s="126">
        <v>2009</v>
      </c>
      <c r="B29" s="125">
        <v>458901</v>
      </c>
      <c r="C29" s="125">
        <v>25575</v>
      </c>
      <c r="D29" s="134">
        <v>988</v>
      </c>
      <c r="E29" s="125">
        <v>1035</v>
      </c>
      <c r="F29" s="125">
        <v>486499</v>
      </c>
      <c r="K29" s="126">
        <v>2009</v>
      </c>
      <c r="L29" s="125">
        <v>486499</v>
      </c>
      <c r="M29" s="125">
        <v>1207794</v>
      </c>
      <c r="N29" s="110" t="s">
        <v>380</v>
      </c>
    </row>
    <row r="30" spans="1:16" ht="16" thickBot="1" x14ac:dyDescent="0.25">
      <c r="A30" s="126">
        <v>2010</v>
      </c>
      <c r="B30" s="125">
        <v>479332</v>
      </c>
      <c r="C30" s="125">
        <v>28577</v>
      </c>
      <c r="D30" s="133">
        <v>1013</v>
      </c>
      <c r="E30" s="125">
        <v>1138</v>
      </c>
      <c r="F30" s="125">
        <v>510060</v>
      </c>
      <c r="K30" s="126">
        <v>2010</v>
      </c>
      <c r="L30" s="125">
        <v>510060</v>
      </c>
      <c r="M30" s="127" t="s">
        <v>392</v>
      </c>
      <c r="N30" s="110" t="s">
        <v>379</v>
      </c>
    </row>
    <row r="31" spans="1:16" ht="16" thickBot="1" x14ac:dyDescent="0.25">
      <c r="A31" s="126">
        <v>2011</v>
      </c>
      <c r="B31" s="125">
        <v>504663</v>
      </c>
      <c r="C31" s="125">
        <v>30247</v>
      </c>
      <c r="D31" s="133">
        <v>1103</v>
      </c>
      <c r="E31" s="125">
        <v>1158</v>
      </c>
      <c r="F31" s="125">
        <v>537171</v>
      </c>
      <c r="K31" s="126">
        <v>2011</v>
      </c>
      <c r="L31" s="125">
        <v>537171</v>
      </c>
      <c r="M31" s="125">
        <v>1168928</v>
      </c>
      <c r="N31" s="116">
        <v>244430</v>
      </c>
    </row>
    <row r="32" spans="1:16" ht="16" thickBot="1" x14ac:dyDescent="0.25">
      <c r="A32" s="126">
        <v>2012</v>
      </c>
      <c r="B32" s="125">
        <v>530915</v>
      </c>
      <c r="C32" s="125">
        <v>32258</v>
      </c>
      <c r="D32" s="133">
        <v>1181</v>
      </c>
      <c r="E32" s="125">
        <v>1212</v>
      </c>
      <c r="F32" s="125">
        <v>565566</v>
      </c>
      <c r="K32" s="126">
        <v>2012</v>
      </c>
      <c r="L32" s="125">
        <v>565566</v>
      </c>
      <c r="M32" s="125">
        <v>1157147</v>
      </c>
      <c r="N32" s="116">
        <v>270258</v>
      </c>
    </row>
    <row r="33" spans="1:14" ht="16" thickBot="1" x14ac:dyDescent="0.25">
      <c r="A33" s="126">
        <v>2013</v>
      </c>
      <c r="B33" s="125">
        <v>564007</v>
      </c>
      <c r="C33" s="125">
        <v>35065</v>
      </c>
      <c r="D33" s="133">
        <v>1318</v>
      </c>
      <c r="E33" s="125">
        <v>1074</v>
      </c>
      <c r="F33" s="125">
        <v>601464</v>
      </c>
      <c r="K33" s="126">
        <v>2013</v>
      </c>
      <c r="L33" s="125">
        <v>601464</v>
      </c>
      <c r="M33" s="125">
        <v>1148823</v>
      </c>
      <c r="N33" s="116">
        <v>290083</v>
      </c>
    </row>
    <row r="34" spans="1:14" ht="16" thickBot="1" x14ac:dyDescent="0.25">
      <c r="A34" s="124">
        <v>2014</v>
      </c>
      <c r="B34" s="123">
        <v>579782</v>
      </c>
      <c r="C34" s="123">
        <v>36216</v>
      </c>
      <c r="D34" s="132">
        <v>1124</v>
      </c>
      <c r="E34" s="123">
        <v>1208</v>
      </c>
      <c r="F34" s="123">
        <v>618330</v>
      </c>
      <c r="K34" s="124">
        <v>2014</v>
      </c>
      <c r="L34" s="123">
        <v>618330</v>
      </c>
      <c r="M34" s="123">
        <v>1127701</v>
      </c>
      <c r="N34" s="131">
        <v>329613</v>
      </c>
    </row>
    <row r="35" spans="1:14" x14ac:dyDescent="0.2">
      <c r="A35" s="122" t="s">
        <v>396</v>
      </c>
    </row>
    <row r="37" spans="1:14" ht="16" thickBot="1" x14ac:dyDescent="0.25">
      <c r="A37" s="130" t="s">
        <v>395</v>
      </c>
    </row>
    <row r="38" spans="1:14" ht="43" thickBot="1" x14ac:dyDescent="0.25">
      <c r="A38" s="129" t="s">
        <v>96</v>
      </c>
      <c r="B38" s="128" t="s">
        <v>394</v>
      </c>
      <c r="C38" s="128" t="s">
        <v>393</v>
      </c>
    </row>
    <row r="39" spans="1:14" ht="16" thickBot="1" x14ac:dyDescent="0.25">
      <c r="A39" s="126">
        <v>1994</v>
      </c>
      <c r="B39" s="125">
        <v>107824</v>
      </c>
      <c r="C39" s="125">
        <v>261249</v>
      </c>
    </row>
    <row r="40" spans="1:14" ht="16" thickBot="1" x14ac:dyDescent="0.25">
      <c r="A40" s="126">
        <v>1995</v>
      </c>
      <c r="B40" s="125">
        <v>124275</v>
      </c>
      <c r="C40" s="125">
        <v>298522</v>
      </c>
    </row>
    <row r="41" spans="1:14" ht="16" thickBot="1" x14ac:dyDescent="0.25">
      <c r="A41" s="126">
        <v>1996</v>
      </c>
      <c r="B41" s="125">
        <v>139943</v>
      </c>
      <c r="C41" s="125">
        <v>303720</v>
      </c>
    </row>
    <row r="42" spans="1:14" ht="16" thickBot="1" x14ac:dyDescent="0.25">
      <c r="A42" s="126">
        <v>1997</v>
      </c>
      <c r="B42" s="125">
        <v>112430</v>
      </c>
      <c r="C42" s="125">
        <v>275295</v>
      </c>
    </row>
    <row r="43" spans="1:14" ht="16" thickBot="1" x14ac:dyDescent="0.25">
      <c r="A43" s="126">
        <v>1998</v>
      </c>
      <c r="B43" s="125">
        <v>224446</v>
      </c>
      <c r="C43" s="125">
        <v>379484</v>
      </c>
    </row>
    <row r="44" spans="1:14" ht="16" thickBot="1" x14ac:dyDescent="0.25">
      <c r="A44" s="126">
        <v>1999</v>
      </c>
      <c r="B44" s="125">
        <v>243207</v>
      </c>
      <c r="C44" s="125">
        <v>414837</v>
      </c>
    </row>
    <row r="45" spans="1:14" ht="16" thickBot="1" x14ac:dyDescent="0.25">
      <c r="A45" s="126">
        <v>2000</v>
      </c>
      <c r="B45" s="125">
        <v>308056</v>
      </c>
      <c r="C45" s="125">
        <v>485129</v>
      </c>
    </row>
    <row r="46" spans="1:14" ht="16" thickBot="1" x14ac:dyDescent="0.25">
      <c r="A46" s="126">
        <v>2001</v>
      </c>
      <c r="B46" s="125">
        <v>355779</v>
      </c>
      <c r="C46" s="125">
        <v>542007</v>
      </c>
    </row>
    <row r="47" spans="1:14" ht="16" thickBot="1" x14ac:dyDescent="0.25">
      <c r="A47" s="126">
        <v>2002</v>
      </c>
      <c r="B47" s="125">
        <v>433691</v>
      </c>
      <c r="C47" s="125">
        <v>636530</v>
      </c>
    </row>
    <row r="48" spans="1:14" ht="16" thickBot="1" x14ac:dyDescent="0.25">
      <c r="A48" s="126">
        <v>2003</v>
      </c>
      <c r="B48" s="125">
        <v>471382</v>
      </c>
      <c r="C48" s="125">
        <v>674691</v>
      </c>
    </row>
    <row r="49" spans="1:6" ht="16" thickBot="1" x14ac:dyDescent="0.25">
      <c r="A49" s="126">
        <v>2004</v>
      </c>
      <c r="B49" s="125">
        <v>528685</v>
      </c>
      <c r="C49" s="125">
        <v>756604</v>
      </c>
    </row>
    <row r="50" spans="1:6" ht="16" thickBot="1" x14ac:dyDescent="0.25">
      <c r="A50" s="126">
        <v>2005</v>
      </c>
      <c r="B50" s="125">
        <v>611114</v>
      </c>
      <c r="C50" s="125">
        <v>885002</v>
      </c>
    </row>
    <row r="51" spans="1:6" ht="16" thickBot="1" x14ac:dyDescent="0.25">
      <c r="A51" s="126">
        <v>2006</v>
      </c>
      <c r="B51" s="125">
        <v>701147</v>
      </c>
      <c r="C51" s="125">
        <v>1003884</v>
      </c>
    </row>
    <row r="52" spans="1:6" ht="16" thickBot="1" x14ac:dyDescent="0.25">
      <c r="A52" s="126">
        <v>2007</v>
      </c>
      <c r="B52" s="125">
        <v>760924</v>
      </c>
      <c r="C52" s="125">
        <v>1112517</v>
      </c>
    </row>
    <row r="53" spans="1:6" ht="16" thickBot="1" x14ac:dyDescent="0.25">
      <c r="A53" s="126">
        <v>2008</v>
      </c>
      <c r="B53" s="125">
        <v>771529</v>
      </c>
      <c r="C53" s="125">
        <v>1208076</v>
      </c>
    </row>
    <row r="54" spans="1:6" ht="16" thickBot="1" x14ac:dyDescent="0.25">
      <c r="A54" s="126">
        <v>2009</v>
      </c>
      <c r="B54" s="125">
        <v>735961</v>
      </c>
      <c r="C54" s="125">
        <v>1207794</v>
      </c>
    </row>
    <row r="55" spans="1:6" ht="16" thickBot="1" x14ac:dyDescent="0.25">
      <c r="A55" s="126">
        <v>2010</v>
      </c>
      <c r="B55" s="125">
        <v>726331</v>
      </c>
      <c r="C55" s="127" t="s">
        <v>392</v>
      </c>
    </row>
    <row r="56" spans="1:6" ht="16" thickBot="1" x14ac:dyDescent="0.25">
      <c r="A56" s="126">
        <v>2011</v>
      </c>
      <c r="B56" s="125">
        <v>690967</v>
      </c>
      <c r="C56" s="125">
        <v>1168928</v>
      </c>
    </row>
    <row r="57" spans="1:6" ht="16" thickBot="1" x14ac:dyDescent="0.25">
      <c r="A57" s="126">
        <v>2012</v>
      </c>
      <c r="B57" s="125">
        <v>633812</v>
      </c>
      <c r="C57" s="125">
        <v>1157147</v>
      </c>
    </row>
    <row r="58" spans="1:6" ht="16" thickBot="1" x14ac:dyDescent="0.25">
      <c r="A58" s="126">
        <v>2013</v>
      </c>
      <c r="B58" s="125">
        <v>616409</v>
      </c>
      <c r="C58" s="125">
        <v>1148823</v>
      </c>
    </row>
    <row r="59" spans="1:6" ht="16" thickBot="1" x14ac:dyDescent="0.25">
      <c r="A59" s="124">
        <v>2014</v>
      </c>
      <c r="B59" s="123">
        <v>642949</v>
      </c>
      <c r="C59" s="123">
        <v>1127701</v>
      </c>
    </row>
    <row r="60" spans="1:6" x14ac:dyDescent="0.2">
      <c r="A60" s="122" t="s">
        <v>391</v>
      </c>
    </row>
    <row r="61" spans="1:6" x14ac:dyDescent="0.2">
      <c r="A61" s="122" t="s">
        <v>390</v>
      </c>
    </row>
    <row r="63" spans="1:6" ht="16" thickBot="1" x14ac:dyDescent="0.25">
      <c r="A63" s="121" t="s">
        <v>389</v>
      </c>
    </row>
    <row r="64" spans="1:6" ht="27" thickBot="1" x14ac:dyDescent="0.25">
      <c r="A64" s="120" t="s">
        <v>96</v>
      </c>
      <c r="B64" s="119" t="s">
        <v>388</v>
      </c>
      <c r="C64" s="119" t="s">
        <v>387</v>
      </c>
      <c r="D64" s="119" t="s">
        <v>386</v>
      </c>
      <c r="E64" s="118" t="s">
        <v>385</v>
      </c>
      <c r="F64" s="118" t="s">
        <v>118</v>
      </c>
    </row>
    <row r="65" spans="1:6" ht="16" thickBot="1" x14ac:dyDescent="0.25">
      <c r="A65" s="114">
        <v>1994</v>
      </c>
      <c r="B65" s="112">
        <v>101270</v>
      </c>
      <c r="C65" s="116">
        <v>11138</v>
      </c>
      <c r="D65" s="110">
        <v>513</v>
      </c>
      <c r="E65" s="110">
        <v>346</v>
      </c>
      <c r="F65" s="109">
        <v>113267</v>
      </c>
    </row>
    <row r="66" spans="1:6" ht="16" thickBot="1" x14ac:dyDescent="0.25">
      <c r="A66" s="114">
        <v>1995</v>
      </c>
      <c r="B66" s="113">
        <v>101895</v>
      </c>
      <c r="C66" s="112">
        <v>11662</v>
      </c>
      <c r="D66" s="111">
        <v>390</v>
      </c>
      <c r="E66" s="110">
        <v>294</v>
      </c>
      <c r="F66" s="109">
        <v>114241</v>
      </c>
    </row>
    <row r="67" spans="1:6" ht="16" thickBot="1" x14ac:dyDescent="0.25">
      <c r="A67" s="114">
        <v>1996</v>
      </c>
      <c r="B67" s="113">
        <v>104900</v>
      </c>
      <c r="C67" s="111" t="s">
        <v>384</v>
      </c>
      <c r="D67" s="117">
        <v>338</v>
      </c>
      <c r="E67" s="110">
        <v>291</v>
      </c>
      <c r="F67" s="109">
        <v>116875</v>
      </c>
    </row>
    <row r="68" spans="1:6" ht="16" thickBot="1" x14ac:dyDescent="0.25">
      <c r="A68" s="114">
        <v>1997</v>
      </c>
      <c r="B68" s="112">
        <v>111977</v>
      </c>
      <c r="C68" s="112">
        <v>10331</v>
      </c>
      <c r="D68" s="111">
        <v>400</v>
      </c>
      <c r="E68" s="110">
        <v>267</v>
      </c>
      <c r="F68" s="109">
        <v>122975</v>
      </c>
    </row>
    <row r="69" spans="1:6" ht="16" thickBot="1" x14ac:dyDescent="0.25">
      <c r="A69" s="114">
        <v>1998</v>
      </c>
      <c r="B69" s="113">
        <v>139297</v>
      </c>
      <c r="C69" s="112">
        <v>14419</v>
      </c>
      <c r="D69" s="117">
        <v>577</v>
      </c>
      <c r="E69" s="110">
        <v>284</v>
      </c>
      <c r="F69" s="109">
        <v>154577</v>
      </c>
    </row>
    <row r="70" spans="1:6" ht="16" thickBot="1" x14ac:dyDescent="0.25">
      <c r="A70" s="114">
        <v>1999</v>
      </c>
      <c r="B70" s="113">
        <v>142852</v>
      </c>
      <c r="C70" s="112">
        <v>15480</v>
      </c>
      <c r="D70" s="111">
        <v>436</v>
      </c>
      <c r="E70" s="110">
        <v>393</v>
      </c>
      <c r="F70" s="115" t="s">
        <v>383</v>
      </c>
    </row>
    <row r="71" spans="1:6" ht="16" thickBot="1" x14ac:dyDescent="0.25">
      <c r="A71" s="114">
        <v>2000</v>
      </c>
      <c r="B71" s="113">
        <v>164486</v>
      </c>
      <c r="C71" s="116">
        <v>16718</v>
      </c>
      <c r="D71" s="111">
        <v>453</v>
      </c>
      <c r="E71" s="110">
        <v>561</v>
      </c>
      <c r="F71" s="109">
        <v>182218</v>
      </c>
    </row>
    <row r="72" spans="1:6" ht="16" thickBot="1" x14ac:dyDescent="0.25">
      <c r="A72" s="114">
        <v>2001</v>
      </c>
      <c r="B72" s="112">
        <v>169571</v>
      </c>
      <c r="C72" s="116">
        <v>17179</v>
      </c>
      <c r="D72" s="117">
        <v>563</v>
      </c>
      <c r="E72" s="110">
        <v>504</v>
      </c>
      <c r="F72" s="109">
        <v>187817</v>
      </c>
    </row>
    <row r="73" spans="1:6" ht="16" thickBot="1" x14ac:dyDescent="0.25">
      <c r="A73" s="114">
        <v>2002</v>
      </c>
      <c r="B73" s="113">
        <v>160839</v>
      </c>
      <c r="C73" s="112">
        <v>15096</v>
      </c>
      <c r="D73" s="117">
        <v>912</v>
      </c>
      <c r="E73" s="110">
        <v>465</v>
      </c>
      <c r="F73" s="109">
        <v>177312</v>
      </c>
    </row>
    <row r="74" spans="1:6" ht="16" thickBot="1" x14ac:dyDescent="0.25">
      <c r="A74" s="114">
        <v>2003</v>
      </c>
      <c r="B74" s="113">
        <v>171493</v>
      </c>
      <c r="C74" s="116">
        <v>16525</v>
      </c>
      <c r="D74" s="112">
        <v>1178</v>
      </c>
      <c r="E74" s="110">
        <v>394</v>
      </c>
      <c r="F74" s="109">
        <v>189590</v>
      </c>
    </row>
    <row r="75" spans="1:6" ht="16" thickBot="1" x14ac:dyDescent="0.25">
      <c r="A75" s="114">
        <v>2004</v>
      </c>
      <c r="B75" s="113">
        <v>169295</v>
      </c>
      <c r="C75" s="116">
        <v>16533</v>
      </c>
      <c r="D75" s="111">
        <v>998</v>
      </c>
      <c r="E75" s="110">
        <v>343</v>
      </c>
      <c r="F75" s="115" t="s">
        <v>382</v>
      </c>
    </row>
    <row r="76" spans="1:6" ht="16" thickBot="1" x14ac:dyDescent="0.25">
      <c r="A76" s="114">
        <v>2005</v>
      </c>
      <c r="B76" s="113">
        <v>151077</v>
      </c>
      <c r="C76" s="116">
        <v>13395</v>
      </c>
      <c r="D76" s="111">
        <v>816</v>
      </c>
      <c r="E76" s="110">
        <v>195</v>
      </c>
      <c r="F76" s="109">
        <v>165483</v>
      </c>
    </row>
    <row r="77" spans="1:6" ht="16" thickBot="1" x14ac:dyDescent="0.25">
      <c r="A77" s="114">
        <v>2006</v>
      </c>
      <c r="B77" s="113">
        <v>162509</v>
      </c>
      <c r="C77" s="116">
        <v>19072</v>
      </c>
      <c r="D77" s="112">
        <v>1106</v>
      </c>
      <c r="E77" s="110">
        <v>500</v>
      </c>
      <c r="F77" s="115" t="s">
        <v>381</v>
      </c>
    </row>
    <row r="78" spans="1:6" ht="16" thickBot="1" x14ac:dyDescent="0.25">
      <c r="A78" s="114">
        <v>2007</v>
      </c>
      <c r="B78" s="113">
        <v>160306</v>
      </c>
      <c r="C78" s="112">
        <v>22543</v>
      </c>
      <c r="D78" s="111">
        <v>979</v>
      </c>
      <c r="E78" s="110">
        <v>548</v>
      </c>
      <c r="F78" s="109">
        <v>184376</v>
      </c>
    </row>
    <row r="79" spans="1:6" ht="16" thickBot="1" x14ac:dyDescent="0.25">
      <c r="A79" s="114">
        <v>2008</v>
      </c>
      <c r="B79" s="113">
        <v>154699</v>
      </c>
      <c r="C79" s="112">
        <v>26016</v>
      </c>
      <c r="D79" s="112">
        <v>1179</v>
      </c>
      <c r="E79" s="110">
        <v>662</v>
      </c>
      <c r="F79" s="109">
        <v>182556</v>
      </c>
    </row>
    <row r="80" spans="1:6" ht="16" thickBot="1" x14ac:dyDescent="0.25">
      <c r="A80" s="114">
        <v>2009</v>
      </c>
      <c r="B80" s="113">
        <v>165213</v>
      </c>
      <c r="C80" s="112">
        <v>23415</v>
      </c>
      <c r="D80" s="112">
        <v>1096</v>
      </c>
      <c r="E80" s="110">
        <v>398</v>
      </c>
      <c r="F80" s="115" t="s">
        <v>380</v>
      </c>
    </row>
    <row r="81" spans="1:6" ht="16" thickBot="1" x14ac:dyDescent="0.25">
      <c r="A81" s="114">
        <v>2010</v>
      </c>
      <c r="B81" s="113">
        <v>207915</v>
      </c>
      <c r="C81" s="112">
        <v>23373</v>
      </c>
      <c r="D81" s="111">
        <v>978</v>
      </c>
      <c r="E81" s="110">
        <v>861</v>
      </c>
      <c r="F81" s="115" t="s">
        <v>379</v>
      </c>
    </row>
    <row r="82" spans="1:6" ht="16" thickBot="1" x14ac:dyDescent="0.25">
      <c r="A82" s="114">
        <v>2011</v>
      </c>
      <c r="B82" s="113">
        <v>221350</v>
      </c>
      <c r="C82" s="112">
        <v>21295</v>
      </c>
      <c r="D82" s="111">
        <v>816</v>
      </c>
      <c r="E82" s="110">
        <v>969</v>
      </c>
      <c r="F82" s="109">
        <v>244430</v>
      </c>
    </row>
    <row r="83" spans="1:6" ht="16" thickBot="1" x14ac:dyDescent="0.25">
      <c r="A83" s="114">
        <v>2012</v>
      </c>
      <c r="B83" s="113">
        <v>246464</v>
      </c>
      <c r="C83" s="112">
        <v>21953</v>
      </c>
      <c r="D83" s="111">
        <v>920</v>
      </c>
      <c r="E83" s="110">
        <v>921</v>
      </c>
      <c r="F83" s="109">
        <v>270258</v>
      </c>
    </row>
    <row r="84" spans="1:6" ht="16" thickBot="1" x14ac:dyDescent="0.25">
      <c r="A84" s="114">
        <v>2013</v>
      </c>
      <c r="B84" s="113">
        <v>265979</v>
      </c>
      <c r="C84" s="112">
        <v>22453</v>
      </c>
      <c r="D84" s="111">
        <v>842</v>
      </c>
      <c r="E84" s="110">
        <v>809</v>
      </c>
      <c r="F84" s="109">
        <v>290083</v>
      </c>
    </row>
    <row r="85" spans="1:6" ht="16" thickBot="1" x14ac:dyDescent="0.25">
      <c r="A85" s="108">
        <v>2014</v>
      </c>
      <c r="B85" s="107">
        <v>303931</v>
      </c>
      <c r="C85" s="106">
        <v>24008</v>
      </c>
      <c r="D85" s="106">
        <v>1013</v>
      </c>
      <c r="E85" s="105">
        <v>661</v>
      </c>
      <c r="F85" s="104">
        <v>329613</v>
      </c>
    </row>
    <row r="86" spans="1:6" x14ac:dyDescent="0.2">
      <c r="A86" s="103" t="s">
        <v>378</v>
      </c>
    </row>
    <row r="87" spans="1:6" x14ac:dyDescent="0.2">
      <c r="A87" s="103" t="s">
        <v>377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topLeftCell="A20" workbookViewId="0">
      <selection activeCell="M12" sqref="M12"/>
    </sheetView>
  </sheetViews>
  <sheetFormatPr baseColWidth="10" defaultColWidth="8.83203125" defaultRowHeight="15" x14ac:dyDescent="0.2"/>
  <cols>
    <col min="1" max="1" width="28.83203125" customWidth="1"/>
  </cols>
  <sheetData>
    <row r="1" spans="1:1" x14ac:dyDescent="0.2">
      <c r="A1" s="44" t="s">
        <v>15</v>
      </c>
    </row>
    <row r="28" spans="1:23" s="3" customFormat="1" x14ac:dyDescent="0.2">
      <c r="B28" s="3">
        <v>1992</v>
      </c>
      <c r="C28" s="3">
        <v>1993</v>
      </c>
      <c r="D28" s="3">
        <v>1994</v>
      </c>
      <c r="E28" s="3">
        <v>1995</v>
      </c>
      <c r="F28" s="3">
        <v>1996</v>
      </c>
      <c r="G28" s="3">
        <v>1997</v>
      </c>
      <c r="H28" s="3">
        <v>1998</v>
      </c>
      <c r="I28" s="3">
        <v>1999</v>
      </c>
      <c r="J28" s="3">
        <v>2000</v>
      </c>
      <c r="K28" s="3">
        <v>2001</v>
      </c>
      <c r="L28" s="3">
        <v>2002</v>
      </c>
      <c r="M28" s="3">
        <v>2003</v>
      </c>
      <c r="N28" s="3">
        <v>2004</v>
      </c>
      <c r="O28" s="3">
        <v>2005</v>
      </c>
      <c r="P28" s="3">
        <v>2006</v>
      </c>
      <c r="Q28" s="3">
        <v>2007</v>
      </c>
      <c r="R28" s="3">
        <v>2008</v>
      </c>
      <c r="S28" s="3">
        <v>2009</v>
      </c>
      <c r="T28" s="3">
        <v>2010</v>
      </c>
      <c r="U28" s="3">
        <v>2011</v>
      </c>
      <c r="V28" s="3">
        <v>2012</v>
      </c>
      <c r="W28" s="3">
        <v>2013</v>
      </c>
    </row>
    <row r="29" spans="1:23" x14ac:dyDescent="0.2">
      <c r="A29" t="s">
        <v>16</v>
      </c>
      <c r="B29" s="23">
        <v>6217</v>
      </c>
      <c r="C29" s="23">
        <v>6331</v>
      </c>
      <c r="D29" s="23">
        <v>6632</v>
      </c>
      <c r="E29" s="23">
        <v>6275</v>
      </c>
      <c r="F29" s="23">
        <v>6202</v>
      </c>
      <c r="G29" s="23">
        <v>6238</v>
      </c>
      <c r="H29" s="23">
        <v>6055</v>
      </c>
      <c r="I29" s="23">
        <v>6054</v>
      </c>
      <c r="J29" s="23">
        <v>5920</v>
      </c>
      <c r="K29" s="23">
        <v>5915</v>
      </c>
      <c r="L29" s="23">
        <v>5534</v>
      </c>
      <c r="M29" s="23">
        <v>5575</v>
      </c>
      <c r="N29" s="23">
        <v>5764</v>
      </c>
      <c r="O29" s="23">
        <v>5734</v>
      </c>
      <c r="P29" s="23">
        <v>5840</v>
      </c>
      <c r="Q29" s="23">
        <v>5657</v>
      </c>
      <c r="R29" s="23">
        <v>5214</v>
      </c>
      <c r="S29" s="23">
        <v>4551</v>
      </c>
      <c r="T29" s="23">
        <v>4690</v>
      </c>
      <c r="U29" s="23">
        <v>4693</v>
      </c>
      <c r="V29" s="23">
        <v>4628</v>
      </c>
      <c r="W29" s="23">
        <v>4585</v>
      </c>
    </row>
  </sheetData>
  <hyperlinks>
    <hyperlink ref="A1" r:id="rId1"/>
  </hyperlinks>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6"/>
  <sheetViews>
    <sheetView workbookViewId="0">
      <selection activeCell="B13" sqref="B13:L16"/>
    </sheetView>
  </sheetViews>
  <sheetFormatPr baseColWidth="10" defaultColWidth="8.83203125" defaultRowHeight="15" x14ac:dyDescent="0.2"/>
  <sheetData>
    <row r="1" spans="2:12" x14ac:dyDescent="0.2">
      <c r="B1" s="44" t="s">
        <v>63</v>
      </c>
    </row>
    <row r="13" spans="2:12" x14ac:dyDescent="0.2">
      <c r="B13" t="s">
        <v>62</v>
      </c>
      <c r="C13" s="3">
        <v>2005</v>
      </c>
      <c r="D13" s="3">
        <v>2006</v>
      </c>
      <c r="E13" s="3">
        <v>2007</v>
      </c>
      <c r="F13" s="3">
        <v>2008</v>
      </c>
      <c r="G13" s="3">
        <v>2009</v>
      </c>
      <c r="H13" s="3">
        <v>2010</v>
      </c>
      <c r="I13" s="3">
        <v>2011</v>
      </c>
      <c r="J13" s="3">
        <v>2012</v>
      </c>
      <c r="K13" s="3">
        <v>2013</v>
      </c>
      <c r="L13" s="3">
        <v>2014</v>
      </c>
    </row>
    <row r="14" spans="2:12" x14ac:dyDescent="0.2">
      <c r="B14" t="s">
        <v>421</v>
      </c>
      <c r="C14" s="23">
        <v>24720</v>
      </c>
      <c r="D14" s="23">
        <v>23091</v>
      </c>
      <c r="E14" s="23">
        <v>22331</v>
      </c>
      <c r="F14" s="23">
        <v>22497</v>
      </c>
      <c r="G14" s="23">
        <v>22943</v>
      </c>
      <c r="H14" s="23">
        <v>23523</v>
      </c>
      <c r="I14" s="23">
        <v>22177</v>
      </c>
      <c r="J14" s="23">
        <v>21629</v>
      </c>
      <c r="K14" s="23">
        <v>21394</v>
      </c>
      <c r="L14" s="23">
        <v>20415</v>
      </c>
    </row>
    <row r="15" spans="2:12" x14ac:dyDescent="0.2">
      <c r="B15" t="s">
        <v>436</v>
      </c>
      <c r="C15" s="23">
        <v>9722</v>
      </c>
      <c r="D15" s="23">
        <v>8848</v>
      </c>
      <c r="E15" s="23">
        <v>8149</v>
      </c>
      <c r="F15" s="23">
        <v>8379</v>
      </c>
      <c r="G15" s="23">
        <v>7767</v>
      </c>
      <c r="H15" s="23">
        <v>7696</v>
      </c>
      <c r="I15" s="23">
        <v>6246</v>
      </c>
      <c r="J15" s="23">
        <v>6742</v>
      </c>
      <c r="K15" s="23">
        <v>6573</v>
      </c>
      <c r="L15" s="23">
        <v>6504</v>
      </c>
    </row>
    <row r="16" spans="2:12" x14ac:dyDescent="0.2">
      <c r="B16" t="s">
        <v>435</v>
      </c>
      <c r="C16">
        <v>1373</v>
      </c>
      <c r="D16">
        <v>1272</v>
      </c>
      <c r="E16">
        <v>1099</v>
      </c>
      <c r="F16">
        <v>1108</v>
      </c>
      <c r="G16">
        <v>1166</v>
      </c>
      <c r="H16">
        <v>1243</v>
      </c>
      <c r="I16">
        <v>1342</v>
      </c>
      <c r="J16">
        <v>1314</v>
      </c>
      <c r="K16">
        <v>1272</v>
      </c>
      <c r="L16">
        <v>1216</v>
      </c>
    </row>
  </sheetData>
  <hyperlinks>
    <hyperlink ref="B1" r:id="rId1"/>
  </hyperlinks>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N9"/>
  <sheetViews>
    <sheetView topLeftCell="M1" workbookViewId="0">
      <selection activeCell="W30" sqref="W30"/>
    </sheetView>
  </sheetViews>
  <sheetFormatPr baseColWidth="10" defaultColWidth="8.83203125" defaultRowHeight="15" x14ac:dyDescent="0.2"/>
  <cols>
    <col min="4" max="4" width="10.33203125" bestFit="1" customWidth="1"/>
  </cols>
  <sheetData>
    <row r="2" spans="2:40" x14ac:dyDescent="0.2">
      <c r="B2" t="s">
        <v>121</v>
      </c>
      <c r="C2" s="44" t="s">
        <v>120</v>
      </c>
    </row>
    <row r="4" spans="2:40" x14ac:dyDescent="0.2">
      <c r="B4" s="76"/>
    </row>
    <row r="5" spans="2:40" x14ac:dyDescent="0.2">
      <c r="C5" t="s">
        <v>443</v>
      </c>
    </row>
    <row r="6" spans="2:40" s="3" customFormat="1" x14ac:dyDescent="0.2">
      <c r="D6" s="3">
        <v>1978</v>
      </c>
      <c r="E6" s="3">
        <v>1979</v>
      </c>
      <c r="F6" s="3">
        <v>1980</v>
      </c>
      <c r="G6" s="3">
        <v>1981</v>
      </c>
      <c r="H6" s="3">
        <v>1982</v>
      </c>
      <c r="I6" s="3">
        <v>1983</v>
      </c>
      <c r="J6" s="3">
        <v>1984</v>
      </c>
      <c r="K6" s="3">
        <v>1985</v>
      </c>
      <c r="L6" s="3">
        <v>1986</v>
      </c>
      <c r="M6" s="3">
        <v>1987</v>
      </c>
      <c r="N6" s="3">
        <v>1988</v>
      </c>
      <c r="O6" s="3">
        <v>1989</v>
      </c>
      <c r="P6" s="3">
        <v>1990</v>
      </c>
      <c r="Q6" s="3">
        <v>1991</v>
      </c>
      <c r="R6" s="3">
        <v>1992</v>
      </c>
      <c r="S6" s="3">
        <v>1993</v>
      </c>
      <c r="T6" s="3">
        <v>1994</v>
      </c>
      <c r="U6" s="3">
        <v>1995</v>
      </c>
      <c r="V6" s="3">
        <v>1996</v>
      </c>
      <c r="W6" s="3">
        <v>1997</v>
      </c>
      <c r="X6" s="3">
        <v>1998</v>
      </c>
      <c r="Y6" s="3">
        <v>1999</v>
      </c>
      <c r="Z6" s="3">
        <v>2000</v>
      </c>
      <c r="AA6" s="3">
        <v>2001</v>
      </c>
      <c r="AB6" s="3">
        <v>2002</v>
      </c>
      <c r="AC6" s="3">
        <v>2003</v>
      </c>
      <c r="AD6" s="3">
        <v>2004</v>
      </c>
      <c r="AE6" s="3">
        <v>2005</v>
      </c>
      <c r="AF6" s="3">
        <v>2006</v>
      </c>
      <c r="AG6" s="3">
        <v>2007</v>
      </c>
      <c r="AH6" s="3">
        <v>2008</v>
      </c>
      <c r="AI6" s="3">
        <v>2009</v>
      </c>
      <c r="AJ6" s="3">
        <v>2010</v>
      </c>
      <c r="AK6" s="3">
        <v>2011</v>
      </c>
      <c r="AL6" s="3">
        <v>2012</v>
      </c>
      <c r="AM6" s="3">
        <v>2013</v>
      </c>
      <c r="AN6" s="3">
        <v>2014</v>
      </c>
    </row>
    <row r="7" spans="2:40" x14ac:dyDescent="0.2">
      <c r="C7" t="s">
        <v>119</v>
      </c>
      <c r="D7">
        <v>114</v>
      </c>
      <c r="E7">
        <v>132</v>
      </c>
      <c r="F7">
        <v>131</v>
      </c>
      <c r="G7">
        <v>133</v>
      </c>
      <c r="H7">
        <v>160</v>
      </c>
      <c r="I7">
        <v>76</v>
      </c>
      <c r="J7">
        <v>90</v>
      </c>
      <c r="K7">
        <v>103</v>
      </c>
      <c r="L7">
        <v>89</v>
      </c>
      <c r="M7">
        <v>61</v>
      </c>
      <c r="N7">
        <v>55</v>
      </c>
      <c r="O7">
        <v>69</v>
      </c>
      <c r="P7">
        <v>68</v>
      </c>
      <c r="Q7">
        <v>56</v>
      </c>
      <c r="R7">
        <v>52</v>
      </c>
      <c r="S7">
        <v>50</v>
      </c>
      <c r="T7">
        <v>52</v>
      </c>
      <c r="U7">
        <v>43</v>
      </c>
      <c r="V7">
        <v>39</v>
      </c>
      <c r="W7">
        <v>38</v>
      </c>
      <c r="X7">
        <v>28</v>
      </c>
      <c r="Y7">
        <v>37</v>
      </c>
      <c r="Z7">
        <v>34</v>
      </c>
      <c r="AA7">
        <v>41</v>
      </c>
      <c r="AB7">
        <v>33</v>
      </c>
      <c r="AC7">
        <v>32</v>
      </c>
      <c r="AD7">
        <v>24</v>
      </c>
      <c r="AE7">
        <v>23</v>
      </c>
      <c r="AF7">
        <v>45</v>
      </c>
      <c r="AG7">
        <v>35</v>
      </c>
      <c r="AH7">
        <v>30</v>
      </c>
      <c r="AI7">
        <v>20</v>
      </c>
      <c r="AJ7">
        <v>50</v>
      </c>
      <c r="AK7">
        <v>16</v>
      </c>
      <c r="AL7">
        <v>24</v>
      </c>
      <c r="AM7">
        <v>18</v>
      </c>
      <c r="AN7">
        <v>18</v>
      </c>
    </row>
    <row r="8" spans="2:40" x14ac:dyDescent="0.2">
      <c r="C8" t="s">
        <v>444</v>
      </c>
      <c r="D8">
        <v>134</v>
      </c>
      <c r="E8">
        <v>114</v>
      </c>
      <c r="F8">
        <v>114</v>
      </c>
      <c r="G8">
        <v>91</v>
      </c>
      <c r="H8">
        <v>62</v>
      </c>
      <c r="I8">
        <v>55</v>
      </c>
      <c r="J8">
        <v>74</v>
      </c>
      <c r="K8">
        <v>70</v>
      </c>
      <c r="L8">
        <v>51</v>
      </c>
      <c r="M8">
        <v>65</v>
      </c>
      <c r="N8">
        <v>49</v>
      </c>
      <c r="O8">
        <v>50</v>
      </c>
      <c r="P8">
        <v>52</v>
      </c>
      <c r="Q8">
        <v>48</v>
      </c>
      <c r="R8">
        <v>49</v>
      </c>
      <c r="S8">
        <v>48</v>
      </c>
      <c r="T8">
        <v>46</v>
      </c>
      <c r="U8">
        <v>44</v>
      </c>
      <c r="V8">
        <v>56</v>
      </c>
      <c r="W8">
        <v>62</v>
      </c>
      <c r="X8">
        <v>52</v>
      </c>
      <c r="Y8">
        <v>45</v>
      </c>
      <c r="Z8">
        <v>54</v>
      </c>
      <c r="AA8">
        <v>30</v>
      </c>
      <c r="AB8">
        <v>39</v>
      </c>
      <c r="AC8">
        <v>33</v>
      </c>
      <c r="AD8">
        <v>26</v>
      </c>
      <c r="AE8">
        <v>34</v>
      </c>
      <c r="AF8">
        <v>29</v>
      </c>
      <c r="AG8">
        <v>32</v>
      </c>
      <c r="AH8">
        <v>22</v>
      </c>
      <c r="AI8">
        <v>23</v>
      </c>
      <c r="AJ8">
        <v>15</v>
      </c>
      <c r="AK8">
        <v>20</v>
      </c>
      <c r="AL8">
        <v>20</v>
      </c>
      <c r="AM8">
        <v>16</v>
      </c>
      <c r="AN8">
        <v>29</v>
      </c>
    </row>
    <row r="9" spans="2:40" x14ac:dyDescent="0.2">
      <c r="C9" t="s">
        <v>118</v>
      </c>
      <c r="D9">
        <v>248</v>
      </c>
      <c r="E9">
        <v>246</v>
      </c>
      <c r="F9">
        <v>245</v>
      </c>
      <c r="G9">
        <v>224</v>
      </c>
      <c r="H9">
        <v>222</v>
      </c>
      <c r="I9">
        <v>131</v>
      </c>
      <c r="J9">
        <v>164</v>
      </c>
      <c r="K9">
        <v>173</v>
      </c>
      <c r="L9">
        <v>140</v>
      </c>
      <c r="M9">
        <v>126</v>
      </c>
      <c r="N9">
        <v>104</v>
      </c>
      <c r="O9">
        <v>119</v>
      </c>
      <c r="P9">
        <v>120</v>
      </c>
      <c r="Q9">
        <v>104</v>
      </c>
      <c r="R9">
        <v>101</v>
      </c>
      <c r="S9">
        <v>98</v>
      </c>
      <c r="T9">
        <v>98</v>
      </c>
      <c r="U9">
        <v>87</v>
      </c>
      <c r="V9">
        <v>95</v>
      </c>
      <c r="W9">
        <v>100</v>
      </c>
      <c r="X9">
        <v>80</v>
      </c>
      <c r="Y9">
        <v>82</v>
      </c>
      <c r="Z9">
        <v>88</v>
      </c>
      <c r="AA9">
        <v>71</v>
      </c>
      <c r="AB9">
        <v>72</v>
      </c>
      <c r="AC9">
        <v>65</v>
      </c>
      <c r="AD9">
        <v>50</v>
      </c>
      <c r="AE9">
        <v>57</v>
      </c>
      <c r="AF9">
        <v>74</v>
      </c>
      <c r="AG9">
        <v>67</v>
      </c>
      <c r="AH9">
        <v>52</v>
      </c>
      <c r="AI9">
        <v>43</v>
      </c>
      <c r="AJ9">
        <v>65</v>
      </c>
      <c r="AK9">
        <v>37</v>
      </c>
      <c r="AL9">
        <v>44</v>
      </c>
      <c r="AM9">
        <v>34</v>
      </c>
      <c r="AN9">
        <v>47</v>
      </c>
    </row>
  </sheetData>
  <hyperlinks>
    <hyperlink ref="C2" r:id="rId1" location="citations"/>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0"/>
  <sheetViews>
    <sheetView workbookViewId="0">
      <selection activeCell="F28" sqref="F28"/>
    </sheetView>
  </sheetViews>
  <sheetFormatPr baseColWidth="10" defaultColWidth="8.83203125" defaultRowHeight="15" x14ac:dyDescent="0.2"/>
  <cols>
    <col min="2" max="2" width="20.5" style="77" bestFit="1" customWidth="1"/>
    <col min="3" max="12" width="8.83203125" style="77"/>
  </cols>
  <sheetData>
    <row r="1" spans="2:12" ht="19" x14ac:dyDescent="0.2">
      <c r="B1" s="87" t="s">
        <v>137</v>
      </c>
    </row>
    <row r="2" spans="2:12" ht="19" x14ac:dyDescent="0.2">
      <c r="B2" s="87" t="s">
        <v>136</v>
      </c>
    </row>
    <row r="3" spans="2:12" x14ac:dyDescent="0.2">
      <c r="B3" s="86" t="s">
        <v>135</v>
      </c>
    </row>
    <row r="4" spans="2:12" x14ac:dyDescent="0.2">
      <c r="B4" s="78"/>
    </row>
    <row r="5" spans="2:12" ht="16" thickBot="1" x14ac:dyDescent="0.25"/>
    <row r="6" spans="2:12" x14ac:dyDescent="0.2">
      <c r="B6" s="1102" t="s">
        <v>116</v>
      </c>
      <c r="C6" s="1102"/>
      <c r="D6" s="1102"/>
      <c r="E6" s="1102"/>
      <c r="F6" s="1102"/>
      <c r="G6" s="1102"/>
      <c r="H6" s="1102"/>
      <c r="I6" s="1102"/>
      <c r="J6" s="1102"/>
      <c r="K6" s="1102"/>
      <c r="L6" s="1102"/>
    </row>
    <row r="7" spans="2:12" ht="16" thickBot="1" x14ac:dyDescent="0.25">
      <c r="B7" s="80" t="s">
        <v>134</v>
      </c>
      <c r="C7" s="85">
        <v>2003</v>
      </c>
      <c r="D7" s="85">
        <v>2004</v>
      </c>
      <c r="E7" s="85">
        <v>2005</v>
      </c>
      <c r="F7" s="85">
        <v>2006</v>
      </c>
      <c r="G7" s="85">
        <v>2007</v>
      </c>
      <c r="H7" s="85">
        <v>2008</v>
      </c>
      <c r="I7" s="85">
        <v>2009</v>
      </c>
      <c r="J7" s="85">
        <v>2010</v>
      </c>
      <c r="K7" s="85">
        <v>2011</v>
      </c>
      <c r="L7" s="85">
        <v>2012</v>
      </c>
    </row>
    <row r="8" spans="2:12" x14ac:dyDescent="0.2">
      <c r="B8" s="1103" t="s">
        <v>133</v>
      </c>
      <c r="C8" s="1103"/>
      <c r="D8" s="1103"/>
      <c r="E8" s="1103"/>
      <c r="F8" s="1103"/>
      <c r="G8" s="1103"/>
      <c r="H8" s="1103"/>
      <c r="I8" s="1103"/>
      <c r="J8" s="1103"/>
      <c r="K8" s="1103"/>
      <c r="L8" s="1103"/>
    </row>
    <row r="9" spans="2:12" x14ac:dyDescent="0.2">
      <c r="B9" s="82" t="s">
        <v>132</v>
      </c>
      <c r="C9" s="81">
        <v>168174</v>
      </c>
      <c r="D9" s="81">
        <v>162965</v>
      </c>
      <c r="E9" s="81">
        <v>151690</v>
      </c>
      <c r="F9" s="81">
        <v>139874</v>
      </c>
      <c r="G9" s="81">
        <v>134360</v>
      </c>
      <c r="H9" s="81">
        <v>134013</v>
      </c>
      <c r="I9" s="81">
        <v>129690</v>
      </c>
      <c r="J9" s="81">
        <v>127526</v>
      </c>
      <c r="K9" s="81">
        <v>121290</v>
      </c>
      <c r="L9" s="81">
        <v>115697</v>
      </c>
    </row>
    <row r="10" spans="2:12" x14ac:dyDescent="0.2">
      <c r="B10" s="83" t="s">
        <v>131</v>
      </c>
      <c r="C10" s="81">
        <v>142325</v>
      </c>
      <c r="D10" s="81">
        <v>138521</v>
      </c>
      <c r="E10" s="81">
        <v>129427</v>
      </c>
      <c r="F10" s="81">
        <v>119082</v>
      </c>
      <c r="G10" s="81">
        <v>114592</v>
      </c>
      <c r="H10" s="81">
        <v>115715</v>
      </c>
      <c r="I10" s="81">
        <v>112640</v>
      </c>
      <c r="J10" s="81">
        <v>111121</v>
      </c>
      <c r="K10" s="81">
        <v>105688</v>
      </c>
      <c r="L10" s="81">
        <v>99832</v>
      </c>
    </row>
    <row r="11" spans="2:12" x14ac:dyDescent="0.2">
      <c r="B11" s="84" t="s">
        <v>130</v>
      </c>
      <c r="C11" s="81">
        <v>84368</v>
      </c>
      <c r="D11" s="81">
        <v>80018</v>
      </c>
      <c r="E11" s="81">
        <v>74071</v>
      </c>
      <c r="F11" s="81">
        <v>67127</v>
      </c>
      <c r="G11" s="81">
        <v>64896</v>
      </c>
      <c r="H11" s="81">
        <v>66812</v>
      </c>
      <c r="I11" s="81">
        <v>64130</v>
      </c>
      <c r="J11" s="81">
        <v>61067</v>
      </c>
      <c r="K11" s="81">
        <v>56412</v>
      </c>
      <c r="L11" s="81">
        <v>47700</v>
      </c>
    </row>
    <row r="12" spans="2:12" x14ac:dyDescent="0.2">
      <c r="B12" s="84" t="s">
        <v>129</v>
      </c>
      <c r="C12" s="81">
        <v>57957</v>
      </c>
      <c r="D12" s="81">
        <v>58503</v>
      </c>
      <c r="E12" s="81">
        <v>55356</v>
      </c>
      <c r="F12" s="81">
        <v>51955</v>
      </c>
      <c r="G12" s="81">
        <v>49696</v>
      </c>
      <c r="H12" s="81">
        <v>48903</v>
      </c>
      <c r="I12" s="81">
        <v>48510</v>
      </c>
      <c r="J12" s="81">
        <v>50054</v>
      </c>
      <c r="K12" s="81">
        <v>49276</v>
      </c>
      <c r="L12" s="81">
        <v>52132</v>
      </c>
    </row>
    <row r="13" spans="2:12" x14ac:dyDescent="0.2">
      <c r="B13" s="83" t="s">
        <v>128</v>
      </c>
      <c r="C13" s="81">
        <v>25747</v>
      </c>
      <c r="D13" s="81">
        <v>24320</v>
      </c>
      <c r="E13" s="81">
        <v>22114</v>
      </c>
      <c r="F13" s="81">
        <v>20592</v>
      </c>
      <c r="G13" s="81">
        <v>19633</v>
      </c>
      <c r="H13" s="81">
        <v>18190</v>
      </c>
      <c r="I13" s="81">
        <v>16951</v>
      </c>
      <c r="J13" s="81">
        <v>16300</v>
      </c>
      <c r="K13" s="81">
        <v>15501</v>
      </c>
      <c r="L13" s="81">
        <v>15757</v>
      </c>
    </row>
    <row r="14" spans="2:12" x14ac:dyDescent="0.2">
      <c r="B14" s="83" t="s">
        <v>127</v>
      </c>
      <c r="C14" s="82">
        <v>102</v>
      </c>
      <c r="D14" s="82">
        <v>124</v>
      </c>
      <c r="E14" s="82">
        <v>149</v>
      </c>
      <c r="F14" s="82">
        <v>200</v>
      </c>
      <c r="G14" s="82">
        <v>135</v>
      </c>
      <c r="H14" s="82">
        <v>108</v>
      </c>
      <c r="I14" s="82">
        <v>99</v>
      </c>
      <c r="J14" s="82">
        <v>105</v>
      </c>
      <c r="K14" s="82">
        <v>101</v>
      </c>
      <c r="L14" s="82">
        <v>108</v>
      </c>
    </row>
    <row r="15" spans="2:12" ht="16" thickBot="1" x14ac:dyDescent="0.25">
      <c r="B15" s="82" t="s">
        <v>126</v>
      </c>
      <c r="C15" s="79">
        <v>24245</v>
      </c>
      <c r="D15" s="79">
        <v>24189</v>
      </c>
      <c r="E15" s="79">
        <v>21455</v>
      </c>
      <c r="F15" s="79">
        <v>19819</v>
      </c>
      <c r="G15" s="79">
        <v>19104</v>
      </c>
      <c r="H15" s="79">
        <v>19187</v>
      </c>
      <c r="I15" s="79">
        <v>18808</v>
      </c>
      <c r="J15" s="79">
        <v>19861</v>
      </c>
      <c r="K15" s="79">
        <v>20239</v>
      </c>
      <c r="L15" s="79">
        <v>19806</v>
      </c>
    </row>
    <row r="16" spans="2:12" x14ac:dyDescent="0.2">
      <c r="B16" s="1103" t="s">
        <v>125</v>
      </c>
      <c r="C16" s="1103"/>
      <c r="D16" s="1103"/>
      <c r="E16" s="1103"/>
      <c r="F16" s="1103"/>
      <c r="G16" s="1103"/>
      <c r="H16" s="1103"/>
      <c r="I16" s="1103"/>
      <c r="J16" s="1103"/>
      <c r="K16" s="1103"/>
      <c r="L16" s="1103"/>
    </row>
    <row r="17" spans="2:12" x14ac:dyDescent="0.2">
      <c r="B17" s="82" t="s">
        <v>124</v>
      </c>
      <c r="C17" s="81">
        <v>6751</v>
      </c>
      <c r="D17" s="81">
        <v>8132</v>
      </c>
      <c r="E17" s="81">
        <v>6757</v>
      </c>
      <c r="F17" s="81">
        <v>6241</v>
      </c>
      <c r="G17" s="81">
        <v>6556</v>
      </c>
      <c r="H17" s="81">
        <v>6584</v>
      </c>
      <c r="I17" s="81">
        <v>6438</v>
      </c>
      <c r="J17" s="81">
        <v>6501</v>
      </c>
      <c r="K17" s="81">
        <v>6739</v>
      </c>
      <c r="L17" s="81">
        <v>6412</v>
      </c>
    </row>
    <row r="18" spans="2:12" ht="16" thickBot="1" x14ac:dyDescent="0.25">
      <c r="B18" s="80" t="s">
        <v>123</v>
      </c>
      <c r="C18" s="79">
        <v>6743</v>
      </c>
      <c r="D18" s="79">
        <v>7682</v>
      </c>
      <c r="E18" s="79">
        <v>6961</v>
      </c>
      <c r="F18" s="79">
        <v>7424</v>
      </c>
      <c r="G18" s="79">
        <v>7581</v>
      </c>
      <c r="H18" s="79">
        <v>6789</v>
      </c>
      <c r="I18" s="79">
        <v>7085</v>
      </c>
      <c r="J18" s="79">
        <v>6758</v>
      </c>
      <c r="K18" s="79">
        <v>6991</v>
      </c>
      <c r="L18" s="79">
        <v>6961</v>
      </c>
    </row>
    <row r="19" spans="2:12" x14ac:dyDescent="0.2">
      <c r="B19" s="78"/>
    </row>
    <row r="20" spans="2:12" x14ac:dyDescent="0.2">
      <c r="B20" s="77" t="s">
        <v>122</v>
      </c>
    </row>
  </sheetData>
  <mergeCells count="3">
    <mergeCell ref="B6:L6"/>
    <mergeCell ref="B8:L8"/>
    <mergeCell ref="B16:L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75"/>
  <sheetViews>
    <sheetView topLeftCell="A105" zoomScale="85" zoomScaleNormal="85" workbookViewId="0">
      <selection activeCell="C134" sqref="A134:XFD134"/>
    </sheetView>
  </sheetViews>
  <sheetFormatPr baseColWidth="10" defaultColWidth="8.83203125" defaultRowHeight="15" x14ac:dyDescent="0.2"/>
  <cols>
    <col min="1" max="1" width="23.1640625" style="43" bestFit="1" customWidth="1"/>
    <col min="2" max="2" width="55.33203125" style="166" customWidth="1"/>
    <col min="3" max="25" width="9.5" style="166" customWidth="1"/>
    <col min="26" max="26" width="9.83203125" style="166" customWidth="1"/>
    <col min="27" max="27" width="9.5" style="166" customWidth="1"/>
    <col min="28" max="28" width="8.5" style="166" customWidth="1"/>
    <col min="29" max="29" width="8.83203125" style="166"/>
    <col min="30" max="16384" width="8.83203125" style="43"/>
  </cols>
  <sheetData>
    <row r="1" spans="1:27" x14ac:dyDescent="0.2">
      <c r="B1" s="165"/>
      <c r="C1" s="165"/>
      <c r="D1" s="165"/>
      <c r="E1" s="165"/>
      <c r="F1" s="165"/>
      <c r="G1" s="165"/>
      <c r="H1" s="165"/>
      <c r="I1" s="165"/>
      <c r="J1" s="165"/>
      <c r="K1" s="165"/>
      <c r="L1" s="165"/>
      <c r="M1" s="165"/>
      <c r="N1" s="165"/>
      <c r="O1" s="165"/>
      <c r="P1" s="165"/>
      <c r="Q1" s="165"/>
      <c r="R1" s="165"/>
      <c r="S1" s="165"/>
      <c r="T1" s="165"/>
      <c r="U1" s="165"/>
      <c r="V1" s="165"/>
      <c r="W1" s="165"/>
      <c r="X1" s="165"/>
      <c r="Y1" s="165"/>
      <c r="Z1" s="165"/>
      <c r="AA1" s="165"/>
    </row>
    <row r="2" spans="1:27" x14ac:dyDescent="0.2">
      <c r="A2" s="1080" t="s">
        <v>483</v>
      </c>
      <c r="B2" s="167"/>
      <c r="C2" s="167">
        <v>1990</v>
      </c>
      <c r="D2" s="167">
        <v>1991</v>
      </c>
      <c r="E2" s="167">
        <v>1992</v>
      </c>
      <c r="F2" s="167">
        <v>1993</v>
      </c>
      <c r="G2" s="167">
        <v>1994</v>
      </c>
      <c r="H2" s="167">
        <v>1995</v>
      </c>
      <c r="I2" s="167">
        <v>1996</v>
      </c>
      <c r="J2" s="167">
        <v>1997</v>
      </c>
      <c r="K2" s="167">
        <v>1998</v>
      </c>
      <c r="L2" s="167">
        <v>1999</v>
      </c>
      <c r="M2" s="167">
        <v>2000</v>
      </c>
      <c r="N2" s="167">
        <v>2001</v>
      </c>
      <c r="O2" s="167">
        <v>2002</v>
      </c>
      <c r="P2" s="167">
        <v>2003</v>
      </c>
      <c r="Q2" s="167">
        <v>2004</v>
      </c>
      <c r="R2" s="167">
        <v>2005</v>
      </c>
      <c r="S2" s="167">
        <v>2006</v>
      </c>
      <c r="T2" s="167">
        <v>2007</v>
      </c>
      <c r="U2" s="167">
        <v>2008</v>
      </c>
      <c r="V2" s="167">
        <v>2009</v>
      </c>
      <c r="W2" s="167">
        <v>2010</v>
      </c>
      <c r="X2" s="167">
        <v>2011</v>
      </c>
      <c r="Y2" s="167">
        <v>2012</v>
      </c>
      <c r="Z2" s="167">
        <v>2013</v>
      </c>
      <c r="AA2" s="167">
        <v>2014</v>
      </c>
    </row>
    <row r="3" spans="1:27" x14ac:dyDescent="0.2">
      <c r="A3" s="1080"/>
      <c r="B3" s="168" t="s">
        <v>404</v>
      </c>
      <c r="C3" s="169"/>
      <c r="D3" s="169"/>
      <c r="E3" s="169"/>
      <c r="F3" s="169"/>
      <c r="G3" s="169"/>
      <c r="H3" s="169"/>
      <c r="I3" s="169"/>
      <c r="J3" s="169"/>
      <c r="K3" s="169"/>
      <c r="L3" s="169"/>
      <c r="M3" s="169"/>
      <c r="N3" s="169"/>
      <c r="O3" s="169"/>
      <c r="P3" s="169"/>
      <c r="Q3" s="169"/>
      <c r="R3" s="169"/>
      <c r="S3" s="169"/>
      <c r="T3" s="169"/>
      <c r="U3" s="169"/>
      <c r="V3" s="169"/>
      <c r="W3" s="169"/>
      <c r="X3" s="169"/>
      <c r="Y3" s="169"/>
      <c r="Z3" s="169"/>
      <c r="AA3" s="169"/>
    </row>
    <row r="4" spans="1:27" x14ac:dyDescent="0.2">
      <c r="A4" s="1080"/>
      <c r="B4" s="170" t="s">
        <v>5</v>
      </c>
      <c r="C4" s="171" t="s">
        <v>427</v>
      </c>
      <c r="D4" s="171" t="s">
        <v>427</v>
      </c>
      <c r="E4" s="171" t="s">
        <v>427</v>
      </c>
      <c r="F4" s="171" t="s">
        <v>427</v>
      </c>
      <c r="G4" s="171" t="s">
        <v>427</v>
      </c>
      <c r="H4" s="171" t="s">
        <v>427</v>
      </c>
      <c r="I4" s="171" t="s">
        <v>427</v>
      </c>
      <c r="J4" s="171" t="s">
        <v>427</v>
      </c>
      <c r="K4" s="171" t="s">
        <v>427</v>
      </c>
      <c r="L4" s="171" t="s">
        <v>427</v>
      </c>
      <c r="M4" s="171" t="s">
        <v>427</v>
      </c>
      <c r="N4" s="171" t="s">
        <v>427</v>
      </c>
      <c r="O4" s="171" t="s">
        <v>427</v>
      </c>
      <c r="P4" s="171" t="s">
        <v>427</v>
      </c>
      <c r="Q4" s="171" t="s">
        <v>427</v>
      </c>
      <c r="R4" s="171" t="s">
        <v>427</v>
      </c>
      <c r="S4" s="171" t="s">
        <v>427</v>
      </c>
      <c r="T4" s="171" t="s">
        <v>427</v>
      </c>
      <c r="U4" s="171" t="s">
        <v>427</v>
      </c>
      <c r="V4" s="171" t="s">
        <v>427</v>
      </c>
      <c r="W4" s="171">
        <f>[1]EPA!B2</f>
        <v>4973</v>
      </c>
      <c r="X4" s="171">
        <f>[1]EPA!C2</f>
        <v>4201</v>
      </c>
      <c r="Y4" s="171">
        <f>[1]EPA!D2</f>
        <v>3945</v>
      </c>
      <c r="Z4" s="171">
        <f>[1]EPA!E2</f>
        <v>3983</v>
      </c>
      <c r="AA4" s="171">
        <f>[1]EPA!F2</f>
        <v>3757</v>
      </c>
    </row>
    <row r="5" spans="1:27" x14ac:dyDescent="0.2">
      <c r="A5" s="1080"/>
      <c r="B5" s="170" t="s">
        <v>4</v>
      </c>
      <c r="C5" s="171" t="s">
        <v>427</v>
      </c>
      <c r="D5" s="171" t="s">
        <v>427</v>
      </c>
      <c r="E5" s="171" t="s">
        <v>427</v>
      </c>
      <c r="F5" s="171" t="s">
        <v>427</v>
      </c>
      <c r="G5" s="171" t="s">
        <v>427</v>
      </c>
      <c r="H5" s="171" t="s">
        <v>427</v>
      </c>
      <c r="I5" s="171" t="s">
        <v>427</v>
      </c>
      <c r="J5" s="171" t="s">
        <v>427</v>
      </c>
      <c r="K5" s="171" t="s">
        <v>427</v>
      </c>
      <c r="L5" s="171" t="s">
        <v>427</v>
      </c>
      <c r="M5" s="171" t="s">
        <v>427</v>
      </c>
      <c r="N5" s="171" t="s">
        <v>427</v>
      </c>
      <c r="O5" s="171" t="s">
        <v>427</v>
      </c>
      <c r="P5" s="171" t="s">
        <v>427</v>
      </c>
      <c r="Q5" s="171" t="s">
        <v>427</v>
      </c>
      <c r="R5" s="171" t="s">
        <v>427</v>
      </c>
      <c r="S5" s="171" t="s">
        <v>427</v>
      </c>
      <c r="T5" s="171" t="s">
        <v>427</v>
      </c>
      <c r="U5" s="171" t="s">
        <v>427</v>
      </c>
      <c r="V5" s="171" t="s">
        <v>427</v>
      </c>
      <c r="W5" s="171" t="str">
        <f>[1]EPA!B9</f>
        <v>na</v>
      </c>
      <c r="X5" s="171">
        <f>[1]EPA!C9</f>
        <v>34378</v>
      </c>
      <c r="Y5" s="171">
        <f>[1]EPA!D9</f>
        <v>33439</v>
      </c>
      <c r="Z5" s="171">
        <f>[1]EPA!E9</f>
        <v>32796</v>
      </c>
      <c r="AA5" s="171">
        <f>[1]EPA!F9</f>
        <v>31968</v>
      </c>
    </row>
    <row r="6" spans="1:27" x14ac:dyDescent="0.2">
      <c r="A6" s="1080"/>
      <c r="B6" s="170" t="s">
        <v>9</v>
      </c>
      <c r="C6" s="171" t="s">
        <v>427</v>
      </c>
      <c r="D6" s="171" t="s">
        <v>427</v>
      </c>
      <c r="E6" s="171" t="s">
        <v>427</v>
      </c>
      <c r="F6" s="171" t="s">
        <v>427</v>
      </c>
      <c r="G6" s="171" t="s">
        <v>427</v>
      </c>
      <c r="H6" s="171" t="s">
        <v>427</v>
      </c>
      <c r="I6" s="171" t="s">
        <v>427</v>
      </c>
      <c r="J6" s="171" t="s">
        <v>427</v>
      </c>
      <c r="K6" s="171" t="s">
        <v>427</v>
      </c>
      <c r="L6" s="171" t="s">
        <v>427</v>
      </c>
      <c r="M6" s="171" t="s">
        <v>427</v>
      </c>
      <c r="N6" s="171" t="s">
        <v>427</v>
      </c>
      <c r="O6" s="171" t="s">
        <v>427</v>
      </c>
      <c r="P6" s="171" t="s">
        <v>427</v>
      </c>
      <c r="Q6" s="171" t="s">
        <v>427</v>
      </c>
      <c r="R6" s="171" t="s">
        <v>427</v>
      </c>
      <c r="S6" s="171" t="s">
        <v>427</v>
      </c>
      <c r="T6" s="171" t="s">
        <v>427</v>
      </c>
      <c r="U6" s="171" t="s">
        <v>427</v>
      </c>
      <c r="V6" s="171" t="s">
        <v>427</v>
      </c>
      <c r="W6" s="171">
        <f>[1]EPA!B12</f>
        <v>8243</v>
      </c>
      <c r="X6" s="171">
        <f>[1]EPA!C12</f>
        <v>7100</v>
      </c>
      <c r="Y6" s="171">
        <f>[1]EPA!D12</f>
        <v>6743</v>
      </c>
      <c r="Z6" s="171">
        <f>[1]EPA!E12</f>
        <v>5800</v>
      </c>
      <c r="AA6" s="171">
        <f>[1]EPA!F12</f>
        <v>6037</v>
      </c>
    </row>
    <row r="7" spans="1:27" x14ac:dyDescent="0.2">
      <c r="A7" s="1080"/>
      <c r="B7" s="170" t="s">
        <v>7</v>
      </c>
      <c r="C7" s="171" t="s">
        <v>427</v>
      </c>
      <c r="D7" s="171" t="s">
        <v>427</v>
      </c>
      <c r="E7" s="171" t="s">
        <v>427</v>
      </c>
      <c r="F7" s="171" t="s">
        <v>427</v>
      </c>
      <c r="G7" s="171" t="s">
        <v>427</v>
      </c>
      <c r="H7" s="171" t="s">
        <v>427</v>
      </c>
      <c r="I7" s="171" t="s">
        <v>427</v>
      </c>
      <c r="J7" s="171" t="s">
        <v>427</v>
      </c>
      <c r="K7" s="171" t="s">
        <v>427</v>
      </c>
      <c r="L7" s="171" t="s">
        <v>427</v>
      </c>
      <c r="M7" s="171" t="s">
        <v>427</v>
      </c>
      <c r="N7" s="171" t="s">
        <v>427</v>
      </c>
      <c r="O7" s="171" t="s">
        <v>427</v>
      </c>
      <c r="P7" s="171" t="s">
        <v>427</v>
      </c>
      <c r="Q7" s="171" t="s">
        <v>427</v>
      </c>
      <c r="R7" s="171" t="s">
        <v>427</v>
      </c>
      <c r="S7" s="171" t="s">
        <v>427</v>
      </c>
      <c r="T7" s="171" t="s">
        <v>427</v>
      </c>
      <c r="U7" s="171" t="s">
        <v>427</v>
      </c>
      <c r="V7" s="171" t="s">
        <v>427</v>
      </c>
      <c r="W7" s="171" t="str">
        <f>[1]EPA!B15</f>
        <v>na</v>
      </c>
      <c r="X7" s="171">
        <f>[1]EPA!C15</f>
        <v>299</v>
      </c>
      <c r="Y7" s="171">
        <f>[1]EPA!D15</f>
        <v>353</v>
      </c>
      <c r="Z7" s="171">
        <f>[1]EPA!E15</f>
        <v>254</v>
      </c>
      <c r="AA7" s="171" t="str">
        <f>[1]EPA!F15</f>
        <v>na</v>
      </c>
    </row>
    <row r="8" spans="1:27" x14ac:dyDescent="0.2">
      <c r="A8" s="1080"/>
      <c r="B8" s="170" t="s">
        <v>10</v>
      </c>
      <c r="C8" s="171" t="s">
        <v>427</v>
      </c>
      <c r="D8" s="171" t="s">
        <v>427</v>
      </c>
      <c r="E8" s="171" t="s">
        <v>427</v>
      </c>
      <c r="F8" s="171" t="s">
        <v>427</v>
      </c>
      <c r="G8" s="171" t="s">
        <v>427</v>
      </c>
      <c r="H8" s="171" t="s">
        <v>427</v>
      </c>
      <c r="I8" s="171" t="s">
        <v>427</v>
      </c>
      <c r="J8" s="171" t="s">
        <v>427</v>
      </c>
      <c r="K8" s="171" t="s">
        <v>427</v>
      </c>
      <c r="L8" s="171" t="s">
        <v>427</v>
      </c>
      <c r="M8" s="171" t="s">
        <v>427</v>
      </c>
      <c r="N8" s="171" t="s">
        <v>427</v>
      </c>
      <c r="O8" s="171" t="s">
        <v>427</v>
      </c>
      <c r="P8" s="171" t="s">
        <v>427</v>
      </c>
      <c r="Q8" s="171" t="s">
        <v>427</v>
      </c>
      <c r="R8" s="171" t="s">
        <v>427</v>
      </c>
      <c r="S8" s="171" t="s">
        <v>427</v>
      </c>
      <c r="T8" s="171" t="s">
        <v>427</v>
      </c>
      <c r="U8" s="171" t="s">
        <v>427</v>
      </c>
      <c r="V8" s="171" t="s">
        <v>427</v>
      </c>
      <c r="W8" s="171">
        <f>[1]EPA!B17</f>
        <v>27610</v>
      </c>
      <c r="X8" s="171">
        <f>[1]EPA!C17</f>
        <v>29866</v>
      </c>
      <c r="Y8" s="171">
        <f>[1]EPA!D17</f>
        <v>27314</v>
      </c>
      <c r="Z8" s="171">
        <f>[1]EPA!E17</f>
        <v>27657</v>
      </c>
      <c r="AA8" s="171">
        <f>[1]EPA!F17</f>
        <v>28508</v>
      </c>
    </row>
    <row r="9" spans="1:27" x14ac:dyDescent="0.2">
      <c r="A9" s="1080"/>
      <c r="C9" s="171"/>
      <c r="D9" s="171"/>
      <c r="E9" s="171"/>
      <c r="F9" s="171"/>
      <c r="G9" s="171"/>
      <c r="H9" s="171"/>
      <c r="I9" s="171"/>
      <c r="J9" s="171"/>
      <c r="K9" s="171"/>
      <c r="L9" s="171"/>
      <c r="M9" s="171"/>
      <c r="N9" s="171"/>
      <c r="O9" s="171"/>
      <c r="P9" s="171"/>
      <c r="Q9" s="171"/>
      <c r="R9" s="171"/>
      <c r="S9" s="171"/>
      <c r="T9" s="171"/>
      <c r="U9" s="171"/>
      <c r="V9" s="171"/>
      <c r="W9" s="171"/>
      <c r="X9" s="171"/>
      <c r="Y9" s="171"/>
      <c r="Z9" s="171"/>
      <c r="AA9" s="171"/>
    </row>
    <row r="10" spans="1:27" x14ac:dyDescent="0.2">
      <c r="A10" s="1080"/>
      <c r="B10" s="168" t="s">
        <v>482</v>
      </c>
      <c r="C10" s="169"/>
      <c r="D10" s="169"/>
      <c r="E10" s="169"/>
      <c r="F10" s="169"/>
      <c r="G10" s="169"/>
      <c r="H10" s="169"/>
      <c r="I10" s="169"/>
      <c r="J10" s="169"/>
      <c r="K10" s="169"/>
      <c r="L10" s="169"/>
      <c r="M10" s="169"/>
      <c r="N10" s="169"/>
      <c r="O10" s="169"/>
      <c r="P10" s="169"/>
      <c r="Q10" s="169"/>
      <c r="R10" s="169"/>
      <c r="S10" s="169"/>
      <c r="T10" s="169"/>
      <c r="U10" s="169"/>
      <c r="V10" s="169"/>
      <c r="W10" s="169"/>
      <c r="X10" s="169"/>
      <c r="Y10" s="169"/>
      <c r="Z10" s="169"/>
      <c r="AA10" s="169"/>
    </row>
    <row r="11" spans="1:27" x14ac:dyDescent="0.2">
      <c r="A11" s="1080"/>
      <c r="B11" s="187" t="s">
        <v>478</v>
      </c>
      <c r="C11" s="171" t="s">
        <v>427</v>
      </c>
      <c r="D11" s="171" t="s">
        <v>427</v>
      </c>
      <c r="E11" s="171" t="s">
        <v>427</v>
      </c>
      <c r="F11" s="171" t="s">
        <v>427</v>
      </c>
      <c r="G11" s="171" t="s">
        <v>427</v>
      </c>
      <c r="H11" s="171" t="s">
        <v>427</v>
      </c>
      <c r="I11" s="171" t="s">
        <v>427</v>
      </c>
      <c r="J11" s="171" t="s">
        <v>427</v>
      </c>
      <c r="K11" s="171" t="s">
        <v>427</v>
      </c>
      <c r="L11" s="171" t="s">
        <v>427</v>
      </c>
      <c r="M11" s="171" t="s">
        <v>427</v>
      </c>
      <c r="N11" s="171"/>
      <c r="O11" s="171"/>
      <c r="P11" s="171"/>
      <c r="Q11" s="171"/>
      <c r="R11" s="185">
        <v>99.34</v>
      </c>
      <c r="S11" s="185">
        <v>99.48</v>
      </c>
      <c r="T11" s="185">
        <v>99.45</v>
      </c>
      <c r="U11" s="185">
        <v>99.53</v>
      </c>
      <c r="V11" s="185">
        <v>99.57</v>
      </c>
      <c r="W11" s="185">
        <v>99.59</v>
      </c>
      <c r="X11" s="185">
        <v>99.68</v>
      </c>
      <c r="Y11" s="185">
        <v>99.77</v>
      </c>
      <c r="Z11" s="185">
        <v>99.77</v>
      </c>
      <c r="AA11" s="185">
        <v>99.79</v>
      </c>
    </row>
    <row r="12" spans="1:27" x14ac:dyDescent="0.2">
      <c r="A12" s="1080"/>
      <c r="B12" s="187" t="s">
        <v>477</v>
      </c>
      <c r="C12" s="171" t="s">
        <v>427</v>
      </c>
      <c r="D12" s="171" t="s">
        <v>427</v>
      </c>
      <c r="E12" s="171" t="s">
        <v>427</v>
      </c>
      <c r="F12" s="171" t="s">
        <v>427</v>
      </c>
      <c r="G12" s="171" t="s">
        <v>427</v>
      </c>
      <c r="H12" s="171" t="s">
        <v>427</v>
      </c>
      <c r="I12" s="171" t="s">
        <v>427</v>
      </c>
      <c r="J12" s="171" t="s">
        <v>427</v>
      </c>
      <c r="K12" s="171" t="s">
        <v>427</v>
      </c>
      <c r="L12" s="171" t="s">
        <v>427</v>
      </c>
      <c r="M12" s="171" t="s">
        <v>427</v>
      </c>
      <c r="N12" s="171"/>
      <c r="O12" s="171"/>
      <c r="P12" s="171"/>
      <c r="Q12" s="171"/>
      <c r="R12" s="185">
        <v>117</v>
      </c>
      <c r="S12" s="185">
        <v>93</v>
      </c>
      <c r="T12" s="185">
        <v>109</v>
      </c>
      <c r="U12" s="185">
        <v>96</v>
      </c>
      <c r="V12" s="185">
        <v>87</v>
      </c>
      <c r="W12" s="185">
        <v>91</v>
      </c>
      <c r="X12" s="185">
        <v>90</v>
      </c>
      <c r="Y12" s="185">
        <v>72</v>
      </c>
      <c r="Z12" s="185">
        <v>77</v>
      </c>
      <c r="AA12" s="185">
        <v>72</v>
      </c>
    </row>
    <row r="13" spans="1:27" x14ac:dyDescent="0.2">
      <c r="A13" s="1080"/>
      <c r="B13" s="187" t="s">
        <v>479</v>
      </c>
      <c r="C13" s="171" t="s">
        <v>427</v>
      </c>
      <c r="D13" s="171" t="s">
        <v>427</v>
      </c>
      <c r="E13" s="171" t="s">
        <v>427</v>
      </c>
      <c r="F13" s="171" t="s">
        <v>427</v>
      </c>
      <c r="G13" s="171" t="s">
        <v>427</v>
      </c>
      <c r="H13" s="171" t="s">
        <v>427</v>
      </c>
      <c r="I13" s="171" t="s">
        <v>427</v>
      </c>
      <c r="J13" s="171" t="s">
        <v>427</v>
      </c>
      <c r="K13" s="171" t="s">
        <v>427</v>
      </c>
      <c r="L13" s="171" t="s">
        <v>427</v>
      </c>
      <c r="M13" s="171" t="s">
        <v>427</v>
      </c>
      <c r="N13" s="171"/>
      <c r="O13" s="171"/>
      <c r="P13" s="171"/>
      <c r="Q13" s="171"/>
      <c r="R13" s="185">
        <v>95.89</v>
      </c>
      <c r="S13" s="185">
        <v>96.06</v>
      </c>
      <c r="T13" s="185">
        <v>96.19</v>
      </c>
      <c r="U13" s="185">
        <v>96.22</v>
      </c>
      <c r="V13" s="185">
        <v>97.06</v>
      </c>
      <c r="W13" s="185">
        <v>96.89</v>
      </c>
      <c r="X13" s="185">
        <v>97.3</v>
      </c>
      <c r="Y13" s="185">
        <v>97.51</v>
      </c>
      <c r="Z13" s="185">
        <v>97.47</v>
      </c>
      <c r="AA13" s="185">
        <v>97.86</v>
      </c>
    </row>
    <row r="14" spans="1:27" x14ac:dyDescent="0.2">
      <c r="A14" s="1080"/>
      <c r="B14" s="187" t="s">
        <v>480</v>
      </c>
      <c r="C14" s="171" t="s">
        <v>427</v>
      </c>
      <c r="D14" s="171" t="s">
        <v>427</v>
      </c>
      <c r="E14" s="171" t="s">
        <v>427</v>
      </c>
      <c r="F14" s="171" t="s">
        <v>427</v>
      </c>
      <c r="G14" s="171" t="s">
        <v>427</v>
      </c>
      <c r="H14" s="171" t="s">
        <v>427</v>
      </c>
      <c r="I14" s="171" t="s">
        <v>427</v>
      </c>
      <c r="J14" s="171" t="s">
        <v>427</v>
      </c>
      <c r="K14" s="171" t="s">
        <v>427</v>
      </c>
      <c r="L14" s="171" t="s">
        <v>427</v>
      </c>
      <c r="M14" s="171" t="s">
        <v>427</v>
      </c>
      <c r="N14" s="171"/>
      <c r="O14" s="171"/>
      <c r="P14" s="171"/>
      <c r="Q14" s="171"/>
      <c r="R14" s="185">
        <v>0.98</v>
      </c>
      <c r="S14" s="185">
        <v>0.6</v>
      </c>
      <c r="T14" s="185">
        <v>0.68</v>
      </c>
      <c r="U14" s="185">
        <v>0.71</v>
      </c>
      <c r="V14" s="185">
        <v>0.71</v>
      </c>
      <c r="W14" s="185">
        <v>0.93</v>
      </c>
      <c r="X14" s="185">
        <v>0.94</v>
      </c>
      <c r="Y14" s="185">
        <v>0.87</v>
      </c>
      <c r="Z14" s="185">
        <v>0.92</v>
      </c>
      <c r="AA14" s="185">
        <v>0.87</v>
      </c>
    </row>
    <row r="15" spans="1:27" x14ac:dyDescent="0.2">
      <c r="A15" s="1080"/>
      <c r="B15" s="187" t="s">
        <v>481</v>
      </c>
      <c r="C15" s="171" t="s">
        <v>427</v>
      </c>
      <c r="D15" s="171" t="s">
        <v>427</v>
      </c>
      <c r="E15" s="171" t="s">
        <v>427</v>
      </c>
      <c r="F15" s="171" t="s">
        <v>427</v>
      </c>
      <c r="G15" s="171" t="s">
        <v>427</v>
      </c>
      <c r="H15" s="171" t="s">
        <v>427</v>
      </c>
      <c r="I15" s="171" t="s">
        <v>427</v>
      </c>
      <c r="J15" s="171" t="s">
        <v>427</v>
      </c>
      <c r="K15" s="171" t="s">
        <v>427</v>
      </c>
      <c r="L15" s="171" t="s">
        <v>427</v>
      </c>
      <c r="M15" s="171" t="s">
        <v>427</v>
      </c>
      <c r="N15" s="171"/>
      <c r="O15" s="171"/>
      <c r="P15" s="171"/>
      <c r="Q15" s="171"/>
      <c r="R15" s="185">
        <v>0.05</v>
      </c>
      <c r="S15" s="185">
        <v>0.03</v>
      </c>
      <c r="T15" s="185">
        <v>0.02</v>
      </c>
      <c r="U15" s="185">
        <v>0.03</v>
      </c>
      <c r="V15" s="185">
        <v>0.02</v>
      </c>
      <c r="W15" s="185">
        <v>0.1</v>
      </c>
      <c r="X15" s="185">
        <v>0.13</v>
      </c>
      <c r="Y15" s="185">
        <v>0.1</v>
      </c>
      <c r="Z15" s="185">
        <v>7.0000000000000007E-2</v>
      </c>
      <c r="AA15" s="185">
        <v>0.01</v>
      </c>
    </row>
    <row r="16" spans="1:27" x14ac:dyDescent="0.2">
      <c r="B16" s="186"/>
      <c r="C16" s="171"/>
      <c r="D16" s="171"/>
      <c r="E16" s="171"/>
      <c r="F16" s="171"/>
      <c r="G16" s="171"/>
      <c r="H16" s="171"/>
      <c r="I16" s="171"/>
      <c r="J16" s="171"/>
      <c r="K16" s="171"/>
      <c r="L16" s="171"/>
      <c r="M16" s="171"/>
      <c r="N16" s="171"/>
      <c r="O16" s="171"/>
      <c r="P16" s="171"/>
      <c r="Q16" s="171"/>
      <c r="R16" s="171"/>
      <c r="S16" s="171"/>
      <c r="T16" s="171"/>
      <c r="U16" s="171"/>
      <c r="V16" s="171"/>
      <c r="W16" s="171"/>
      <c r="X16" s="171"/>
      <c r="Y16" s="171"/>
      <c r="Z16" s="171"/>
      <c r="AA16" s="171"/>
    </row>
    <row r="17" spans="1:28" x14ac:dyDescent="0.2">
      <c r="C17" s="171"/>
      <c r="D17" s="171"/>
      <c r="E17" s="171"/>
      <c r="F17" s="171"/>
      <c r="G17" s="171"/>
      <c r="H17" s="171"/>
      <c r="I17" s="171"/>
      <c r="J17" s="171"/>
      <c r="K17" s="171"/>
      <c r="L17" s="171"/>
      <c r="M17" s="171"/>
      <c r="N17" s="171"/>
      <c r="O17" s="171"/>
      <c r="P17" s="171"/>
      <c r="Q17" s="171"/>
      <c r="R17" s="171"/>
      <c r="S17" s="171"/>
      <c r="T17" s="171"/>
      <c r="U17" s="171"/>
      <c r="V17" s="171"/>
      <c r="W17" s="171"/>
      <c r="X17" s="171"/>
      <c r="Y17" s="171"/>
      <c r="Z17" s="171"/>
      <c r="AA17" s="171"/>
    </row>
    <row r="18" spans="1:28" x14ac:dyDescent="0.2">
      <c r="A18" s="1081" t="s">
        <v>691</v>
      </c>
      <c r="B18" s="167"/>
      <c r="C18" s="167">
        <v>1990</v>
      </c>
      <c r="D18" s="167">
        <v>1991</v>
      </c>
      <c r="E18" s="167">
        <v>1992</v>
      </c>
      <c r="F18" s="167">
        <v>1993</v>
      </c>
      <c r="G18" s="167">
        <v>1994</v>
      </c>
      <c r="H18" s="167">
        <v>1995</v>
      </c>
      <c r="I18" s="167">
        <v>1996</v>
      </c>
      <c r="J18" s="167">
        <v>1997</v>
      </c>
      <c r="K18" s="167">
        <v>1998</v>
      </c>
      <c r="L18" s="167">
        <v>1999</v>
      </c>
      <c r="M18" s="167">
        <v>2000</v>
      </c>
      <c r="N18" s="167">
        <v>2001</v>
      </c>
      <c r="O18" s="167">
        <v>2002</v>
      </c>
      <c r="P18" s="167">
        <v>2003</v>
      </c>
      <c r="Q18" s="167">
        <v>2004</v>
      </c>
      <c r="R18" s="167">
        <v>2005</v>
      </c>
      <c r="S18" s="167">
        <v>2006</v>
      </c>
      <c r="T18" s="167">
        <v>2007</v>
      </c>
      <c r="U18" s="167">
        <v>2008</v>
      </c>
      <c r="V18" s="167">
        <v>2009</v>
      </c>
      <c r="W18" s="167">
        <v>2010</v>
      </c>
      <c r="X18" s="167">
        <v>2011</v>
      </c>
      <c r="Y18" s="167">
        <v>2012</v>
      </c>
      <c r="Z18" s="167">
        <v>2013</v>
      </c>
      <c r="AA18" s="167">
        <v>2014</v>
      </c>
    </row>
    <row r="19" spans="1:28" x14ac:dyDescent="0.2">
      <c r="A19" s="1081"/>
      <c r="B19" s="168" t="s">
        <v>439</v>
      </c>
      <c r="C19" s="168"/>
      <c r="D19" s="168"/>
      <c r="E19" s="168"/>
      <c r="F19" s="168"/>
      <c r="G19" s="168"/>
      <c r="H19" s="168"/>
      <c r="I19" s="168"/>
      <c r="J19" s="168"/>
      <c r="K19" s="168"/>
      <c r="L19" s="168"/>
      <c r="M19" s="168"/>
      <c r="N19" s="168"/>
      <c r="O19" s="168"/>
      <c r="P19" s="168"/>
      <c r="Q19" s="168"/>
      <c r="R19" s="168"/>
      <c r="S19" s="168"/>
      <c r="T19" s="168"/>
      <c r="U19" s="168"/>
      <c r="V19" s="168"/>
      <c r="W19" s="168"/>
      <c r="X19" s="168"/>
      <c r="Y19" s="168"/>
      <c r="Z19" s="168"/>
      <c r="AA19" s="168"/>
      <c r="AB19" s="172"/>
    </row>
    <row r="20" spans="1:28" x14ac:dyDescent="0.2">
      <c r="A20" s="1081"/>
      <c r="B20" s="170" t="s">
        <v>422</v>
      </c>
      <c r="C20" s="171" t="s">
        <v>427</v>
      </c>
      <c r="D20" s="171" t="s">
        <v>427</v>
      </c>
      <c r="E20" s="171" t="s">
        <v>427</v>
      </c>
      <c r="F20" s="171" t="s">
        <v>427</v>
      </c>
      <c r="G20" s="171" t="s">
        <v>427</v>
      </c>
      <c r="H20" s="171" t="s">
        <v>427</v>
      </c>
      <c r="I20" s="171" t="s">
        <v>427</v>
      </c>
      <c r="J20" s="171" t="s">
        <v>427</v>
      </c>
      <c r="K20" s="171" t="s">
        <v>427</v>
      </c>
      <c r="L20" s="171" t="s">
        <v>427</v>
      </c>
      <c r="M20" s="171" t="s">
        <v>427</v>
      </c>
      <c r="N20" s="171" t="s">
        <v>427</v>
      </c>
      <c r="O20" s="171" t="s">
        <v>427</v>
      </c>
      <c r="P20" s="171" t="s">
        <v>427</v>
      </c>
      <c r="Q20" s="171" t="s">
        <v>427</v>
      </c>
      <c r="R20" s="171" t="s">
        <v>427</v>
      </c>
      <c r="S20" s="171" t="s">
        <v>427</v>
      </c>
      <c r="T20" s="171" t="s">
        <v>427</v>
      </c>
      <c r="U20" s="171" t="s">
        <v>427</v>
      </c>
      <c r="V20" s="171" t="s">
        <v>427</v>
      </c>
      <c r="W20" s="171" t="s">
        <v>427</v>
      </c>
      <c r="X20" s="171" t="s">
        <v>427</v>
      </c>
      <c r="Y20" s="171" t="s">
        <v>427</v>
      </c>
      <c r="Z20" s="171" t="s">
        <v>427</v>
      </c>
      <c r="AA20" s="166">
        <v>2743</v>
      </c>
      <c r="AB20" s="172"/>
    </row>
    <row r="21" spans="1:28" x14ac:dyDescent="0.2">
      <c r="A21" s="1081"/>
      <c r="B21" s="170" t="s">
        <v>438</v>
      </c>
      <c r="C21" s="171" t="s">
        <v>427</v>
      </c>
      <c r="D21" s="171" t="s">
        <v>427</v>
      </c>
      <c r="E21" s="171" t="s">
        <v>427</v>
      </c>
      <c r="F21" s="171" t="s">
        <v>427</v>
      </c>
      <c r="G21" s="171" t="s">
        <v>427</v>
      </c>
      <c r="H21" s="171" t="s">
        <v>427</v>
      </c>
      <c r="I21" s="171" t="s">
        <v>427</v>
      </c>
      <c r="J21" s="171" t="s">
        <v>427</v>
      </c>
      <c r="K21" s="171" t="s">
        <v>427</v>
      </c>
      <c r="L21" s="171" t="s">
        <v>427</v>
      </c>
      <c r="M21" s="171" t="s">
        <v>427</v>
      </c>
      <c r="N21" s="171" t="s">
        <v>427</v>
      </c>
      <c r="O21" s="171" t="s">
        <v>427</v>
      </c>
      <c r="P21" s="171" t="s">
        <v>427</v>
      </c>
      <c r="Q21" s="171" t="s">
        <v>427</v>
      </c>
      <c r="R21" s="171" t="s">
        <v>427</v>
      </c>
      <c r="S21" s="171" t="s">
        <v>427</v>
      </c>
      <c r="T21" s="171" t="s">
        <v>427</v>
      </c>
      <c r="U21" s="173">
        <v>8603238</v>
      </c>
      <c r="V21" s="173">
        <v>8543325</v>
      </c>
      <c r="W21" s="173">
        <v>8048068</v>
      </c>
      <c r="X21" s="173">
        <v>7343655</v>
      </c>
      <c r="Y21" s="173">
        <v>6094108</v>
      </c>
      <c r="Z21" s="173">
        <v>6872566</v>
      </c>
      <c r="AA21" s="173">
        <v>6795731</v>
      </c>
      <c r="AB21" s="174"/>
    </row>
    <row r="22" spans="1:28" x14ac:dyDescent="0.2">
      <c r="A22" s="1081"/>
      <c r="B22" s="175" t="s">
        <v>424</v>
      </c>
      <c r="C22" s="171" t="s">
        <v>427</v>
      </c>
      <c r="D22" s="171" t="s">
        <v>427</v>
      </c>
      <c r="E22" s="171" t="s">
        <v>427</v>
      </c>
      <c r="F22" s="171" t="s">
        <v>427</v>
      </c>
      <c r="G22" s="171" t="s">
        <v>427</v>
      </c>
      <c r="H22" s="171" t="s">
        <v>427</v>
      </c>
      <c r="I22" s="171" t="s">
        <v>427</v>
      </c>
      <c r="J22" s="171" t="s">
        <v>427</v>
      </c>
      <c r="K22" s="171" t="s">
        <v>427</v>
      </c>
      <c r="L22" s="171" t="s">
        <v>427</v>
      </c>
      <c r="M22" s="171" t="s">
        <v>427</v>
      </c>
      <c r="N22" s="171" t="s">
        <v>427</v>
      </c>
      <c r="O22" s="171" t="s">
        <v>427</v>
      </c>
      <c r="P22" s="171" t="s">
        <v>427</v>
      </c>
      <c r="Q22" s="171" t="s">
        <v>427</v>
      </c>
      <c r="R22" s="171" t="s">
        <v>427</v>
      </c>
      <c r="S22" s="171" t="s">
        <v>427</v>
      </c>
      <c r="T22" s="171" t="s">
        <v>427</v>
      </c>
      <c r="U22" s="173">
        <v>117428</v>
      </c>
      <c r="V22" s="173">
        <v>110351</v>
      </c>
      <c r="W22" s="173">
        <v>117182</v>
      </c>
      <c r="X22" s="173">
        <v>107716</v>
      </c>
      <c r="Y22" s="173">
        <v>101534</v>
      </c>
      <c r="Z22" s="173">
        <v>105308</v>
      </c>
      <c r="AA22" s="173">
        <v>101166</v>
      </c>
      <c r="AB22" s="174"/>
    </row>
    <row r="23" spans="1:28" x14ac:dyDescent="0.2">
      <c r="A23" s="1081"/>
      <c r="B23" s="175" t="s">
        <v>425</v>
      </c>
      <c r="C23" s="171" t="s">
        <v>427</v>
      </c>
      <c r="D23" s="171" t="s">
        <v>427</v>
      </c>
      <c r="E23" s="171" t="s">
        <v>427</v>
      </c>
      <c r="F23" s="171" t="s">
        <v>427</v>
      </c>
      <c r="G23" s="171" t="s">
        <v>427</v>
      </c>
      <c r="H23" s="171" t="s">
        <v>427</v>
      </c>
      <c r="I23" s="171" t="s">
        <v>427</v>
      </c>
      <c r="J23" s="171" t="s">
        <v>427</v>
      </c>
      <c r="K23" s="171" t="s">
        <v>427</v>
      </c>
      <c r="L23" s="171" t="s">
        <v>427</v>
      </c>
      <c r="M23" s="171" t="s">
        <v>427</v>
      </c>
      <c r="N23" s="171" t="s">
        <v>427</v>
      </c>
      <c r="O23" s="171" t="s">
        <v>427</v>
      </c>
      <c r="P23" s="171" t="s">
        <v>427</v>
      </c>
      <c r="Q23" s="171" t="s">
        <v>427</v>
      </c>
      <c r="R23" s="171" t="s">
        <v>427</v>
      </c>
      <c r="S23" s="171" t="s">
        <v>427</v>
      </c>
      <c r="T23" s="171" t="s">
        <v>427</v>
      </c>
      <c r="U23" s="176">
        <v>0.98699999999999999</v>
      </c>
      <c r="V23" s="176">
        <v>0.98699999999999999</v>
      </c>
      <c r="W23" s="176">
        <v>0.98599999999999999</v>
      </c>
      <c r="X23" s="176">
        <v>0.98499999999999999</v>
      </c>
      <c r="Y23" s="176">
        <v>0.98399999999999999</v>
      </c>
      <c r="Z23" s="176">
        <v>0.98499999999999999</v>
      </c>
      <c r="AA23" s="176">
        <v>0.98499999999999999</v>
      </c>
      <c r="AB23" s="174"/>
    </row>
    <row r="24" spans="1:28" x14ac:dyDescent="0.2">
      <c r="A24" s="1081"/>
      <c r="B24" s="170" t="s">
        <v>426</v>
      </c>
      <c r="C24" s="171" t="s">
        <v>427</v>
      </c>
      <c r="D24" s="171" t="s">
        <v>427</v>
      </c>
      <c r="E24" s="171" t="s">
        <v>427</v>
      </c>
      <c r="F24" s="171" t="s">
        <v>427</v>
      </c>
      <c r="G24" s="171" t="s">
        <v>427</v>
      </c>
      <c r="H24" s="171" t="s">
        <v>427</v>
      </c>
      <c r="I24" s="171" t="s">
        <v>427</v>
      </c>
      <c r="J24" s="171" t="s">
        <v>427</v>
      </c>
      <c r="K24" s="171" t="s">
        <v>427</v>
      </c>
      <c r="L24" s="171" t="s">
        <v>427</v>
      </c>
      <c r="M24" s="171" t="s">
        <v>427</v>
      </c>
      <c r="N24" s="171" t="s">
        <v>427</v>
      </c>
      <c r="O24" s="171" t="s">
        <v>427</v>
      </c>
      <c r="P24" s="171" t="s">
        <v>427</v>
      </c>
      <c r="Q24" s="171" t="s">
        <v>427</v>
      </c>
      <c r="R24" s="171" t="s">
        <v>427</v>
      </c>
      <c r="S24" s="173">
        <v>53</v>
      </c>
      <c r="T24" s="173">
        <v>34</v>
      </c>
      <c r="U24" s="173">
        <v>58</v>
      </c>
      <c r="V24" s="173">
        <v>54</v>
      </c>
      <c r="W24" s="173">
        <v>69</v>
      </c>
      <c r="X24" s="173">
        <v>70</v>
      </c>
      <c r="Y24" s="173">
        <v>103</v>
      </c>
      <c r="Z24" s="173">
        <v>82</v>
      </c>
      <c r="AA24" s="173">
        <v>75</v>
      </c>
      <c r="AB24" s="177"/>
    </row>
    <row r="25" spans="1:28" x14ac:dyDescent="0.2">
      <c r="A25" s="1081"/>
    </row>
    <row r="26" spans="1:28" x14ac:dyDescent="0.2">
      <c r="A26" s="1081"/>
      <c r="B26" s="168" t="s">
        <v>441</v>
      </c>
      <c r="C26" s="168"/>
      <c r="D26" s="168"/>
      <c r="E26" s="168"/>
      <c r="F26" s="168"/>
      <c r="G26" s="168"/>
      <c r="H26" s="168"/>
      <c r="I26" s="168"/>
      <c r="J26" s="168"/>
      <c r="K26" s="168"/>
      <c r="L26" s="168"/>
      <c r="M26" s="168"/>
      <c r="N26" s="168"/>
      <c r="O26" s="168"/>
      <c r="P26" s="168"/>
      <c r="Q26" s="168"/>
      <c r="R26" s="168"/>
      <c r="S26" s="168"/>
      <c r="T26" s="168"/>
      <c r="U26" s="168"/>
      <c r="V26" s="168"/>
      <c r="W26" s="168"/>
      <c r="X26" s="168"/>
      <c r="Y26" s="168"/>
      <c r="Z26" s="168"/>
      <c r="AA26" s="168"/>
    </row>
    <row r="27" spans="1:28" x14ac:dyDescent="0.2">
      <c r="A27" s="1081"/>
      <c r="B27" s="156" t="s">
        <v>440</v>
      </c>
      <c r="C27" s="171" t="s">
        <v>427</v>
      </c>
      <c r="D27" s="171" t="s">
        <v>427</v>
      </c>
      <c r="E27" s="171" t="s">
        <v>427</v>
      </c>
      <c r="F27" s="171" t="s">
        <v>427</v>
      </c>
      <c r="G27" s="171" t="s">
        <v>427</v>
      </c>
      <c r="H27" s="171" t="s">
        <v>427</v>
      </c>
      <c r="I27" s="171" t="s">
        <v>427</v>
      </c>
      <c r="J27" s="171" t="s">
        <v>427</v>
      </c>
      <c r="K27" s="171" t="s">
        <v>427</v>
      </c>
      <c r="L27" s="171" t="s">
        <v>427</v>
      </c>
      <c r="M27" s="171" t="s">
        <v>427</v>
      </c>
      <c r="N27" s="171" t="s">
        <v>427</v>
      </c>
      <c r="O27" s="171" t="s">
        <v>427</v>
      </c>
      <c r="P27" s="171" t="s">
        <v>427</v>
      </c>
      <c r="Q27" s="157">
        <v>422307</v>
      </c>
      <c r="R27" s="157">
        <v>462634</v>
      </c>
      <c r="S27" s="157">
        <v>470275</v>
      </c>
      <c r="T27" s="157">
        <v>481241</v>
      </c>
      <c r="U27" s="157">
        <v>525420</v>
      </c>
      <c r="V27" s="157">
        <v>580877</v>
      </c>
      <c r="W27" s="157">
        <v>758929</v>
      </c>
      <c r="X27" s="157">
        <v>874385</v>
      </c>
      <c r="Y27" s="157">
        <v>1090363</v>
      </c>
      <c r="Z27" s="157">
        <v>1178306</v>
      </c>
      <c r="AA27" s="171" t="s">
        <v>427</v>
      </c>
    </row>
    <row r="28" spans="1:28" x14ac:dyDescent="0.2">
      <c r="A28" s="1081"/>
      <c r="B28" s="158" t="s">
        <v>95</v>
      </c>
      <c r="C28" s="171" t="s">
        <v>427</v>
      </c>
      <c r="D28" s="171" t="s">
        <v>427</v>
      </c>
      <c r="E28" s="171" t="s">
        <v>427</v>
      </c>
      <c r="F28" s="171" t="s">
        <v>427</v>
      </c>
      <c r="G28" s="171" t="s">
        <v>427</v>
      </c>
      <c r="H28" s="171" t="s">
        <v>427</v>
      </c>
      <c r="I28" s="171" t="s">
        <v>427</v>
      </c>
      <c r="J28" s="171" t="s">
        <v>427</v>
      </c>
      <c r="K28" s="171" t="s">
        <v>427</v>
      </c>
      <c r="L28" s="171" t="s">
        <v>427</v>
      </c>
      <c r="M28" s="171" t="s">
        <v>427</v>
      </c>
      <c r="N28" s="171" t="s">
        <v>427</v>
      </c>
      <c r="O28" s="171" t="s">
        <v>427</v>
      </c>
      <c r="P28" s="171" t="s">
        <v>427</v>
      </c>
      <c r="Q28" s="157">
        <v>34739</v>
      </c>
      <c r="R28" s="157">
        <v>40031</v>
      </c>
      <c r="S28" s="157">
        <v>37313</v>
      </c>
      <c r="T28" s="157">
        <v>36689</v>
      </c>
      <c r="U28" s="157">
        <v>49711</v>
      </c>
      <c r="V28" s="157">
        <v>63842</v>
      </c>
      <c r="W28" s="157">
        <v>82729</v>
      </c>
      <c r="X28" s="157">
        <v>98590</v>
      </c>
      <c r="Y28" s="157">
        <v>118444</v>
      </c>
      <c r="Z28" s="157">
        <v>117752</v>
      </c>
      <c r="AA28" s="171" t="s">
        <v>427</v>
      </c>
    </row>
    <row r="29" spans="1:28" ht="16" x14ac:dyDescent="0.2">
      <c r="A29" s="1081"/>
      <c r="B29" s="158" t="s">
        <v>430</v>
      </c>
      <c r="C29" s="171" t="s">
        <v>427</v>
      </c>
      <c r="D29" s="171" t="s">
        <v>427</v>
      </c>
      <c r="E29" s="171" t="s">
        <v>427</v>
      </c>
      <c r="F29" s="171" t="s">
        <v>427</v>
      </c>
      <c r="G29" s="171" t="s">
        <v>427</v>
      </c>
      <c r="H29" s="171" t="s">
        <v>427</v>
      </c>
      <c r="I29" s="171" t="s">
        <v>427</v>
      </c>
      <c r="J29" s="171" t="s">
        <v>427</v>
      </c>
      <c r="K29" s="171" t="s">
        <v>427</v>
      </c>
      <c r="L29" s="171" t="s">
        <v>427</v>
      </c>
      <c r="M29" s="171" t="s">
        <v>427</v>
      </c>
      <c r="N29" s="171" t="s">
        <v>427</v>
      </c>
      <c r="O29" s="171" t="s">
        <v>427</v>
      </c>
      <c r="P29" s="171" t="s">
        <v>427</v>
      </c>
      <c r="Q29" s="157">
        <v>198828</v>
      </c>
      <c r="R29" s="157">
        <v>256208</v>
      </c>
      <c r="S29" s="157">
        <v>264240</v>
      </c>
      <c r="T29" s="157">
        <v>272345</v>
      </c>
      <c r="U29" s="157">
        <v>318565</v>
      </c>
      <c r="V29" s="157">
        <v>373512</v>
      </c>
      <c r="W29" s="157">
        <v>471327</v>
      </c>
      <c r="X29" s="157">
        <v>573402</v>
      </c>
      <c r="Y29" s="157">
        <v>661480</v>
      </c>
      <c r="Z29" s="157">
        <v>711232</v>
      </c>
      <c r="AA29" s="171" t="s">
        <v>427</v>
      </c>
    </row>
    <row r="30" spans="1:28" x14ac:dyDescent="0.2">
      <c r="A30" s="983"/>
      <c r="B30" s="158"/>
      <c r="C30" s="171"/>
      <c r="D30" s="171"/>
      <c r="E30" s="171"/>
      <c r="F30" s="171"/>
      <c r="G30" s="171"/>
      <c r="H30" s="171"/>
      <c r="I30" s="171"/>
      <c r="J30" s="171"/>
      <c r="K30" s="171"/>
      <c r="L30" s="171"/>
      <c r="M30" s="171"/>
      <c r="N30" s="171"/>
      <c r="O30" s="171"/>
      <c r="P30" s="171"/>
      <c r="Q30" s="157"/>
      <c r="R30" s="157"/>
      <c r="S30" s="157"/>
      <c r="T30" s="157"/>
      <c r="U30" s="157"/>
      <c r="V30" s="157"/>
      <c r="W30" s="157"/>
      <c r="X30" s="157"/>
      <c r="Y30" s="157"/>
      <c r="Z30" s="157"/>
      <c r="AA30" s="171"/>
    </row>
    <row r="31" spans="1:28" x14ac:dyDescent="0.2">
      <c r="A31" s="1082" t="s">
        <v>692</v>
      </c>
      <c r="B31" s="167"/>
      <c r="C31" s="167">
        <v>1990</v>
      </c>
      <c r="D31" s="167">
        <v>1991</v>
      </c>
      <c r="E31" s="167">
        <v>1992</v>
      </c>
      <c r="F31" s="167">
        <v>1993</v>
      </c>
      <c r="G31" s="167">
        <v>1994</v>
      </c>
      <c r="H31" s="167">
        <v>1995</v>
      </c>
      <c r="I31" s="167">
        <v>1996</v>
      </c>
      <c r="J31" s="167">
        <v>1997</v>
      </c>
      <c r="K31" s="167">
        <v>1998</v>
      </c>
      <c r="L31" s="167">
        <v>1999</v>
      </c>
      <c r="M31" s="167">
        <v>2000</v>
      </c>
      <c r="N31" s="167">
        <v>2001</v>
      </c>
      <c r="O31" s="167">
        <v>2002</v>
      </c>
      <c r="P31" s="167">
        <v>2003</v>
      </c>
      <c r="Q31" s="167">
        <v>2004</v>
      </c>
      <c r="R31" s="167">
        <v>2005</v>
      </c>
      <c r="S31" s="167">
        <v>2006</v>
      </c>
      <c r="T31" s="167">
        <v>2007</v>
      </c>
      <c r="U31" s="167">
        <v>2008</v>
      </c>
      <c r="V31" s="167">
        <v>2009</v>
      </c>
      <c r="W31" s="167">
        <v>2010</v>
      </c>
      <c r="X31" s="167">
        <v>2011</v>
      </c>
      <c r="Y31" s="167">
        <v>2012</v>
      </c>
      <c r="Z31" s="167">
        <v>2013</v>
      </c>
      <c r="AA31" s="167">
        <v>2014</v>
      </c>
    </row>
    <row r="32" spans="1:28" x14ac:dyDescent="0.2">
      <c r="A32" s="1082"/>
      <c r="B32" s="168" t="s">
        <v>407</v>
      </c>
      <c r="C32" s="169"/>
      <c r="D32" s="169"/>
      <c r="E32" s="169"/>
      <c r="F32" s="169"/>
      <c r="G32" s="169"/>
      <c r="H32" s="169"/>
      <c r="I32" s="169"/>
      <c r="J32" s="169"/>
      <c r="K32" s="169"/>
      <c r="L32" s="169"/>
      <c r="M32" s="169"/>
      <c r="N32" s="169"/>
      <c r="O32" s="169"/>
      <c r="P32" s="169"/>
      <c r="Q32" s="169"/>
      <c r="R32" s="169"/>
      <c r="S32" s="169"/>
      <c r="T32" s="169"/>
      <c r="U32" s="169"/>
      <c r="V32" s="169"/>
      <c r="W32" s="169"/>
      <c r="X32" s="169"/>
      <c r="Y32" s="169"/>
      <c r="Z32" s="169"/>
      <c r="AA32" s="169"/>
    </row>
    <row r="33" spans="1:28" x14ac:dyDescent="0.2">
      <c r="A33" s="1082"/>
      <c r="B33" s="180" t="s">
        <v>42</v>
      </c>
      <c r="C33" s="171" t="s">
        <v>427</v>
      </c>
      <c r="D33" s="171" t="s">
        <v>427</v>
      </c>
      <c r="E33" s="171" t="s">
        <v>427</v>
      </c>
      <c r="F33" s="171" t="s">
        <v>427</v>
      </c>
      <c r="G33" s="171" t="s">
        <v>427</v>
      </c>
      <c r="H33" s="171" t="s">
        <v>427</v>
      </c>
      <c r="I33" s="171" t="s">
        <v>427</v>
      </c>
      <c r="J33" s="171" t="s">
        <v>427</v>
      </c>
      <c r="K33" s="171" t="s">
        <v>427</v>
      </c>
      <c r="L33" s="171" t="s">
        <v>427</v>
      </c>
      <c r="M33" s="171" t="s">
        <v>427</v>
      </c>
      <c r="N33" s="171">
        <f>[1]FTC!Q7</f>
        <v>325519</v>
      </c>
      <c r="O33" s="171">
        <f>[1]FTC!R7</f>
        <v>551622</v>
      </c>
      <c r="P33" s="171">
        <f>[1]FTC!S7</f>
        <v>713657</v>
      </c>
      <c r="Q33" s="171">
        <f>[1]FTC!T7</f>
        <v>860383</v>
      </c>
      <c r="R33" s="171">
        <f>[1]FTC!U7/1000</f>
        <v>909.31399999999996</v>
      </c>
      <c r="S33" s="171">
        <f>[1]FTC!V7/1000</f>
        <v>906.12900000000002</v>
      </c>
      <c r="T33" s="171">
        <f>[1]FTC!W7/1000</f>
        <v>1070.4469999999999</v>
      </c>
      <c r="U33" s="171">
        <f>[1]FTC!X7/1000</f>
        <v>1261.124</v>
      </c>
      <c r="V33" s="171">
        <f>[1]FTC!Y7/1000</f>
        <v>1428.9770000000001</v>
      </c>
      <c r="W33" s="171">
        <f>[1]FTC!Z7/1000</f>
        <v>1469.442</v>
      </c>
      <c r="X33" s="171">
        <f>[1]FTC!AA7/1000</f>
        <v>1897.252</v>
      </c>
      <c r="Y33" s="171">
        <f>[1]FTC!AB7/1000</f>
        <v>2110.9160000000002</v>
      </c>
      <c r="Z33" s="171">
        <f>[1]FTC!AC7/1000</f>
        <v>2101.7800000000002</v>
      </c>
      <c r="AA33" s="171" t="s">
        <v>427</v>
      </c>
    </row>
    <row r="34" spans="1:28" x14ac:dyDescent="0.2">
      <c r="A34" s="1082"/>
      <c r="B34" s="170" t="s">
        <v>44</v>
      </c>
      <c r="C34" s="171" t="s">
        <v>427</v>
      </c>
      <c r="D34" s="171" t="s">
        <v>427</v>
      </c>
      <c r="E34" s="171" t="s">
        <v>427</v>
      </c>
      <c r="F34" s="171" t="s">
        <v>427</v>
      </c>
      <c r="G34" s="171" t="s">
        <v>427</v>
      </c>
      <c r="H34" s="171" t="s">
        <v>427</v>
      </c>
      <c r="I34" s="171" t="s">
        <v>427</v>
      </c>
      <c r="J34" s="171" t="s">
        <v>427</v>
      </c>
      <c r="K34" s="171" t="s">
        <v>427</v>
      </c>
      <c r="L34" s="171" t="s">
        <v>427</v>
      </c>
      <c r="M34" s="171" t="s">
        <v>427</v>
      </c>
      <c r="N34" s="171">
        <f>[1]FTC!Q8</f>
        <v>137306</v>
      </c>
      <c r="O34" s="171">
        <f>[1]FTC!R8</f>
        <v>242783</v>
      </c>
      <c r="P34" s="171">
        <f>[1]FTC!S8</f>
        <v>331366</v>
      </c>
      <c r="Q34" s="171">
        <f>[1]FTC!T8</f>
        <v>410298</v>
      </c>
      <c r="R34" s="171">
        <f>[1]FTC!U8/1000</f>
        <v>437.58499999999998</v>
      </c>
      <c r="S34" s="171">
        <f>[1]FTC!V8/1000</f>
        <v>423.67200000000003</v>
      </c>
      <c r="T34" s="171">
        <f>[1]FTC!W8/1000</f>
        <v>505.56299999999999</v>
      </c>
      <c r="U34" s="171">
        <f>[1]FTC!X8/1000</f>
        <v>620.83199999999999</v>
      </c>
      <c r="V34" s="171">
        <f>[1]FTC!Y8/1000</f>
        <v>708.78099999999995</v>
      </c>
      <c r="W34" s="171">
        <f>[1]FTC!Z8/1000</f>
        <v>819.399</v>
      </c>
      <c r="X34" s="171">
        <f>[1]FTC!AA8/1000</f>
        <v>1040.4390000000001</v>
      </c>
      <c r="Y34" s="171">
        <f>[1]FTC!AB8/1000</f>
        <v>1111.1189999999999</v>
      </c>
      <c r="Z34" s="171">
        <f>[1]FTC!AC8/1000</f>
        <v>1165.0899999999999</v>
      </c>
      <c r="AA34" s="171" t="s">
        <v>427</v>
      </c>
    </row>
    <row r="35" spans="1:28" x14ac:dyDescent="0.2">
      <c r="A35" s="1082"/>
      <c r="B35" s="170" t="s">
        <v>45</v>
      </c>
      <c r="C35" s="171" t="s">
        <v>427</v>
      </c>
      <c r="D35" s="171" t="s">
        <v>427</v>
      </c>
      <c r="E35" s="171" t="s">
        <v>427</v>
      </c>
      <c r="F35" s="171" t="s">
        <v>427</v>
      </c>
      <c r="G35" s="171" t="s">
        <v>427</v>
      </c>
      <c r="H35" s="171" t="s">
        <v>427</v>
      </c>
      <c r="I35" s="171" t="s">
        <v>427</v>
      </c>
      <c r="J35" s="171" t="s">
        <v>427</v>
      </c>
      <c r="K35" s="171" t="s">
        <v>427</v>
      </c>
      <c r="L35" s="171" t="s">
        <v>427</v>
      </c>
      <c r="M35" s="171" t="s">
        <v>427</v>
      </c>
      <c r="N35" s="171">
        <f>[1]FTC!Q9</f>
        <v>86250</v>
      </c>
      <c r="O35" s="171">
        <f>[1]FTC!R9</f>
        <v>161977</v>
      </c>
      <c r="P35" s="171">
        <f>[1]FTC!S9</f>
        <v>215240</v>
      </c>
      <c r="Q35" s="171">
        <f>[1]FTC!T9</f>
        <v>246909</v>
      </c>
      <c r="R35" s="171">
        <f>[1]FTC!U9/1000</f>
        <v>255.68700000000001</v>
      </c>
      <c r="S35" s="171">
        <f>[1]FTC!V9/1000</f>
        <v>246.214</v>
      </c>
      <c r="T35" s="171">
        <f>[1]FTC!W9/1000</f>
        <v>259.31400000000002</v>
      </c>
      <c r="U35" s="171">
        <f>[1]FTC!X9/1000</f>
        <v>314.58699999999999</v>
      </c>
      <c r="V35" s="171">
        <f>[1]FTC!Y9/1000</f>
        <v>278.36</v>
      </c>
      <c r="W35" s="171">
        <f>[1]FTC!Z9/1000</f>
        <v>251.08</v>
      </c>
      <c r="X35" s="171">
        <f>[1]FTC!AA9/1000</f>
        <v>279.21600000000001</v>
      </c>
      <c r="Y35" s="171">
        <f>[1]FTC!AB9/1000</f>
        <v>369.14499999999998</v>
      </c>
      <c r="Z35" s="171">
        <f>[1]FTC!AC9/1000</f>
        <v>290.05599999999998</v>
      </c>
      <c r="AA35" s="171" t="s">
        <v>427</v>
      </c>
    </row>
    <row r="36" spans="1:28" x14ac:dyDescent="0.2">
      <c r="A36" s="1082"/>
      <c r="B36" s="170" t="s">
        <v>31</v>
      </c>
      <c r="C36" s="171" t="s">
        <v>427</v>
      </c>
      <c r="D36" s="171" t="s">
        <v>427</v>
      </c>
      <c r="E36" s="171" t="s">
        <v>427</v>
      </c>
      <c r="F36" s="171" t="s">
        <v>427</v>
      </c>
      <c r="G36" s="171" t="s">
        <v>427</v>
      </c>
      <c r="H36" s="171" t="s">
        <v>427</v>
      </c>
      <c r="I36" s="171" t="s">
        <v>427</v>
      </c>
      <c r="J36" s="171" t="s">
        <v>427</v>
      </c>
      <c r="K36" s="171" t="s">
        <v>427</v>
      </c>
      <c r="L36" s="171" t="s">
        <v>427</v>
      </c>
      <c r="M36" s="171" t="s">
        <v>427</v>
      </c>
      <c r="N36" s="171">
        <f>[1]FTC!Q10</f>
        <v>101963</v>
      </c>
      <c r="O36" s="171">
        <f>[1]FTC!R10</f>
        <v>146862</v>
      </c>
      <c r="P36" s="171">
        <f>[1]FTC!S10</f>
        <v>167051</v>
      </c>
      <c r="Q36" s="171">
        <f>[1]FTC!T10</f>
        <v>203176</v>
      </c>
      <c r="R36" s="171">
        <f>[1]FTC!U10/1000</f>
        <v>216.042</v>
      </c>
      <c r="S36" s="171">
        <f>[1]FTC!V10/1000</f>
        <v>236.24299999999999</v>
      </c>
      <c r="T36" s="171">
        <f>[1]FTC!W10/1000</f>
        <v>305.57</v>
      </c>
      <c r="U36" s="171">
        <f>[1]FTC!X10/1000</f>
        <v>325.70499999999998</v>
      </c>
      <c r="V36" s="171">
        <f>[1]FTC!Y10/1000</f>
        <v>441.83600000000001</v>
      </c>
      <c r="W36" s="171">
        <f>[1]FTC!Z10/1000</f>
        <v>398.96300000000002</v>
      </c>
      <c r="X36" s="171">
        <f>[1]FTC!AA10/1000</f>
        <v>577.59699999999998</v>
      </c>
      <c r="Y36" s="171">
        <f>[1]FTC!AB10/1000</f>
        <v>630.65200000000004</v>
      </c>
      <c r="Z36" s="171">
        <f>[1]FTC!AC10/1000</f>
        <v>646.63400000000001</v>
      </c>
      <c r="AA36" s="171" t="s">
        <v>427</v>
      </c>
    </row>
    <row r="37" spans="1:28" x14ac:dyDescent="0.2">
      <c r="A37" s="1082"/>
      <c r="B37" s="170"/>
      <c r="C37" s="171"/>
      <c r="D37" s="171"/>
      <c r="E37" s="171"/>
      <c r="F37" s="171"/>
      <c r="G37" s="171"/>
      <c r="H37" s="171"/>
      <c r="I37" s="171"/>
      <c r="J37" s="171"/>
      <c r="K37" s="171"/>
      <c r="L37" s="171"/>
      <c r="M37" s="171"/>
      <c r="N37" s="171"/>
      <c r="O37" s="171"/>
      <c r="P37" s="171"/>
      <c r="Q37" s="171"/>
      <c r="R37" s="171"/>
      <c r="S37" s="171"/>
      <c r="T37" s="171"/>
      <c r="U37" s="171"/>
      <c r="V37" s="171"/>
      <c r="W37" s="171"/>
      <c r="X37" s="171"/>
      <c r="Y37" s="171"/>
      <c r="Z37" s="171"/>
      <c r="AA37" s="171"/>
    </row>
    <row r="38" spans="1:28" x14ac:dyDescent="0.2">
      <c r="A38" s="1082"/>
      <c r="B38" s="168" t="s">
        <v>433</v>
      </c>
      <c r="C38" s="169"/>
      <c r="D38" s="169"/>
      <c r="E38" s="169"/>
      <c r="F38" s="169"/>
      <c r="G38" s="169"/>
      <c r="H38" s="169"/>
      <c r="I38" s="169"/>
      <c r="J38" s="169"/>
      <c r="K38" s="169"/>
      <c r="L38" s="169"/>
      <c r="M38" s="169"/>
      <c r="N38" s="169"/>
      <c r="O38" s="169"/>
      <c r="P38" s="169"/>
      <c r="Q38" s="169"/>
      <c r="R38" s="169"/>
      <c r="S38" s="169"/>
      <c r="T38" s="169"/>
      <c r="U38" s="169"/>
      <c r="V38" s="169"/>
      <c r="W38" s="169"/>
      <c r="X38" s="169"/>
      <c r="Y38" s="169"/>
      <c r="Z38" s="169"/>
      <c r="AA38" s="169"/>
    </row>
    <row r="39" spans="1:28" x14ac:dyDescent="0.2">
      <c r="A39" s="1082"/>
      <c r="B39" s="984" t="s">
        <v>677</v>
      </c>
      <c r="C39" s="171" t="s">
        <v>427</v>
      </c>
      <c r="D39" s="171" t="s">
        <v>427</v>
      </c>
      <c r="E39" s="171" t="s">
        <v>427</v>
      </c>
      <c r="F39" s="171" t="s">
        <v>427</v>
      </c>
      <c r="G39" s="171" t="s">
        <v>427</v>
      </c>
      <c r="H39" s="171" t="s">
        <v>427</v>
      </c>
      <c r="I39" s="171" t="s">
        <v>427</v>
      </c>
      <c r="J39" s="171" t="s">
        <v>427</v>
      </c>
      <c r="K39" s="171" t="s">
        <v>427</v>
      </c>
      <c r="L39" s="171" t="s">
        <v>427</v>
      </c>
      <c r="M39" s="171" t="s">
        <v>427</v>
      </c>
      <c r="N39" s="171" t="s">
        <v>427</v>
      </c>
      <c r="O39" s="171" t="s">
        <v>427</v>
      </c>
      <c r="P39" s="171" t="s">
        <v>427</v>
      </c>
      <c r="Q39" s="171" t="s">
        <v>427</v>
      </c>
      <c r="R39" s="171" t="s">
        <v>427</v>
      </c>
      <c r="S39" s="171" t="s">
        <v>427</v>
      </c>
      <c r="T39" s="981">
        <v>84780</v>
      </c>
      <c r="U39" s="981">
        <v>84634</v>
      </c>
      <c r="V39" s="981">
        <v>98593</v>
      </c>
      <c r="W39" s="981">
        <v>106742</v>
      </c>
      <c r="X39" s="981">
        <v>101165</v>
      </c>
      <c r="Y39" s="981">
        <v>102922</v>
      </c>
      <c r="Z39" s="981">
        <v>102737</v>
      </c>
      <c r="AA39" s="171" t="s">
        <v>427</v>
      </c>
      <c r="AB39" s="171"/>
    </row>
    <row r="40" spans="1:28" x14ac:dyDescent="0.2">
      <c r="A40" s="1082"/>
      <c r="B40" s="984" t="s">
        <v>678</v>
      </c>
      <c r="C40" s="171" t="s">
        <v>427</v>
      </c>
      <c r="D40" s="171" t="s">
        <v>427</v>
      </c>
      <c r="E40" s="171" t="s">
        <v>427</v>
      </c>
      <c r="F40" s="171" t="s">
        <v>427</v>
      </c>
      <c r="G40" s="171" t="s">
        <v>427</v>
      </c>
      <c r="H40" s="171" t="s">
        <v>427</v>
      </c>
      <c r="I40" s="171" t="s">
        <v>427</v>
      </c>
      <c r="J40" s="171" t="s">
        <v>427</v>
      </c>
      <c r="K40" s="171" t="s">
        <v>427</v>
      </c>
      <c r="L40" s="171" t="s">
        <v>427</v>
      </c>
      <c r="M40" s="171" t="s">
        <v>427</v>
      </c>
      <c r="N40" s="171" t="s">
        <v>427</v>
      </c>
      <c r="O40" s="171" t="s">
        <v>427</v>
      </c>
      <c r="P40" s="171" t="s">
        <v>427</v>
      </c>
      <c r="Q40" s="171" t="s">
        <v>427</v>
      </c>
      <c r="R40" s="171" t="s">
        <v>427</v>
      </c>
      <c r="S40" s="171" t="s">
        <v>427</v>
      </c>
      <c r="T40" s="981">
        <v>224827</v>
      </c>
      <c r="U40" s="981">
        <v>227008</v>
      </c>
      <c r="V40" s="981">
        <v>242731</v>
      </c>
      <c r="W40" s="981">
        <v>241745</v>
      </c>
      <c r="X40" s="981">
        <v>252249</v>
      </c>
      <c r="Y40" s="981">
        <v>253112</v>
      </c>
      <c r="Z40" s="981">
        <v>245935</v>
      </c>
      <c r="AA40" s="171" t="s">
        <v>427</v>
      </c>
      <c r="AB40" s="171"/>
    </row>
    <row r="41" spans="1:28" x14ac:dyDescent="0.2">
      <c r="A41" s="1082"/>
      <c r="B41" s="984" t="s">
        <v>679</v>
      </c>
      <c r="C41" s="171" t="s">
        <v>427</v>
      </c>
      <c r="D41" s="171" t="s">
        <v>427</v>
      </c>
      <c r="E41" s="171" t="s">
        <v>427</v>
      </c>
      <c r="F41" s="171" t="s">
        <v>427</v>
      </c>
      <c r="G41" s="171" t="s">
        <v>427</v>
      </c>
      <c r="H41" s="171" t="s">
        <v>427</v>
      </c>
      <c r="I41" s="171" t="s">
        <v>427</v>
      </c>
      <c r="J41" s="171" t="s">
        <v>427</v>
      </c>
      <c r="K41" s="171" t="s">
        <v>427</v>
      </c>
      <c r="L41" s="171" t="s">
        <v>427</v>
      </c>
      <c r="M41" s="171" t="s">
        <v>427</v>
      </c>
      <c r="N41" s="171" t="s">
        <v>427</v>
      </c>
      <c r="O41" s="171" t="s">
        <v>427</v>
      </c>
      <c r="P41" s="171" t="s">
        <v>427</v>
      </c>
      <c r="Q41" s="171" t="s">
        <v>427</v>
      </c>
      <c r="R41" s="171" t="s">
        <v>427</v>
      </c>
      <c r="S41" s="171" t="s">
        <v>427</v>
      </c>
      <c r="T41" s="981">
        <v>3836122</v>
      </c>
      <c r="U41" s="981">
        <v>3856017</v>
      </c>
      <c r="V41" s="981">
        <v>3975464</v>
      </c>
      <c r="W41" s="981">
        <v>4107764</v>
      </c>
      <c r="X41" s="981">
        <v>3977171</v>
      </c>
      <c r="Y41" s="981">
        <v>4064422</v>
      </c>
      <c r="Z41" s="981">
        <v>3800511</v>
      </c>
      <c r="AA41" s="171" t="s">
        <v>427</v>
      </c>
      <c r="AB41" s="171"/>
    </row>
    <row r="42" spans="1:28" x14ac:dyDescent="0.2">
      <c r="A42" s="1082"/>
      <c r="B42" s="984" t="s">
        <v>680</v>
      </c>
      <c r="C42" s="171" t="s">
        <v>427</v>
      </c>
      <c r="D42" s="171" t="s">
        <v>427</v>
      </c>
      <c r="E42" s="171" t="s">
        <v>427</v>
      </c>
      <c r="F42" s="171" t="s">
        <v>427</v>
      </c>
      <c r="G42" s="171" t="s">
        <v>427</v>
      </c>
      <c r="H42" s="171" t="s">
        <v>427</v>
      </c>
      <c r="I42" s="171" t="s">
        <v>427</v>
      </c>
      <c r="J42" s="171" t="s">
        <v>427</v>
      </c>
      <c r="K42" s="171" t="s">
        <v>427</v>
      </c>
      <c r="L42" s="171" t="s">
        <v>427</v>
      </c>
      <c r="M42" s="171" t="s">
        <v>427</v>
      </c>
      <c r="N42" s="171" t="s">
        <v>427</v>
      </c>
      <c r="O42" s="171" t="s">
        <v>427</v>
      </c>
      <c r="P42" s="171" t="s">
        <v>427</v>
      </c>
      <c r="Q42" s="171" t="s">
        <v>427</v>
      </c>
      <c r="R42" s="171" t="s">
        <v>427</v>
      </c>
      <c r="S42" s="171" t="s">
        <v>427</v>
      </c>
      <c r="T42" s="981">
        <v>105695</v>
      </c>
      <c r="U42" s="981">
        <v>104793</v>
      </c>
      <c r="V42" s="981">
        <v>118733</v>
      </c>
      <c r="W42" s="981">
        <v>116967</v>
      </c>
      <c r="X42" s="981">
        <v>111068</v>
      </c>
      <c r="Y42" s="981">
        <v>115483</v>
      </c>
      <c r="Z42" s="981">
        <v>107131</v>
      </c>
      <c r="AA42" s="171" t="s">
        <v>427</v>
      </c>
      <c r="AB42" s="171"/>
    </row>
    <row r="43" spans="1:28" x14ac:dyDescent="0.2">
      <c r="A43" s="1082"/>
      <c r="B43" s="984" t="s">
        <v>681</v>
      </c>
      <c r="C43" s="171" t="s">
        <v>427</v>
      </c>
      <c r="D43" s="171" t="s">
        <v>427</v>
      </c>
      <c r="E43" s="171" t="s">
        <v>427</v>
      </c>
      <c r="F43" s="171" t="s">
        <v>427</v>
      </c>
      <c r="G43" s="171" t="s">
        <v>427</v>
      </c>
      <c r="H43" s="171" t="s">
        <v>427</v>
      </c>
      <c r="I43" s="171" t="s">
        <v>427</v>
      </c>
      <c r="J43" s="171" t="s">
        <v>427</v>
      </c>
      <c r="K43" s="171" t="s">
        <v>427</v>
      </c>
      <c r="L43" s="171" t="s">
        <v>427</v>
      </c>
      <c r="M43" s="171" t="s">
        <v>427</v>
      </c>
      <c r="N43" s="171" t="s">
        <v>427</v>
      </c>
      <c r="O43" s="171" t="s">
        <v>427</v>
      </c>
      <c r="P43" s="171" t="s">
        <v>427</v>
      </c>
      <c r="Q43" s="171" t="s">
        <v>427</v>
      </c>
      <c r="R43" s="171" t="s">
        <v>427</v>
      </c>
      <c r="S43" s="171" t="s">
        <v>427</v>
      </c>
      <c r="T43" s="981">
        <v>398904</v>
      </c>
      <c r="U43" s="981">
        <v>417871</v>
      </c>
      <c r="V43" s="981">
        <v>427710</v>
      </c>
      <c r="W43" s="981">
        <v>472747</v>
      </c>
      <c r="X43" s="981">
        <v>464138</v>
      </c>
      <c r="Y43" s="981">
        <v>497914</v>
      </c>
      <c r="Z43" s="981">
        <v>519049</v>
      </c>
      <c r="AA43" s="171" t="s">
        <v>427</v>
      </c>
      <c r="AB43" s="171"/>
    </row>
    <row r="44" spans="1:28" x14ac:dyDescent="0.2">
      <c r="A44" s="1082"/>
      <c r="B44" s="984" t="s">
        <v>682</v>
      </c>
      <c r="C44" s="171" t="s">
        <v>427</v>
      </c>
      <c r="D44" s="171" t="s">
        <v>427</v>
      </c>
      <c r="E44" s="171" t="s">
        <v>427</v>
      </c>
      <c r="F44" s="171" t="s">
        <v>427</v>
      </c>
      <c r="G44" s="171" t="s">
        <v>427</v>
      </c>
      <c r="H44" s="171" t="s">
        <v>427</v>
      </c>
      <c r="I44" s="171" t="s">
        <v>427</v>
      </c>
      <c r="J44" s="171" t="s">
        <v>427</v>
      </c>
      <c r="K44" s="171" t="s">
        <v>427</v>
      </c>
      <c r="L44" s="171" t="s">
        <v>427</v>
      </c>
      <c r="M44" s="171" t="s">
        <v>427</v>
      </c>
      <c r="N44" s="171" t="s">
        <v>427</v>
      </c>
      <c r="O44" s="171" t="s">
        <v>427</v>
      </c>
      <c r="P44" s="171" t="s">
        <v>427</v>
      </c>
      <c r="Q44" s="171" t="s">
        <v>427</v>
      </c>
      <c r="R44" s="171" t="s">
        <v>427</v>
      </c>
      <c r="S44" s="171" t="s">
        <v>427</v>
      </c>
      <c r="T44" s="981">
        <v>287676</v>
      </c>
      <c r="U44" s="981">
        <v>310171</v>
      </c>
      <c r="V44" s="981">
        <v>310263</v>
      </c>
      <c r="W44" s="981">
        <v>326427</v>
      </c>
      <c r="X44" s="981">
        <v>325402</v>
      </c>
      <c r="Y44" s="981">
        <v>333181</v>
      </c>
      <c r="Z44" s="981">
        <v>326564</v>
      </c>
      <c r="AA44" s="171" t="s">
        <v>427</v>
      </c>
      <c r="AB44" s="171"/>
    </row>
    <row r="45" spans="1:28" x14ac:dyDescent="0.2">
      <c r="A45" s="1082"/>
      <c r="B45" s="984" t="s">
        <v>683</v>
      </c>
      <c r="C45" s="171" t="s">
        <v>427</v>
      </c>
      <c r="D45" s="171" t="s">
        <v>427</v>
      </c>
      <c r="E45" s="171" t="s">
        <v>427</v>
      </c>
      <c r="F45" s="171" t="s">
        <v>427</v>
      </c>
      <c r="G45" s="171" t="s">
        <v>427</v>
      </c>
      <c r="H45" s="171" t="s">
        <v>427</v>
      </c>
      <c r="I45" s="171" t="s">
        <v>427</v>
      </c>
      <c r="J45" s="171" t="s">
        <v>427</v>
      </c>
      <c r="K45" s="171" t="s">
        <v>427</v>
      </c>
      <c r="L45" s="171" t="s">
        <v>427</v>
      </c>
      <c r="M45" s="171" t="s">
        <v>427</v>
      </c>
      <c r="N45" s="171" t="s">
        <v>427</v>
      </c>
      <c r="O45" s="171" t="s">
        <v>427</v>
      </c>
      <c r="P45" s="171" t="s">
        <v>427</v>
      </c>
      <c r="Q45" s="171" t="s">
        <v>427</v>
      </c>
      <c r="R45" s="171" t="s">
        <v>427</v>
      </c>
      <c r="S45" s="171" t="s">
        <v>427</v>
      </c>
      <c r="T45" s="981">
        <v>291397</v>
      </c>
      <c r="U45" s="981">
        <v>290081</v>
      </c>
      <c r="V45" s="981">
        <v>299072</v>
      </c>
      <c r="W45" s="981">
        <v>338092</v>
      </c>
      <c r="X45" s="981">
        <v>317896</v>
      </c>
      <c r="Y45" s="981">
        <v>294603</v>
      </c>
      <c r="Z45" s="981">
        <v>307100</v>
      </c>
      <c r="AA45" s="171" t="s">
        <v>427</v>
      </c>
      <c r="AB45" s="171"/>
    </row>
    <row r="46" spans="1:28" x14ac:dyDescent="0.2">
      <c r="A46" s="1082"/>
      <c r="B46" s="984" t="s">
        <v>684</v>
      </c>
      <c r="C46" s="171" t="s">
        <v>427</v>
      </c>
      <c r="D46" s="171" t="s">
        <v>427</v>
      </c>
      <c r="E46" s="171" t="s">
        <v>427</v>
      </c>
      <c r="F46" s="171" t="s">
        <v>427</v>
      </c>
      <c r="G46" s="171" t="s">
        <v>427</v>
      </c>
      <c r="H46" s="171" t="s">
        <v>427</v>
      </c>
      <c r="I46" s="171" t="s">
        <v>427</v>
      </c>
      <c r="J46" s="171" t="s">
        <v>427</v>
      </c>
      <c r="K46" s="171" t="s">
        <v>427</v>
      </c>
      <c r="L46" s="171" t="s">
        <v>427</v>
      </c>
      <c r="M46" s="171" t="s">
        <v>427</v>
      </c>
      <c r="N46" s="171" t="s">
        <v>427</v>
      </c>
      <c r="O46" s="171" t="s">
        <v>427</v>
      </c>
      <c r="P46" s="171" t="s">
        <v>427</v>
      </c>
      <c r="Q46" s="171" t="s">
        <v>427</v>
      </c>
      <c r="R46" s="171" t="s">
        <v>427</v>
      </c>
      <c r="S46" s="171" t="s">
        <v>427</v>
      </c>
      <c r="T46" s="981">
        <v>297204</v>
      </c>
      <c r="U46" s="981">
        <v>292271</v>
      </c>
      <c r="V46" s="981">
        <v>289870</v>
      </c>
      <c r="W46" s="981">
        <v>294205</v>
      </c>
      <c r="X46" s="981">
        <v>274721</v>
      </c>
      <c r="Y46" s="981">
        <v>293184</v>
      </c>
      <c r="Z46" s="981">
        <v>282561</v>
      </c>
      <c r="AA46" s="171" t="s">
        <v>427</v>
      </c>
      <c r="AB46" s="171"/>
    </row>
    <row r="47" spans="1:28" x14ac:dyDescent="0.2">
      <c r="A47" s="1082"/>
      <c r="B47" s="984" t="s">
        <v>685</v>
      </c>
      <c r="C47" s="171" t="s">
        <v>427</v>
      </c>
      <c r="D47" s="171" t="s">
        <v>427</v>
      </c>
      <c r="E47" s="171" t="s">
        <v>427</v>
      </c>
      <c r="F47" s="171" t="s">
        <v>427</v>
      </c>
      <c r="G47" s="171" t="s">
        <v>427</v>
      </c>
      <c r="H47" s="171" t="s">
        <v>427</v>
      </c>
      <c r="I47" s="171" t="s">
        <v>427</v>
      </c>
      <c r="J47" s="171" t="s">
        <v>427</v>
      </c>
      <c r="K47" s="171" t="s">
        <v>427</v>
      </c>
      <c r="L47" s="171" t="s">
        <v>427</v>
      </c>
      <c r="M47" s="171" t="s">
        <v>427</v>
      </c>
      <c r="N47" s="171" t="s">
        <v>427</v>
      </c>
      <c r="O47" s="171" t="s">
        <v>427</v>
      </c>
      <c r="P47" s="171" t="s">
        <v>427</v>
      </c>
      <c r="Q47" s="171" t="s">
        <v>427</v>
      </c>
      <c r="R47" s="171" t="s">
        <v>427</v>
      </c>
      <c r="S47" s="171" t="s">
        <v>427</v>
      </c>
      <c r="T47" s="981">
        <v>115813</v>
      </c>
      <c r="U47" s="981">
        <v>124589</v>
      </c>
      <c r="V47" s="981">
        <v>124100</v>
      </c>
      <c r="W47" s="981">
        <v>131374</v>
      </c>
      <c r="X47" s="981">
        <v>135592</v>
      </c>
      <c r="Y47" s="981">
        <v>148515</v>
      </c>
      <c r="Z47" s="981">
        <v>155825</v>
      </c>
      <c r="AA47" s="171" t="s">
        <v>427</v>
      </c>
      <c r="AB47" s="171"/>
    </row>
    <row r="48" spans="1:28" x14ac:dyDescent="0.2">
      <c r="A48" s="1082"/>
      <c r="B48" s="984" t="s">
        <v>686</v>
      </c>
      <c r="C48" s="171" t="s">
        <v>427</v>
      </c>
      <c r="D48" s="171" t="s">
        <v>427</v>
      </c>
      <c r="E48" s="171" t="s">
        <v>427</v>
      </c>
      <c r="F48" s="171" t="s">
        <v>427</v>
      </c>
      <c r="G48" s="171" t="s">
        <v>427</v>
      </c>
      <c r="H48" s="171" t="s">
        <v>427</v>
      </c>
      <c r="I48" s="171" t="s">
        <v>427</v>
      </c>
      <c r="J48" s="171" t="s">
        <v>427</v>
      </c>
      <c r="K48" s="171" t="s">
        <v>427</v>
      </c>
      <c r="L48" s="171" t="s">
        <v>427</v>
      </c>
      <c r="M48" s="171" t="s">
        <v>427</v>
      </c>
      <c r="N48" s="171" t="s">
        <v>427</v>
      </c>
      <c r="O48" s="171" t="s">
        <v>427</v>
      </c>
      <c r="P48" s="171" t="s">
        <v>427</v>
      </c>
      <c r="Q48" s="171" t="s">
        <v>427</v>
      </c>
      <c r="R48" s="171" t="s">
        <v>427</v>
      </c>
      <c r="S48" s="171" t="s">
        <v>427</v>
      </c>
      <c r="T48" s="981">
        <v>143078</v>
      </c>
      <c r="U48" s="981">
        <v>150501</v>
      </c>
      <c r="V48" s="981">
        <v>157301</v>
      </c>
      <c r="W48" s="981">
        <v>179173</v>
      </c>
      <c r="X48" s="981">
        <v>174915</v>
      </c>
      <c r="Y48" s="981">
        <v>176686</v>
      </c>
      <c r="Z48" s="981">
        <v>177161</v>
      </c>
      <c r="AA48" s="171" t="s">
        <v>427</v>
      </c>
      <c r="AB48" s="171"/>
    </row>
    <row r="49" spans="1:28" x14ac:dyDescent="0.2">
      <c r="A49" s="1082"/>
      <c r="B49" s="984" t="s">
        <v>687</v>
      </c>
      <c r="C49" s="171" t="s">
        <v>427</v>
      </c>
      <c r="D49" s="171" t="s">
        <v>427</v>
      </c>
      <c r="E49" s="171" t="s">
        <v>427</v>
      </c>
      <c r="F49" s="171" t="s">
        <v>427</v>
      </c>
      <c r="G49" s="171" t="s">
        <v>427</v>
      </c>
      <c r="H49" s="171" t="s">
        <v>427</v>
      </c>
      <c r="I49" s="171" t="s">
        <v>427</v>
      </c>
      <c r="J49" s="171" t="s">
        <v>427</v>
      </c>
      <c r="K49" s="171" t="s">
        <v>427</v>
      </c>
      <c r="L49" s="171" t="s">
        <v>427</v>
      </c>
      <c r="M49" s="171" t="s">
        <v>427</v>
      </c>
      <c r="N49" s="171" t="s">
        <v>427</v>
      </c>
      <c r="O49" s="171" t="s">
        <v>427</v>
      </c>
      <c r="P49" s="171" t="s">
        <v>427</v>
      </c>
      <c r="Q49" s="171" t="s">
        <v>427</v>
      </c>
      <c r="R49" s="171" t="s">
        <v>427</v>
      </c>
      <c r="S49" s="171" t="s">
        <v>427</v>
      </c>
      <c r="T49" s="981">
        <v>111189</v>
      </c>
      <c r="U49" s="981">
        <v>120705</v>
      </c>
      <c r="V49" s="981">
        <v>109430</v>
      </c>
      <c r="W49" s="981">
        <v>122879</v>
      </c>
      <c r="X49" s="981">
        <v>130141</v>
      </c>
      <c r="Y49" s="981">
        <v>125062</v>
      </c>
      <c r="Z49" s="981">
        <v>128359</v>
      </c>
      <c r="AA49" s="171" t="s">
        <v>427</v>
      </c>
      <c r="AB49" s="171"/>
    </row>
    <row r="50" spans="1:28" x14ac:dyDescent="0.2">
      <c r="A50" s="1082"/>
      <c r="B50" s="984" t="s">
        <v>688</v>
      </c>
      <c r="C50" s="171" t="s">
        <v>427</v>
      </c>
      <c r="D50" s="171" t="s">
        <v>427</v>
      </c>
      <c r="E50" s="171" t="s">
        <v>427</v>
      </c>
      <c r="F50" s="171" t="s">
        <v>427</v>
      </c>
      <c r="G50" s="171" t="s">
        <v>427</v>
      </c>
      <c r="H50" s="171" t="s">
        <v>427</v>
      </c>
      <c r="I50" s="171" t="s">
        <v>427</v>
      </c>
      <c r="J50" s="171" t="s">
        <v>427</v>
      </c>
      <c r="K50" s="171" t="s">
        <v>427</v>
      </c>
      <c r="L50" s="171" t="s">
        <v>427</v>
      </c>
      <c r="M50" s="171" t="s">
        <v>427</v>
      </c>
      <c r="N50" s="171" t="s">
        <v>427</v>
      </c>
      <c r="O50" s="171" t="s">
        <v>427</v>
      </c>
      <c r="P50" s="171" t="s">
        <v>427</v>
      </c>
      <c r="Q50" s="171" t="s">
        <v>427</v>
      </c>
      <c r="R50" s="171" t="s">
        <v>427</v>
      </c>
      <c r="S50" s="171" t="s">
        <v>427</v>
      </c>
      <c r="T50" s="981">
        <v>2545432</v>
      </c>
      <c r="U50" s="981">
        <v>2675711</v>
      </c>
      <c r="V50" s="981">
        <v>2849209</v>
      </c>
      <c r="W50" s="981">
        <v>3081903</v>
      </c>
      <c r="X50" s="981">
        <v>3023631</v>
      </c>
      <c r="Y50" s="981">
        <v>3142795</v>
      </c>
      <c r="Z50" s="981">
        <v>3064076</v>
      </c>
      <c r="AA50" s="171" t="s">
        <v>427</v>
      </c>
      <c r="AB50" s="171"/>
    </row>
    <row r="51" spans="1:28" x14ac:dyDescent="0.2">
      <c r="A51" s="1082"/>
      <c r="B51" s="984" t="s">
        <v>689</v>
      </c>
      <c r="C51" s="171" t="s">
        <v>427</v>
      </c>
      <c r="D51" s="171" t="s">
        <v>427</v>
      </c>
      <c r="E51" s="171" t="s">
        <v>427</v>
      </c>
      <c r="F51" s="171" t="s">
        <v>427</v>
      </c>
      <c r="G51" s="171" t="s">
        <v>427</v>
      </c>
      <c r="H51" s="171" t="s">
        <v>427</v>
      </c>
      <c r="I51" s="171" t="s">
        <v>427</v>
      </c>
      <c r="J51" s="171" t="s">
        <v>427</v>
      </c>
      <c r="K51" s="171" t="s">
        <v>427</v>
      </c>
      <c r="L51" s="171" t="s">
        <v>427</v>
      </c>
      <c r="M51" s="171" t="s">
        <v>427</v>
      </c>
      <c r="N51" s="171" t="s">
        <v>427</v>
      </c>
      <c r="O51" s="171" t="s">
        <v>427</v>
      </c>
      <c r="P51" s="171" t="s">
        <v>427</v>
      </c>
      <c r="Q51" s="171" t="s">
        <v>427</v>
      </c>
      <c r="R51" s="171" t="s">
        <v>427</v>
      </c>
      <c r="S51" s="171" t="s">
        <v>427</v>
      </c>
      <c r="T51" s="981">
        <v>3059571</v>
      </c>
      <c r="U51" s="981">
        <v>3167669</v>
      </c>
      <c r="V51" s="981">
        <v>3349128</v>
      </c>
      <c r="W51" s="981">
        <v>3481466</v>
      </c>
      <c r="X51" s="981">
        <v>3466822</v>
      </c>
      <c r="Y51" s="981">
        <v>3588030</v>
      </c>
      <c r="Z51" s="981">
        <v>3437994</v>
      </c>
      <c r="AA51" s="171" t="s">
        <v>427</v>
      </c>
      <c r="AB51" s="171"/>
    </row>
    <row r="52" spans="1:28" x14ac:dyDescent="0.2">
      <c r="A52" s="1082"/>
      <c r="B52" s="984" t="s">
        <v>690</v>
      </c>
      <c r="C52" s="171" t="s">
        <v>427</v>
      </c>
      <c r="D52" s="171" t="s">
        <v>427</v>
      </c>
      <c r="E52" s="171" t="s">
        <v>427</v>
      </c>
      <c r="F52" s="171" t="s">
        <v>427</v>
      </c>
      <c r="G52" s="171" t="s">
        <v>427</v>
      </c>
      <c r="H52" s="171" t="s">
        <v>427</v>
      </c>
      <c r="I52" s="171" t="s">
        <v>427</v>
      </c>
      <c r="J52" s="171" t="s">
        <v>427</v>
      </c>
      <c r="K52" s="171" t="s">
        <v>427</v>
      </c>
      <c r="L52" s="171" t="s">
        <v>427</v>
      </c>
      <c r="M52" s="171" t="s">
        <v>427</v>
      </c>
      <c r="N52" s="171" t="s">
        <v>427</v>
      </c>
      <c r="O52" s="171" t="s">
        <v>427</v>
      </c>
      <c r="P52" s="171" t="s">
        <v>427</v>
      </c>
      <c r="Q52" s="171" t="s">
        <v>427</v>
      </c>
      <c r="R52" s="171" t="s">
        <v>427</v>
      </c>
      <c r="S52" s="171" t="s">
        <v>427</v>
      </c>
      <c r="T52" s="981">
        <v>82911</v>
      </c>
      <c r="U52" s="981">
        <v>80351</v>
      </c>
      <c r="V52" s="981">
        <v>84258</v>
      </c>
      <c r="W52" s="981">
        <v>90281</v>
      </c>
      <c r="X52" s="981">
        <v>99346</v>
      </c>
      <c r="Y52" s="981">
        <v>98597</v>
      </c>
      <c r="Z52" s="981">
        <v>104262</v>
      </c>
      <c r="AA52" s="171" t="s">
        <v>427</v>
      </c>
      <c r="AB52" s="171"/>
    </row>
    <row r="53" spans="1:28" x14ac:dyDescent="0.2">
      <c r="A53" s="1082"/>
      <c r="C53" s="171"/>
      <c r="D53" s="171"/>
      <c r="E53" s="171"/>
      <c r="F53" s="171"/>
      <c r="G53" s="171"/>
      <c r="H53" s="171"/>
      <c r="I53" s="171"/>
      <c r="J53" s="171"/>
      <c r="K53" s="171"/>
      <c r="L53" s="171"/>
      <c r="M53" s="171"/>
      <c r="N53" s="171"/>
      <c r="O53" s="171"/>
      <c r="P53" s="171"/>
      <c r="Q53" s="171"/>
      <c r="R53" s="171"/>
      <c r="S53" s="171"/>
      <c r="T53" s="171"/>
      <c r="U53" s="171"/>
      <c r="V53" s="171"/>
      <c r="W53" s="171"/>
      <c r="X53" s="171"/>
      <c r="Y53" s="171"/>
      <c r="Z53" s="171"/>
      <c r="AA53" s="171"/>
      <c r="AB53" s="171"/>
    </row>
    <row r="54" spans="1:28" x14ac:dyDescent="0.2">
      <c r="A54" s="1082"/>
      <c r="B54" s="168" t="s">
        <v>442</v>
      </c>
      <c r="C54" s="168"/>
      <c r="D54" s="168"/>
      <c r="E54" s="168"/>
      <c r="F54" s="168"/>
      <c r="G54" s="168"/>
      <c r="H54" s="168"/>
      <c r="I54" s="168"/>
      <c r="J54" s="168"/>
      <c r="K54" s="168"/>
      <c r="L54" s="168"/>
      <c r="M54" s="168"/>
      <c r="N54" s="168"/>
      <c r="O54" s="168"/>
      <c r="P54" s="168"/>
      <c r="Q54" s="168"/>
      <c r="R54" s="168"/>
      <c r="S54" s="168"/>
      <c r="T54" s="168"/>
      <c r="U54" s="168"/>
      <c r="V54" s="168"/>
      <c r="W54" s="168"/>
      <c r="X54" s="168"/>
      <c r="Y54" s="168"/>
      <c r="Z54" s="168"/>
      <c r="AA54" s="168"/>
    </row>
    <row r="55" spans="1:28" x14ac:dyDescent="0.2">
      <c r="A55" s="1082"/>
      <c r="B55" s="170" t="s">
        <v>432</v>
      </c>
      <c r="C55" s="171" t="s">
        <v>427</v>
      </c>
      <c r="D55" s="171" t="s">
        <v>427</v>
      </c>
      <c r="E55" s="171" t="s">
        <v>427</v>
      </c>
      <c r="F55" s="171" t="s">
        <v>427</v>
      </c>
      <c r="G55" s="171" t="s">
        <v>427</v>
      </c>
      <c r="H55" s="171" t="s">
        <v>427</v>
      </c>
      <c r="I55" s="171" t="s">
        <v>427</v>
      </c>
      <c r="J55" s="171" t="s">
        <v>427</v>
      </c>
      <c r="K55" s="171" t="s">
        <v>427</v>
      </c>
      <c r="L55" s="171" t="s">
        <v>427</v>
      </c>
      <c r="M55" s="171" t="s">
        <v>427</v>
      </c>
      <c r="N55" s="171" t="s">
        <v>427</v>
      </c>
      <c r="O55" s="171" t="s">
        <v>427</v>
      </c>
      <c r="P55" s="171" t="s">
        <v>427</v>
      </c>
      <c r="Q55" s="171" t="s">
        <v>427</v>
      </c>
      <c r="R55" s="157">
        <v>147484</v>
      </c>
      <c r="S55" s="157">
        <v>296127</v>
      </c>
      <c r="T55" s="157">
        <v>563127</v>
      </c>
      <c r="U55" s="157">
        <v>981303</v>
      </c>
      <c r="V55" s="157">
        <v>834328</v>
      </c>
      <c r="W55" s="157">
        <v>828462</v>
      </c>
      <c r="X55" s="157">
        <v>992975</v>
      </c>
      <c r="Y55" s="157">
        <v>1112041</v>
      </c>
      <c r="Z55" s="157">
        <v>1152163</v>
      </c>
      <c r="AA55" s="157">
        <v>1383677</v>
      </c>
    </row>
    <row r="56" spans="1:28" x14ac:dyDescent="0.2">
      <c r="A56" s="1082"/>
      <c r="B56" s="170" t="s">
        <v>431</v>
      </c>
      <c r="C56" s="157">
        <v>3959968</v>
      </c>
      <c r="D56" s="157">
        <v>3563106</v>
      </c>
      <c r="E56" s="157">
        <v>4175836</v>
      </c>
      <c r="F56" s="157">
        <v>5055637</v>
      </c>
      <c r="G56" s="157">
        <v>5173217</v>
      </c>
      <c r="H56" s="157">
        <v>4316342</v>
      </c>
      <c r="I56" s="157">
        <v>3854439</v>
      </c>
      <c r="J56" s="157">
        <v>3593504</v>
      </c>
      <c r="K56" s="157">
        <v>3713590</v>
      </c>
      <c r="L56" s="157">
        <v>4047747</v>
      </c>
      <c r="M56" s="157">
        <v>3793541</v>
      </c>
      <c r="N56" s="157">
        <v>2932655</v>
      </c>
      <c r="O56" s="157">
        <v>3366895</v>
      </c>
      <c r="P56" s="157">
        <v>3308404</v>
      </c>
      <c r="Q56" s="157">
        <v>3099025</v>
      </c>
      <c r="R56" s="157">
        <v>3241494</v>
      </c>
      <c r="S56" s="157">
        <v>3653324</v>
      </c>
      <c r="T56" s="157">
        <v>3922613</v>
      </c>
      <c r="U56" s="157">
        <v>4498944</v>
      </c>
      <c r="V56" s="157">
        <v>5555818</v>
      </c>
      <c r="W56" s="157">
        <v>5459240</v>
      </c>
      <c r="X56" s="157">
        <v>6541886</v>
      </c>
      <c r="Y56" s="157">
        <v>8578610</v>
      </c>
      <c r="Z56" s="157">
        <v>10884792</v>
      </c>
      <c r="AA56" s="171" t="s">
        <v>427</v>
      </c>
    </row>
    <row r="57" spans="1:28" x14ac:dyDescent="0.2">
      <c r="A57" s="1082"/>
      <c r="B57" s="175"/>
      <c r="C57" s="171"/>
      <c r="D57" s="171"/>
      <c r="E57" s="171"/>
      <c r="F57" s="171"/>
      <c r="G57" s="171"/>
      <c r="H57" s="171"/>
      <c r="I57" s="171"/>
      <c r="J57" s="171"/>
      <c r="K57" s="171"/>
      <c r="L57" s="171"/>
      <c r="M57" s="171"/>
      <c r="N57" s="171"/>
      <c r="O57" s="171"/>
      <c r="P57" s="171"/>
      <c r="Q57" s="171"/>
      <c r="R57" s="171"/>
      <c r="S57" s="171"/>
      <c r="T57" s="171"/>
      <c r="U57" s="171"/>
      <c r="V57" s="171"/>
      <c r="W57" s="171"/>
      <c r="X57" s="171"/>
      <c r="Y57" s="171"/>
      <c r="Z57" s="171"/>
      <c r="AA57" s="171"/>
    </row>
    <row r="58" spans="1:28" x14ac:dyDescent="0.2">
      <c r="A58" s="1082"/>
      <c r="B58" s="168" t="s">
        <v>449</v>
      </c>
      <c r="C58" s="168"/>
      <c r="D58" s="168"/>
      <c r="E58" s="168"/>
      <c r="F58" s="168"/>
      <c r="G58" s="168"/>
      <c r="H58" s="168"/>
      <c r="I58" s="168"/>
      <c r="J58" s="168"/>
      <c r="K58" s="168"/>
      <c r="L58" s="168"/>
      <c r="M58" s="168"/>
      <c r="N58" s="168"/>
      <c r="O58" s="168"/>
      <c r="P58" s="168"/>
      <c r="Q58" s="168"/>
      <c r="R58" s="168"/>
      <c r="S58" s="168"/>
      <c r="T58" s="168"/>
      <c r="U58" s="168"/>
      <c r="V58" s="168"/>
      <c r="W58" s="168"/>
      <c r="X58" s="168"/>
      <c r="Y58" s="168"/>
      <c r="Z58" s="168"/>
      <c r="AA58" s="168"/>
      <c r="AB58" s="178"/>
    </row>
    <row r="59" spans="1:28" ht="15.75" customHeight="1" x14ac:dyDescent="0.2">
      <c r="A59" s="1082"/>
      <c r="B59" s="976" t="s">
        <v>398</v>
      </c>
      <c r="C59" s="179" t="s">
        <v>427</v>
      </c>
      <c r="G59" s="171">
        <v>201554</v>
      </c>
      <c r="H59" s="171">
        <v>236679</v>
      </c>
      <c r="I59" s="171">
        <v>206276</v>
      </c>
      <c r="J59" s="171">
        <v>237045</v>
      </c>
      <c r="K59" s="171">
        <v>256666</v>
      </c>
      <c r="L59" s="171">
        <v>278268</v>
      </c>
      <c r="M59" s="171">
        <v>311807</v>
      </c>
      <c r="N59" s="171">
        <v>344717</v>
      </c>
      <c r="O59" s="171">
        <v>353394</v>
      </c>
      <c r="P59" s="171">
        <v>355418</v>
      </c>
      <c r="Q59" s="171">
        <v>378984</v>
      </c>
      <c r="R59" s="171">
        <v>409532</v>
      </c>
      <c r="S59" s="171">
        <v>445613</v>
      </c>
      <c r="T59" s="171">
        <v>468330</v>
      </c>
      <c r="U59" s="171">
        <v>496886</v>
      </c>
      <c r="V59" s="171">
        <v>486499</v>
      </c>
      <c r="W59" s="171">
        <v>510060</v>
      </c>
      <c r="X59" s="171">
        <v>537171</v>
      </c>
      <c r="Y59" s="171">
        <v>565566</v>
      </c>
      <c r="Z59" s="171">
        <v>601464</v>
      </c>
      <c r="AA59" s="171">
        <v>618330</v>
      </c>
    </row>
    <row r="60" spans="1:28" ht="15.75" customHeight="1" x14ac:dyDescent="0.2">
      <c r="A60" s="1082"/>
      <c r="B60" s="976" t="s">
        <v>472</v>
      </c>
      <c r="C60" s="179" t="s">
        <v>427</v>
      </c>
      <c r="G60" s="171">
        <v>261249</v>
      </c>
      <c r="H60" s="171">
        <v>298522</v>
      </c>
      <c r="I60" s="171">
        <v>303720</v>
      </c>
      <c r="J60" s="171">
        <v>275295</v>
      </c>
      <c r="K60" s="171">
        <v>379484</v>
      </c>
      <c r="L60" s="171">
        <v>414837</v>
      </c>
      <c r="M60" s="171">
        <v>485129</v>
      </c>
      <c r="N60" s="171">
        <v>542007</v>
      </c>
      <c r="O60" s="171">
        <v>636530</v>
      </c>
      <c r="P60" s="171">
        <v>674691</v>
      </c>
      <c r="Q60" s="171">
        <v>756604</v>
      </c>
      <c r="R60" s="171">
        <v>885002</v>
      </c>
      <c r="S60" s="171">
        <v>1003884</v>
      </c>
      <c r="T60" s="171">
        <v>1112517</v>
      </c>
      <c r="U60" s="171">
        <v>1208076</v>
      </c>
      <c r="V60" s="171">
        <v>1207794</v>
      </c>
      <c r="W60" s="171" t="s">
        <v>392</v>
      </c>
      <c r="X60" s="171">
        <v>1168928</v>
      </c>
      <c r="Y60" s="171">
        <v>1157147</v>
      </c>
      <c r="Z60" s="171">
        <v>1148823</v>
      </c>
      <c r="AA60" s="171">
        <v>1127701</v>
      </c>
    </row>
    <row r="61" spans="1:28" ht="15.75" customHeight="1" x14ac:dyDescent="0.2">
      <c r="A61" s="1082"/>
      <c r="B61" s="976" t="s">
        <v>397</v>
      </c>
      <c r="C61" s="179" t="s">
        <v>427</v>
      </c>
      <c r="G61" s="171">
        <v>113267</v>
      </c>
      <c r="H61" s="171">
        <v>114241</v>
      </c>
      <c r="I61" s="171">
        <v>116875</v>
      </c>
      <c r="J61" s="171">
        <v>122975</v>
      </c>
      <c r="K61" s="171">
        <v>154577</v>
      </c>
      <c r="L61" s="171" t="s">
        <v>383</v>
      </c>
      <c r="M61" s="171">
        <v>182218</v>
      </c>
      <c r="N61" s="171">
        <v>187817</v>
      </c>
      <c r="O61" s="171">
        <v>177312</v>
      </c>
      <c r="P61" s="171">
        <v>189590</v>
      </c>
      <c r="Q61" s="171" t="s">
        <v>382</v>
      </c>
      <c r="R61" s="171">
        <v>165483</v>
      </c>
      <c r="S61" s="171" t="s">
        <v>381</v>
      </c>
      <c r="T61" s="171">
        <v>184376</v>
      </c>
      <c r="U61" s="171">
        <v>182556</v>
      </c>
      <c r="V61" s="171" t="s">
        <v>380</v>
      </c>
      <c r="W61" s="171" t="s">
        <v>379</v>
      </c>
      <c r="X61" s="171">
        <v>244430</v>
      </c>
      <c r="Y61" s="171">
        <v>270258</v>
      </c>
      <c r="Z61" s="171">
        <v>290083</v>
      </c>
      <c r="AA61" s="171">
        <v>329613</v>
      </c>
    </row>
    <row r="62" spans="1:28" x14ac:dyDescent="0.2">
      <c r="A62" s="1082"/>
      <c r="B62" s="175"/>
      <c r="C62" s="171"/>
      <c r="D62" s="171"/>
      <c r="E62" s="171"/>
      <c r="F62" s="171"/>
      <c r="G62" s="171"/>
      <c r="H62" s="171"/>
      <c r="I62" s="171"/>
      <c r="J62" s="171"/>
      <c r="K62" s="171"/>
      <c r="L62" s="171"/>
      <c r="M62" s="171"/>
      <c r="N62" s="171"/>
      <c r="O62" s="171"/>
      <c r="P62" s="171"/>
      <c r="Q62" s="171"/>
      <c r="R62" s="171"/>
      <c r="S62" s="171"/>
      <c r="T62" s="171"/>
      <c r="U62" s="171"/>
      <c r="V62" s="171"/>
      <c r="W62" s="171"/>
      <c r="X62" s="171"/>
      <c r="Y62" s="171"/>
      <c r="Z62" s="171"/>
      <c r="AA62" s="171"/>
    </row>
    <row r="63" spans="1:28" x14ac:dyDescent="0.2">
      <c r="A63" s="1082"/>
      <c r="B63" s="168" t="s">
        <v>672</v>
      </c>
      <c r="C63" s="168"/>
      <c r="D63" s="168"/>
      <c r="E63" s="168"/>
      <c r="F63" s="168"/>
      <c r="G63" s="168"/>
      <c r="H63" s="168"/>
      <c r="I63" s="168"/>
      <c r="J63" s="168"/>
      <c r="K63" s="168"/>
      <c r="L63" s="168"/>
      <c r="M63" s="168"/>
      <c r="N63" s="168"/>
      <c r="O63" s="168"/>
      <c r="P63" s="168"/>
      <c r="Q63" s="168"/>
      <c r="R63" s="168"/>
      <c r="S63" s="168"/>
      <c r="T63" s="168"/>
      <c r="U63" s="168"/>
      <c r="V63" s="168"/>
      <c r="W63" s="168"/>
      <c r="X63" s="168"/>
      <c r="Y63" s="168"/>
      <c r="Z63" s="168"/>
      <c r="AA63" s="168"/>
      <c r="AB63" s="178"/>
    </row>
    <row r="64" spans="1:28" ht="15.75" customHeight="1" x14ac:dyDescent="0.2">
      <c r="A64" s="1082"/>
      <c r="B64" s="974" t="s">
        <v>541</v>
      </c>
      <c r="C64" s="171" t="s">
        <v>427</v>
      </c>
      <c r="D64" s="171" t="s">
        <v>427</v>
      </c>
      <c r="E64" s="171" t="s">
        <v>427</v>
      </c>
      <c r="F64" s="171" t="s">
        <v>427</v>
      </c>
      <c r="G64" s="171" t="s">
        <v>427</v>
      </c>
      <c r="H64" s="171" t="s">
        <v>427</v>
      </c>
      <c r="I64" s="171" t="s">
        <v>427</v>
      </c>
      <c r="J64" s="171" t="s">
        <v>427</v>
      </c>
      <c r="K64" s="171" t="s">
        <v>427</v>
      </c>
      <c r="L64" s="171" t="s">
        <v>427</v>
      </c>
      <c r="M64" s="171" t="s">
        <v>427</v>
      </c>
      <c r="N64" s="171" t="s">
        <v>427</v>
      </c>
      <c r="O64" s="171" t="s">
        <v>427</v>
      </c>
      <c r="P64" s="171" t="s">
        <v>427</v>
      </c>
      <c r="Q64" s="171" t="s">
        <v>427</v>
      </c>
      <c r="R64" s="985">
        <v>9254</v>
      </c>
      <c r="S64" s="985">
        <v>10328</v>
      </c>
      <c r="T64" s="985">
        <v>10154</v>
      </c>
      <c r="U64" s="985">
        <v>10552</v>
      </c>
      <c r="V64" s="985">
        <v>10242</v>
      </c>
      <c r="W64" s="986">
        <v>10155</v>
      </c>
      <c r="X64" s="986">
        <v>9354</v>
      </c>
      <c r="Y64" s="986">
        <v>8818</v>
      </c>
      <c r="Z64" s="986">
        <v>8368</v>
      </c>
      <c r="AA64" s="171" t="s">
        <v>427</v>
      </c>
      <c r="AB64" s="43"/>
    </row>
    <row r="65" spans="1:28" ht="15.75" customHeight="1" x14ac:dyDescent="0.2">
      <c r="A65" s="1082"/>
      <c r="B65" s="972" t="s">
        <v>143</v>
      </c>
      <c r="C65" s="171" t="s">
        <v>427</v>
      </c>
      <c r="D65" s="171" t="s">
        <v>427</v>
      </c>
      <c r="E65" s="171" t="s">
        <v>427</v>
      </c>
      <c r="F65" s="171" t="s">
        <v>427</v>
      </c>
      <c r="G65" s="171" t="s">
        <v>427</v>
      </c>
      <c r="H65" s="171" t="s">
        <v>427</v>
      </c>
      <c r="I65" s="171" t="s">
        <v>427</v>
      </c>
      <c r="J65" s="171" t="s">
        <v>427</v>
      </c>
      <c r="K65" s="171" t="s">
        <v>427</v>
      </c>
      <c r="L65" s="171" t="s">
        <v>427</v>
      </c>
      <c r="M65" s="171" t="s">
        <v>427</v>
      </c>
      <c r="N65" s="171"/>
      <c r="O65" s="171"/>
      <c r="P65" s="171"/>
      <c r="Q65" s="171"/>
      <c r="R65" s="985">
        <v>3766</v>
      </c>
      <c r="S65" s="985">
        <v>4110</v>
      </c>
      <c r="T65" s="985">
        <v>4410</v>
      </c>
      <c r="U65" s="985">
        <v>4675</v>
      </c>
      <c r="V65" s="985">
        <v>4458</v>
      </c>
      <c r="W65" s="986">
        <v>4839</v>
      </c>
      <c r="X65" s="986">
        <v>4498</v>
      </c>
      <c r="Y65" s="986">
        <v>4379</v>
      </c>
      <c r="Z65" s="986">
        <v>4429</v>
      </c>
      <c r="AA65" s="171" t="s">
        <v>427</v>
      </c>
      <c r="AB65" s="43"/>
    </row>
    <row r="66" spans="1:28" ht="15.75" customHeight="1" x14ac:dyDescent="0.2">
      <c r="A66" s="1082"/>
      <c r="B66" s="972" t="s">
        <v>151</v>
      </c>
      <c r="C66" s="171" t="s">
        <v>427</v>
      </c>
      <c r="D66" s="171" t="s">
        <v>427</v>
      </c>
      <c r="E66" s="171" t="s">
        <v>427</v>
      </c>
      <c r="F66" s="171" t="s">
        <v>427</v>
      </c>
      <c r="G66" s="171" t="s">
        <v>427</v>
      </c>
      <c r="H66" s="171" t="s">
        <v>427</v>
      </c>
      <c r="I66" s="171" t="s">
        <v>427</v>
      </c>
      <c r="J66" s="171" t="s">
        <v>427</v>
      </c>
      <c r="K66" s="171" t="s">
        <v>427</v>
      </c>
      <c r="L66" s="171" t="s">
        <v>427</v>
      </c>
      <c r="M66" s="171" t="s">
        <v>427</v>
      </c>
      <c r="N66" s="171"/>
      <c r="O66" s="171"/>
      <c r="P66" s="171"/>
      <c r="Q66" s="171"/>
      <c r="R66" s="985">
        <v>3472</v>
      </c>
      <c r="S66" s="985">
        <v>4043</v>
      </c>
      <c r="T66" s="985">
        <v>3750</v>
      </c>
      <c r="U66" s="985">
        <v>3669</v>
      </c>
      <c r="V66" s="985">
        <v>3203</v>
      </c>
      <c r="W66" s="986">
        <v>3483</v>
      </c>
      <c r="X66" s="986">
        <v>3025</v>
      </c>
      <c r="Y66" s="986">
        <v>2597</v>
      </c>
      <c r="Z66" s="986">
        <v>2337</v>
      </c>
      <c r="AA66" s="171" t="s">
        <v>427</v>
      </c>
      <c r="AB66" s="43"/>
    </row>
    <row r="67" spans="1:28" ht="15.75" customHeight="1" x14ac:dyDescent="0.2">
      <c r="A67" s="1082"/>
      <c r="B67" s="972" t="s">
        <v>538</v>
      </c>
      <c r="C67" s="171" t="s">
        <v>427</v>
      </c>
      <c r="D67" s="171" t="s">
        <v>427</v>
      </c>
      <c r="E67" s="171" t="s">
        <v>427</v>
      </c>
      <c r="F67" s="171" t="s">
        <v>427</v>
      </c>
      <c r="G67" s="171" t="s">
        <v>427</v>
      </c>
      <c r="H67" s="171" t="s">
        <v>427</v>
      </c>
      <c r="I67" s="171" t="s">
        <v>427</v>
      </c>
      <c r="J67" s="171" t="s">
        <v>427</v>
      </c>
      <c r="K67" s="171" t="s">
        <v>427</v>
      </c>
      <c r="L67" s="171" t="s">
        <v>427</v>
      </c>
      <c r="M67" s="171" t="s">
        <v>427</v>
      </c>
      <c r="N67" s="171"/>
      <c r="O67" s="171"/>
      <c r="P67" s="171"/>
      <c r="Q67" s="171"/>
      <c r="R67" s="985">
        <v>1414</v>
      </c>
      <c r="S67" s="985">
        <v>1433</v>
      </c>
      <c r="T67" s="985">
        <v>1441</v>
      </c>
      <c r="U67" s="985">
        <v>1690</v>
      </c>
      <c r="V67" s="985">
        <v>2017</v>
      </c>
      <c r="W67" s="986">
        <v>1560</v>
      </c>
      <c r="X67" s="986">
        <v>1425</v>
      </c>
      <c r="Y67" s="986">
        <v>1301</v>
      </c>
      <c r="Z67" s="986">
        <v>1149</v>
      </c>
      <c r="AA67" s="171" t="s">
        <v>427</v>
      </c>
      <c r="AB67" s="43"/>
    </row>
    <row r="68" spans="1:28" ht="15.75" customHeight="1" x14ac:dyDescent="0.2">
      <c r="A68" s="1082"/>
      <c r="B68" s="972" t="s">
        <v>149</v>
      </c>
      <c r="C68" s="171" t="s">
        <v>427</v>
      </c>
      <c r="D68" s="171" t="s">
        <v>427</v>
      </c>
      <c r="E68" s="171" t="s">
        <v>427</v>
      </c>
      <c r="F68" s="171" t="s">
        <v>427</v>
      </c>
      <c r="G68" s="171" t="s">
        <v>427</v>
      </c>
      <c r="H68" s="171" t="s">
        <v>427</v>
      </c>
      <c r="I68" s="171" t="s">
        <v>427</v>
      </c>
      <c r="J68" s="171" t="s">
        <v>427</v>
      </c>
      <c r="K68" s="171" t="s">
        <v>427</v>
      </c>
      <c r="L68" s="171" t="s">
        <v>427</v>
      </c>
      <c r="M68" s="171" t="s">
        <v>427</v>
      </c>
      <c r="N68" s="171"/>
      <c r="O68" s="171"/>
      <c r="P68" s="171"/>
      <c r="Q68" s="171"/>
      <c r="R68" s="985">
        <v>1225</v>
      </c>
      <c r="S68" s="985">
        <v>1427</v>
      </c>
      <c r="T68" s="985">
        <v>1299</v>
      </c>
      <c r="U68" s="985">
        <v>1364</v>
      </c>
      <c r="V68" s="985">
        <v>1313</v>
      </c>
      <c r="W68" s="986">
        <v>1177</v>
      </c>
      <c r="X68" s="986">
        <v>1195</v>
      </c>
      <c r="Y68" s="986">
        <v>1114</v>
      </c>
      <c r="Z68" s="986">
        <v>1040</v>
      </c>
      <c r="AA68" s="171" t="s">
        <v>427</v>
      </c>
      <c r="AB68" s="43"/>
    </row>
    <row r="69" spans="1:28" ht="15.75" customHeight="1" x14ac:dyDescent="0.2">
      <c r="A69" s="1082"/>
      <c r="B69" s="987" t="s">
        <v>539</v>
      </c>
      <c r="C69" s="171" t="s">
        <v>427</v>
      </c>
      <c r="D69" s="171" t="s">
        <v>427</v>
      </c>
      <c r="E69" s="171" t="s">
        <v>427</v>
      </c>
      <c r="F69" s="171" t="s">
        <v>427</v>
      </c>
      <c r="G69" s="171" t="s">
        <v>427</v>
      </c>
      <c r="H69" s="171" t="s">
        <v>427</v>
      </c>
      <c r="I69" s="171" t="s">
        <v>427</v>
      </c>
      <c r="J69" s="171" t="s">
        <v>427</v>
      </c>
      <c r="K69" s="171" t="s">
        <v>427</v>
      </c>
      <c r="L69" s="171" t="s">
        <v>427</v>
      </c>
      <c r="M69" s="171" t="s">
        <v>427</v>
      </c>
      <c r="N69" s="171"/>
      <c r="O69" s="171"/>
      <c r="P69" s="171"/>
      <c r="Q69" s="171"/>
      <c r="R69" s="988">
        <v>860</v>
      </c>
      <c r="S69" s="988">
        <v>931</v>
      </c>
      <c r="T69" s="988">
        <v>784</v>
      </c>
      <c r="U69" s="988">
        <v>848</v>
      </c>
      <c r="V69" s="988">
        <v>837</v>
      </c>
      <c r="W69" s="974">
        <v>722</v>
      </c>
      <c r="X69" s="974">
        <v>759</v>
      </c>
      <c r="Y69" s="974">
        <v>691</v>
      </c>
      <c r="Z69" s="974">
        <v>629</v>
      </c>
      <c r="AA69" s="171" t="s">
        <v>427</v>
      </c>
      <c r="AB69" s="43"/>
    </row>
    <row r="70" spans="1:28" ht="15.75" customHeight="1" x14ac:dyDescent="0.2">
      <c r="A70" s="1082"/>
      <c r="B70" s="972" t="s">
        <v>150</v>
      </c>
      <c r="C70" s="171" t="s">
        <v>427</v>
      </c>
      <c r="D70" s="171" t="s">
        <v>427</v>
      </c>
      <c r="E70" s="171" t="s">
        <v>427</v>
      </c>
      <c r="F70" s="171" t="s">
        <v>427</v>
      </c>
      <c r="G70" s="171" t="s">
        <v>427</v>
      </c>
      <c r="H70" s="171" t="s">
        <v>427</v>
      </c>
      <c r="I70" s="171" t="s">
        <v>427</v>
      </c>
      <c r="J70" s="171" t="s">
        <v>427</v>
      </c>
      <c r="K70" s="171" t="s">
        <v>427</v>
      </c>
      <c r="L70" s="171" t="s">
        <v>427</v>
      </c>
      <c r="M70" s="171" t="s">
        <v>427</v>
      </c>
      <c r="N70" s="171"/>
      <c r="O70" s="171"/>
      <c r="P70" s="171"/>
      <c r="Q70" s="171"/>
      <c r="R70" s="988">
        <v>961</v>
      </c>
      <c r="S70" s="988">
        <v>997</v>
      </c>
      <c r="T70" s="985">
        <v>1008</v>
      </c>
      <c r="U70" s="985">
        <v>1133</v>
      </c>
      <c r="V70" s="985">
        <v>1075</v>
      </c>
      <c r="W70" s="986">
        <v>1139</v>
      </c>
      <c r="X70" s="986">
        <v>1033</v>
      </c>
      <c r="Y70" s="986">
        <v>1067</v>
      </c>
      <c r="Z70" s="974">
        <v>985</v>
      </c>
      <c r="AA70" s="171" t="s">
        <v>427</v>
      </c>
      <c r="AB70" s="43"/>
    </row>
    <row r="71" spans="1:28" ht="15.75" customHeight="1" x14ac:dyDescent="0.2">
      <c r="A71" s="1082"/>
      <c r="B71" s="972" t="s">
        <v>540</v>
      </c>
      <c r="C71" s="171" t="s">
        <v>427</v>
      </c>
      <c r="D71" s="171" t="s">
        <v>427</v>
      </c>
      <c r="E71" s="171" t="s">
        <v>427</v>
      </c>
      <c r="F71" s="171" t="s">
        <v>427</v>
      </c>
      <c r="G71" s="171" t="s">
        <v>427</v>
      </c>
      <c r="H71" s="171" t="s">
        <v>427</v>
      </c>
      <c r="I71" s="171" t="s">
        <v>427</v>
      </c>
      <c r="J71" s="171" t="s">
        <v>427</v>
      </c>
      <c r="K71" s="171" t="s">
        <v>427</v>
      </c>
      <c r="L71" s="171" t="s">
        <v>427</v>
      </c>
      <c r="M71" s="171" t="s">
        <v>427</v>
      </c>
      <c r="N71" s="171"/>
      <c r="O71" s="171"/>
      <c r="P71" s="171"/>
      <c r="Q71" s="171"/>
      <c r="R71" s="988">
        <v>452</v>
      </c>
      <c r="S71" s="988">
        <v>577</v>
      </c>
      <c r="T71" s="988">
        <v>588</v>
      </c>
      <c r="U71" s="988">
        <v>575</v>
      </c>
      <c r="V71" s="988">
        <v>654</v>
      </c>
      <c r="W71" s="974">
        <v>707</v>
      </c>
      <c r="X71" s="974">
        <v>856</v>
      </c>
      <c r="Y71" s="974">
        <v>970</v>
      </c>
      <c r="Z71" s="974">
        <v>928</v>
      </c>
      <c r="AA71" s="171" t="s">
        <v>427</v>
      </c>
      <c r="AB71" s="43"/>
    </row>
    <row r="72" spans="1:28" ht="15.75" customHeight="1" x14ac:dyDescent="0.2">
      <c r="A72" s="1082"/>
      <c r="B72" s="972" t="s">
        <v>148</v>
      </c>
      <c r="C72" s="171" t="s">
        <v>427</v>
      </c>
      <c r="D72" s="171" t="s">
        <v>427</v>
      </c>
      <c r="E72" s="171" t="s">
        <v>427</v>
      </c>
      <c r="F72" s="171" t="s">
        <v>427</v>
      </c>
      <c r="G72" s="171" t="s">
        <v>427</v>
      </c>
      <c r="H72" s="171" t="s">
        <v>427</v>
      </c>
      <c r="I72" s="171" t="s">
        <v>427</v>
      </c>
      <c r="J72" s="171" t="s">
        <v>427</v>
      </c>
      <c r="K72" s="171" t="s">
        <v>427</v>
      </c>
      <c r="L72" s="171" t="s">
        <v>427</v>
      </c>
      <c r="M72" s="171" t="s">
        <v>427</v>
      </c>
      <c r="N72" s="171"/>
      <c r="O72" s="171"/>
      <c r="P72" s="171"/>
      <c r="Q72" s="171"/>
      <c r="R72" s="988">
        <v>218</v>
      </c>
      <c r="S72" s="988">
        <v>258</v>
      </c>
      <c r="T72" s="988">
        <v>266</v>
      </c>
      <c r="U72" s="988">
        <v>339</v>
      </c>
      <c r="V72" s="988">
        <v>302</v>
      </c>
      <c r="W72" s="974">
        <v>287</v>
      </c>
      <c r="X72" s="974">
        <v>262</v>
      </c>
      <c r="Y72" s="974">
        <v>229</v>
      </c>
      <c r="Z72" s="974">
        <v>220</v>
      </c>
      <c r="AA72" s="171" t="s">
        <v>427</v>
      </c>
      <c r="AB72" s="43"/>
    </row>
    <row r="73" spans="1:28" ht="15.75" customHeight="1" x14ac:dyDescent="0.2">
      <c r="A73" s="1082"/>
      <c r="B73" s="972" t="s">
        <v>147</v>
      </c>
      <c r="C73" s="171" t="s">
        <v>427</v>
      </c>
      <c r="D73" s="171" t="s">
        <v>427</v>
      </c>
      <c r="E73" s="171" t="s">
        <v>427</v>
      </c>
      <c r="F73" s="171" t="s">
        <v>427</v>
      </c>
      <c r="G73" s="171" t="s">
        <v>427</v>
      </c>
      <c r="H73" s="171" t="s">
        <v>427</v>
      </c>
      <c r="I73" s="171" t="s">
        <v>427</v>
      </c>
      <c r="J73" s="171" t="s">
        <v>427</v>
      </c>
      <c r="K73" s="171" t="s">
        <v>427</v>
      </c>
      <c r="L73" s="171" t="s">
        <v>427</v>
      </c>
      <c r="M73" s="171" t="s">
        <v>427</v>
      </c>
      <c r="N73" s="171"/>
      <c r="O73" s="171"/>
      <c r="P73" s="171"/>
      <c r="Q73" s="171"/>
      <c r="R73" s="988">
        <v>142</v>
      </c>
      <c r="S73" s="988">
        <v>154</v>
      </c>
      <c r="T73" s="988">
        <v>173</v>
      </c>
      <c r="U73" s="988">
        <v>262</v>
      </c>
      <c r="V73" s="988">
        <v>251</v>
      </c>
      <c r="W73" s="974">
        <v>219</v>
      </c>
      <c r="X73" s="974">
        <v>185</v>
      </c>
      <c r="Y73" s="974">
        <v>155</v>
      </c>
      <c r="Z73" s="974">
        <v>170</v>
      </c>
      <c r="AA73" s="171" t="s">
        <v>427</v>
      </c>
      <c r="AB73" s="43"/>
    </row>
    <row r="74" spans="1:28" ht="15.75" customHeight="1" x14ac:dyDescent="0.2">
      <c r="A74" s="989"/>
      <c r="B74" s="160"/>
      <c r="C74" s="179"/>
      <c r="G74" s="171"/>
      <c r="H74" s="171"/>
      <c r="I74" s="171"/>
      <c r="J74" s="171"/>
      <c r="K74" s="171"/>
      <c r="L74" s="171"/>
      <c r="M74" s="171"/>
      <c r="N74" s="171"/>
      <c r="O74" s="171"/>
      <c r="P74" s="171"/>
      <c r="Q74" s="171"/>
      <c r="R74" s="171"/>
      <c r="S74" s="171"/>
      <c r="T74" s="171"/>
      <c r="U74" s="171"/>
      <c r="V74" s="171"/>
      <c r="W74" s="171"/>
      <c r="X74" s="171"/>
      <c r="Y74" s="171"/>
      <c r="Z74" s="171"/>
      <c r="AA74" s="171"/>
    </row>
    <row r="77" spans="1:28" x14ac:dyDescent="0.2">
      <c r="B77" s="167"/>
      <c r="C77" s="167">
        <v>1990</v>
      </c>
      <c r="D77" s="167">
        <v>1991</v>
      </c>
      <c r="E77" s="167">
        <v>1992</v>
      </c>
      <c r="F77" s="167">
        <v>1993</v>
      </c>
      <c r="G77" s="167">
        <v>1994</v>
      </c>
      <c r="H77" s="167">
        <v>1995</v>
      </c>
      <c r="I77" s="167">
        <v>1996</v>
      </c>
      <c r="J77" s="167">
        <v>1997</v>
      </c>
      <c r="K77" s="167">
        <v>1998</v>
      </c>
      <c r="L77" s="167">
        <v>1999</v>
      </c>
      <c r="M77" s="167">
        <v>2000</v>
      </c>
      <c r="N77" s="167">
        <v>2001</v>
      </c>
      <c r="O77" s="167">
        <v>2002</v>
      </c>
      <c r="P77" s="167">
        <v>2003</v>
      </c>
      <c r="Q77" s="167">
        <v>2004</v>
      </c>
      <c r="R77" s="167">
        <v>2005</v>
      </c>
      <c r="S77" s="167">
        <v>2006</v>
      </c>
      <c r="T77" s="167">
        <v>2007</v>
      </c>
      <c r="U77" s="167">
        <v>2008</v>
      </c>
      <c r="V77" s="167">
        <v>2009</v>
      </c>
      <c r="W77" s="167">
        <v>2010</v>
      </c>
      <c r="X77" s="167">
        <v>2011</v>
      </c>
      <c r="Y77" s="167">
        <v>2012</v>
      </c>
      <c r="Z77" s="167">
        <v>2013</v>
      </c>
      <c r="AA77" s="167">
        <v>2014</v>
      </c>
    </row>
    <row r="78" spans="1:28" ht="15" customHeight="1" x14ac:dyDescent="0.2">
      <c r="A78" s="990" t="s">
        <v>475</v>
      </c>
      <c r="B78" s="168" t="s">
        <v>406</v>
      </c>
      <c r="C78" s="169"/>
      <c r="D78" s="169"/>
      <c r="E78" s="169"/>
      <c r="F78" s="169"/>
      <c r="G78" s="169"/>
      <c r="H78" s="169"/>
      <c r="I78" s="169"/>
      <c r="J78" s="169"/>
      <c r="K78" s="169"/>
      <c r="L78" s="169"/>
      <c r="M78" s="169"/>
      <c r="N78" s="169"/>
      <c r="O78" s="169"/>
      <c r="P78" s="169"/>
      <c r="Q78" s="169"/>
      <c r="R78" s="169"/>
      <c r="S78" s="169"/>
      <c r="T78" s="169"/>
      <c r="U78" s="169"/>
      <c r="V78" s="169"/>
      <c r="W78" s="169"/>
      <c r="X78" s="169"/>
      <c r="Y78" s="169"/>
      <c r="Z78" s="169"/>
      <c r="AA78" s="169"/>
    </row>
    <row r="79" spans="1:28" x14ac:dyDescent="0.2">
      <c r="A79" s="990"/>
      <c r="B79" s="180" t="s">
        <v>47</v>
      </c>
      <c r="C79" s="171" t="s">
        <v>427</v>
      </c>
      <c r="D79" s="171">
        <f>[1]SEC!C2</f>
        <v>320</v>
      </c>
      <c r="E79" s="171">
        <f>[1]SEC!D2</f>
        <v>394</v>
      </c>
      <c r="F79" s="171">
        <f>[1]SEC!E2</f>
        <v>416</v>
      </c>
      <c r="G79" s="171">
        <f>[1]SEC!F2</f>
        <v>497</v>
      </c>
      <c r="H79" s="171">
        <f>[1]SEC!G2</f>
        <v>486</v>
      </c>
      <c r="I79" s="171">
        <f>[1]SEC!H2</f>
        <v>453</v>
      </c>
      <c r="J79" s="171">
        <f>[1]SEC!I2</f>
        <v>489</v>
      </c>
      <c r="K79" s="171">
        <f>[1]SEC!J2</f>
        <v>477</v>
      </c>
      <c r="L79" s="171">
        <f>[1]SEC!K2</f>
        <v>525</v>
      </c>
      <c r="M79" s="171">
        <f>[1]SEC!L2</f>
        <v>503</v>
      </c>
      <c r="N79" s="171">
        <f>[1]SEC!M2</f>
        <v>484</v>
      </c>
      <c r="O79" s="171">
        <f>[1]SEC!N2</f>
        <v>598</v>
      </c>
      <c r="P79" s="171">
        <f>[1]SEC!O2</f>
        <v>679</v>
      </c>
      <c r="Q79" s="171">
        <f>[1]SEC!P2</f>
        <v>639</v>
      </c>
      <c r="R79" s="171">
        <f>[1]SEC!Q2</f>
        <v>630</v>
      </c>
      <c r="S79" s="171">
        <f>[1]SEC!R2</f>
        <v>574</v>
      </c>
      <c r="T79" s="171">
        <f>[1]SEC!S2</f>
        <v>655</v>
      </c>
      <c r="U79" s="171">
        <f>[1]SEC!T2</f>
        <v>671</v>
      </c>
      <c r="V79" s="171">
        <f>[1]SEC!U2</f>
        <v>664</v>
      </c>
      <c r="W79" s="171">
        <f>[1]SEC!V2</f>
        <v>681</v>
      </c>
      <c r="X79" s="171">
        <f>[1]SEC!W2</f>
        <v>735</v>
      </c>
      <c r="Y79" s="171">
        <f>[1]SEC!X2</f>
        <v>734</v>
      </c>
      <c r="Z79" s="171">
        <f>[1]SEC!Y2</f>
        <v>676</v>
      </c>
      <c r="AA79" s="171">
        <f>[1]SEC!Z2</f>
        <v>755</v>
      </c>
    </row>
    <row r="80" spans="1:28" x14ac:dyDescent="0.2">
      <c r="A80" s="990"/>
      <c r="C80" s="171"/>
      <c r="D80" s="171"/>
      <c r="E80" s="171"/>
      <c r="F80" s="171"/>
      <c r="G80" s="171"/>
      <c r="H80" s="171"/>
      <c r="I80" s="171"/>
      <c r="J80" s="171"/>
      <c r="K80" s="171"/>
      <c r="L80" s="171"/>
      <c r="M80" s="171"/>
      <c r="N80" s="171"/>
      <c r="O80" s="171"/>
      <c r="P80" s="171"/>
      <c r="Q80" s="171"/>
      <c r="R80" s="171"/>
      <c r="S80" s="171"/>
      <c r="T80" s="171"/>
      <c r="U80" s="171"/>
      <c r="V80" s="171"/>
      <c r="W80" s="171"/>
      <c r="X80" s="171"/>
      <c r="Y80" s="171"/>
      <c r="Z80" s="171"/>
      <c r="AA80" s="171"/>
    </row>
    <row r="81" spans="1:28" x14ac:dyDescent="0.2">
      <c r="A81" s="990"/>
      <c r="B81" s="168" t="s">
        <v>489</v>
      </c>
      <c r="C81" s="168"/>
      <c r="D81" s="168"/>
      <c r="E81" s="168"/>
      <c r="F81" s="168"/>
      <c r="G81" s="168"/>
      <c r="H81" s="168"/>
      <c r="I81" s="168"/>
      <c r="J81" s="168"/>
      <c r="K81" s="168"/>
      <c r="L81" s="168"/>
      <c r="M81" s="168"/>
      <c r="N81" s="168"/>
      <c r="O81" s="168"/>
      <c r="P81" s="168"/>
      <c r="Q81" s="168"/>
      <c r="R81" s="168"/>
      <c r="S81" s="168"/>
      <c r="T81" s="168"/>
      <c r="U81" s="168"/>
      <c r="V81" s="168"/>
      <c r="W81" s="168"/>
      <c r="X81" s="168"/>
      <c r="Y81" s="168"/>
      <c r="Z81" s="168"/>
      <c r="AA81" s="168"/>
      <c r="AB81" s="178"/>
    </row>
    <row r="82" spans="1:28" x14ac:dyDescent="0.2">
      <c r="A82" s="990"/>
      <c r="B82" s="160" t="s">
        <v>448</v>
      </c>
      <c r="C82" s="162" t="s">
        <v>452</v>
      </c>
      <c r="D82" s="162" t="s">
        <v>453</v>
      </c>
      <c r="E82" s="162" t="s">
        <v>454</v>
      </c>
      <c r="F82" s="162" t="s">
        <v>455</v>
      </c>
      <c r="G82" s="162" t="s">
        <v>456</v>
      </c>
      <c r="H82" s="162" t="s">
        <v>457</v>
      </c>
      <c r="I82" s="162" t="s">
        <v>458</v>
      </c>
      <c r="J82" s="162" t="s">
        <v>459</v>
      </c>
      <c r="K82" s="162" t="s">
        <v>460</v>
      </c>
      <c r="L82" s="162" t="s">
        <v>457</v>
      </c>
      <c r="M82" s="162" t="s">
        <v>461</v>
      </c>
      <c r="N82" s="162" t="s">
        <v>462</v>
      </c>
      <c r="O82" s="162" t="s">
        <v>463</v>
      </c>
      <c r="P82" s="162" t="s">
        <v>460</v>
      </c>
      <c r="Q82" s="162" t="s">
        <v>462</v>
      </c>
      <c r="R82" s="162" t="s">
        <v>464</v>
      </c>
      <c r="S82" s="162" t="s">
        <v>464</v>
      </c>
      <c r="T82" s="162" t="s">
        <v>460</v>
      </c>
      <c r="U82" s="162" t="s">
        <v>465</v>
      </c>
      <c r="V82" s="162" t="s">
        <v>466</v>
      </c>
      <c r="W82" s="162" t="s">
        <v>467</v>
      </c>
      <c r="X82" s="162" t="s">
        <v>468</v>
      </c>
      <c r="Y82" s="162" t="s">
        <v>469</v>
      </c>
      <c r="Z82" s="162" t="s">
        <v>470</v>
      </c>
      <c r="AA82" s="162" t="s">
        <v>471</v>
      </c>
      <c r="AB82" s="178"/>
    </row>
    <row r="83" spans="1:28" x14ac:dyDescent="0.2">
      <c r="A83" s="990"/>
      <c r="B83" s="160" t="str">
        <f>[1]FDIC2!O612</f>
        <v>Total Assets of Failed Banks</v>
      </c>
      <c r="C83" s="162">
        <f>[1]FDIC2!P612/1000</f>
        <v>146567.147</v>
      </c>
      <c r="D83" s="162">
        <f>[1]FDIC2!Q612/1000</f>
        <v>143465.478</v>
      </c>
      <c r="E83" s="162">
        <f>[1]FDIC2!R612/1000</f>
        <v>89553.574999999997</v>
      </c>
      <c r="F83" s="162">
        <f>[1]FDIC2!S612/1000</f>
        <v>10077.995999999999</v>
      </c>
      <c r="G83" s="162">
        <f>[1]FDIC2!T612/1000</f>
        <v>1768.92</v>
      </c>
      <c r="H83" s="162">
        <f>[1]FDIC2!U612/1000</f>
        <v>949.37800000000004</v>
      </c>
      <c r="I83" s="162">
        <f>[1]FDIC2!V612/1000</f>
        <v>220.178</v>
      </c>
      <c r="J83" s="162">
        <f>[1]FDIC2!W612/1000</f>
        <v>42.037999999999997</v>
      </c>
      <c r="K83" s="162">
        <f>[1]FDIC2!X612/1000</f>
        <v>261.40499999999997</v>
      </c>
      <c r="L83" s="162">
        <f>[1]FDIC2!Y612/1000</f>
        <v>1684.028</v>
      </c>
      <c r="M83" s="162">
        <f>[1]FDIC2!Z612/1000</f>
        <v>322.55399999999997</v>
      </c>
      <c r="N83" s="162">
        <f>[1]FDIC2!AA612/1000</f>
        <v>3213.8180000000002</v>
      </c>
      <c r="O83" s="162">
        <f>[1]FDIC2!AB612/1000</f>
        <v>2367.518</v>
      </c>
      <c r="P83" s="162">
        <f>[1]FDIC2!AC612/1000</f>
        <v>56.430999999999997</v>
      </c>
      <c r="Q83" s="162">
        <f>[1]FDIC2!AD612/1000</f>
        <v>172.45099999999999</v>
      </c>
      <c r="R83" s="162">
        <f>[1]FDIC2!AE612/1000</f>
        <v>0</v>
      </c>
      <c r="S83" s="162">
        <f>[1]FDIC2!AF612/1000</f>
        <v>0</v>
      </c>
      <c r="T83" s="162">
        <f>[1]FDIC2!AG612/1000</f>
        <v>2651.9920000000002</v>
      </c>
      <c r="U83" s="162">
        <f>[1]FDIC2!AH612/1000</f>
        <v>372312.397</v>
      </c>
      <c r="V83" s="162">
        <f>[1]FDIC2!AI612/1000</f>
        <v>170478.375</v>
      </c>
      <c r="W83" s="162">
        <f>[1]FDIC2!AJ612/1000</f>
        <v>91032.476999999999</v>
      </c>
      <c r="X83" s="162">
        <f>[1]FDIC2!AK612/1000</f>
        <v>34805.81</v>
      </c>
      <c r="Y83" s="162">
        <f>[1]FDIC2!AL612/1000</f>
        <v>11690.023999999999</v>
      </c>
      <c r="Z83" s="162">
        <f>[1]FDIC2!AM612/1000</f>
        <v>6005.64</v>
      </c>
      <c r="AA83" s="162">
        <f>[1]FDIC2!AN612/1000</f>
        <v>2933.7829999999999</v>
      </c>
      <c r="AB83" s="188"/>
    </row>
    <row r="84" spans="1:28" x14ac:dyDescent="0.2">
      <c r="A84" s="990"/>
      <c r="B84" s="160" t="str">
        <f>[1]FDIC2!O613</f>
        <v>Total Deposits of Failed Banks</v>
      </c>
      <c r="C84" s="162">
        <f>[1]FDIC2!P613/1000</f>
        <v>114022.788</v>
      </c>
      <c r="D84" s="162">
        <f>[1]FDIC2!Q613/1000</f>
        <v>118132.914</v>
      </c>
      <c r="E84" s="162">
        <f>[1]FDIC2!R613/1000</f>
        <v>74695.525999999998</v>
      </c>
      <c r="F84" s="162">
        <f>[1]FDIC2!S613/1000</f>
        <v>8492.0560000000005</v>
      </c>
      <c r="G84" s="162">
        <f>[1]FDIC2!T613/1000</f>
        <v>1673.5930000000001</v>
      </c>
      <c r="H84" s="162">
        <f>[1]FDIC2!U613/1000</f>
        <v>932.30799999999999</v>
      </c>
      <c r="I84" s="162">
        <f>[1]FDIC2!V613/1000</f>
        <v>218.72399999999999</v>
      </c>
      <c r="J84" s="162">
        <f>[1]FDIC2!W613/1000</f>
        <v>40.462000000000003</v>
      </c>
      <c r="K84" s="162">
        <f>[1]FDIC2!X613/1000</f>
        <v>233.1</v>
      </c>
      <c r="L84" s="162">
        <f>[1]FDIC2!Y613/1000</f>
        <v>1376.2349999999999</v>
      </c>
      <c r="M84" s="162">
        <f>[1]FDIC2!Z613/1000</f>
        <v>290.96600000000001</v>
      </c>
      <c r="N84" s="162">
        <f>[1]FDIC2!AA613/1000</f>
        <v>2943.0140000000001</v>
      </c>
      <c r="O84" s="162">
        <f>[1]FDIC2!AB613/1000</f>
        <v>2078.2629999999999</v>
      </c>
      <c r="P84" s="162">
        <f>[1]FDIC2!AC613/1000</f>
        <v>48.726999999999997</v>
      </c>
      <c r="Q84" s="162">
        <f>[1]FDIC2!AD613/1000</f>
        <v>160.364</v>
      </c>
      <c r="R84" s="162">
        <f>[1]FDIC2!AE613/1000</f>
        <v>0</v>
      </c>
      <c r="S84" s="162">
        <f>[1]FDIC2!AF613/1000</f>
        <v>0</v>
      </c>
      <c r="T84" s="162">
        <f>[1]FDIC2!AG613/1000</f>
        <v>2459.8969999999999</v>
      </c>
      <c r="U84" s="162">
        <f>[1]FDIC2!AH613/1000</f>
        <v>234667.33300000001</v>
      </c>
      <c r="V84" s="162">
        <f>[1]FDIC2!AI613/1000</f>
        <v>138488.40299999999</v>
      </c>
      <c r="W84" s="162">
        <f>[1]FDIC2!AJ613/1000</f>
        <v>78618.763000000006</v>
      </c>
      <c r="X84" s="162">
        <f>[1]FDIC2!AK613/1000</f>
        <v>30969.724999999999</v>
      </c>
      <c r="Y84" s="162">
        <f>[1]FDIC2!AL613/1000</f>
        <v>11083.960999999999</v>
      </c>
      <c r="Z84" s="162">
        <f>[1]FDIC2!AM613/1000</f>
        <v>5092.2449999999999</v>
      </c>
      <c r="AA84" s="162">
        <f>[1]FDIC2!AN613/1000</f>
        <v>2712.806</v>
      </c>
      <c r="AB84" s="188"/>
    </row>
    <row r="85" spans="1:28" x14ac:dyDescent="0.2">
      <c r="A85" s="990"/>
      <c r="B85" s="160" t="str">
        <f>[1]FDIC2!O614</f>
        <v>Total Estimated Loss</v>
      </c>
      <c r="C85" s="162">
        <f>[1]FDIC2!P614/1000</f>
        <v>18775.769</v>
      </c>
      <c r="D85" s="162">
        <f>[1]FDIC2!Q614/1000</f>
        <v>15249.538</v>
      </c>
      <c r="E85" s="162">
        <f>[1]FDIC2!R614/1000</f>
        <v>6962.0219999999999</v>
      </c>
      <c r="F85" s="162">
        <f>[1]FDIC2!S614/1000</f>
        <v>930.28300000000002</v>
      </c>
      <c r="G85" s="162">
        <f>[1]FDIC2!T614/1000</f>
        <v>163.297</v>
      </c>
      <c r="H85" s="162">
        <f>[1]FDIC2!U614/1000</f>
        <v>99.915000000000006</v>
      </c>
      <c r="I85" s="162">
        <f>[1]FDIC2!V614/1000</f>
        <v>57.94</v>
      </c>
      <c r="J85" s="162">
        <f>[1]FDIC2!W614/1000</f>
        <v>2.8660000000000001</v>
      </c>
      <c r="K85" s="162">
        <f>[1]FDIC2!X614/1000</f>
        <v>220.185</v>
      </c>
      <c r="L85" s="162">
        <f>[1]FDIC2!Y614/1000</f>
        <v>601.89099999999996</v>
      </c>
      <c r="M85" s="162">
        <f>[1]FDIC2!Z614/1000</f>
        <v>21.780999999999999</v>
      </c>
      <c r="N85" s="162">
        <f>[1]FDIC2!AA614/1000</f>
        <v>393.32400000000001</v>
      </c>
      <c r="O85" s="162">
        <f>[1]FDIC2!AB614/1000</f>
        <v>362.745</v>
      </c>
      <c r="P85" s="162">
        <f>[1]FDIC2!AC614/1000</f>
        <v>13.467000000000001</v>
      </c>
      <c r="Q85" s="162">
        <f>[1]FDIC2!AD614/1000</f>
        <v>13.355</v>
      </c>
      <c r="R85" s="162">
        <f>[1]FDIC2!AE614/1000</f>
        <v>0</v>
      </c>
      <c r="S85" s="162">
        <f>[1]FDIC2!AF614/1000</f>
        <v>0</v>
      </c>
      <c r="T85" s="162">
        <f>[1]FDIC2!AG614/1000</f>
        <v>159.52000000000001</v>
      </c>
      <c r="U85" s="162">
        <f>[1]FDIC2!AH614/1000</f>
        <v>18379.68</v>
      </c>
      <c r="V85" s="162">
        <f>[1]FDIC2!AI614/1000</f>
        <v>29910.962</v>
      </c>
      <c r="W85" s="162">
        <f>[1]FDIC2!AJ614/1000</f>
        <v>17461.864000000001</v>
      </c>
      <c r="X85" s="162">
        <f>[1]FDIC2!AK614/1000</f>
        <v>7158.5209999999997</v>
      </c>
      <c r="Y85" s="162">
        <f>[1]FDIC2!AL614/1000</f>
        <v>2697.5410000000002</v>
      </c>
      <c r="Z85" s="162">
        <f>[1]FDIC2!AM614/1000</f>
        <v>1309.924</v>
      </c>
      <c r="AA85" s="162">
        <f>[1]FDIC2!AN614/1000</f>
        <v>436.68299999999999</v>
      </c>
      <c r="AB85" s="188"/>
    </row>
    <row r="86" spans="1:28" x14ac:dyDescent="0.2">
      <c r="A86" s="990"/>
    </row>
    <row r="87" spans="1:28" x14ac:dyDescent="0.2">
      <c r="A87" s="990"/>
      <c r="B87" s="168" t="s">
        <v>449</v>
      </c>
      <c r="C87" s="168"/>
      <c r="D87" s="168"/>
      <c r="E87" s="168"/>
      <c r="F87" s="168"/>
      <c r="G87" s="168"/>
      <c r="H87" s="168"/>
      <c r="I87" s="168"/>
      <c r="J87" s="168"/>
      <c r="K87" s="168"/>
      <c r="L87" s="168"/>
      <c r="M87" s="168"/>
      <c r="N87" s="168"/>
      <c r="O87" s="168"/>
      <c r="P87" s="168"/>
      <c r="Q87" s="168"/>
      <c r="R87" s="168"/>
      <c r="S87" s="168"/>
      <c r="T87" s="168"/>
      <c r="U87" s="168"/>
      <c r="V87" s="168"/>
      <c r="W87" s="168"/>
      <c r="X87" s="168"/>
      <c r="Y87" s="168"/>
      <c r="Z87" s="168"/>
      <c r="AA87" s="168"/>
      <c r="AB87" s="178"/>
    </row>
    <row r="88" spans="1:28" ht="15.75" customHeight="1" x14ac:dyDescent="0.2">
      <c r="A88" s="990"/>
      <c r="B88" s="160" t="s">
        <v>398</v>
      </c>
      <c r="C88" s="179" t="s">
        <v>427</v>
      </c>
      <c r="G88" s="171">
        <v>201554</v>
      </c>
      <c r="H88" s="171">
        <v>236679</v>
      </c>
      <c r="I88" s="171">
        <v>206276</v>
      </c>
      <c r="J88" s="171">
        <v>237045</v>
      </c>
      <c r="K88" s="171">
        <v>256666</v>
      </c>
      <c r="L88" s="171">
        <v>278268</v>
      </c>
      <c r="M88" s="171">
        <v>311807</v>
      </c>
      <c r="N88" s="171">
        <v>344717</v>
      </c>
      <c r="O88" s="171">
        <v>353394</v>
      </c>
      <c r="P88" s="171">
        <v>355418</v>
      </c>
      <c r="Q88" s="171">
        <v>378984</v>
      </c>
      <c r="R88" s="171">
        <v>409532</v>
      </c>
      <c r="S88" s="171">
        <v>445613</v>
      </c>
      <c r="T88" s="171">
        <v>468330</v>
      </c>
      <c r="U88" s="171">
        <v>496886</v>
      </c>
      <c r="V88" s="171">
        <v>486499</v>
      </c>
      <c r="W88" s="171">
        <v>510060</v>
      </c>
      <c r="X88" s="171">
        <v>537171</v>
      </c>
      <c r="Y88" s="171">
        <v>565566</v>
      </c>
      <c r="Z88" s="171">
        <v>601464</v>
      </c>
      <c r="AA88" s="171">
        <v>618330</v>
      </c>
    </row>
    <row r="89" spans="1:28" ht="15.75" customHeight="1" x14ac:dyDescent="0.2">
      <c r="A89" s="990"/>
      <c r="B89" s="160" t="s">
        <v>472</v>
      </c>
      <c r="C89" s="179" t="s">
        <v>427</v>
      </c>
      <c r="G89" s="171">
        <v>261249</v>
      </c>
      <c r="H89" s="171">
        <v>298522</v>
      </c>
      <c r="I89" s="171">
        <v>303720</v>
      </c>
      <c r="J89" s="171">
        <v>275295</v>
      </c>
      <c r="K89" s="171">
        <v>379484</v>
      </c>
      <c r="L89" s="171">
        <v>414837</v>
      </c>
      <c r="M89" s="171">
        <v>485129</v>
      </c>
      <c r="N89" s="171">
        <v>542007</v>
      </c>
      <c r="O89" s="171">
        <v>636530</v>
      </c>
      <c r="P89" s="171">
        <v>674691</v>
      </c>
      <c r="Q89" s="171">
        <v>756604</v>
      </c>
      <c r="R89" s="171">
        <v>885002</v>
      </c>
      <c r="S89" s="171">
        <v>1003884</v>
      </c>
      <c r="T89" s="171">
        <v>1112517</v>
      </c>
      <c r="U89" s="171">
        <v>1208076</v>
      </c>
      <c r="V89" s="171">
        <v>1207794</v>
      </c>
      <c r="W89" s="171" t="s">
        <v>392</v>
      </c>
      <c r="X89" s="171">
        <v>1168928</v>
      </c>
      <c r="Y89" s="171">
        <v>1157147</v>
      </c>
      <c r="Z89" s="171">
        <v>1148823</v>
      </c>
      <c r="AA89" s="171">
        <v>1127701</v>
      </c>
    </row>
    <row r="90" spans="1:28" ht="15.75" customHeight="1" x14ac:dyDescent="0.2">
      <c r="A90" s="990"/>
      <c r="B90" s="160" t="s">
        <v>397</v>
      </c>
      <c r="C90" s="179" t="s">
        <v>427</v>
      </c>
      <c r="G90" s="171">
        <v>113267</v>
      </c>
      <c r="H90" s="171">
        <v>114241</v>
      </c>
      <c r="I90" s="171">
        <v>116875</v>
      </c>
      <c r="J90" s="171">
        <v>122975</v>
      </c>
      <c r="K90" s="171">
        <v>154577</v>
      </c>
      <c r="L90" s="171" t="s">
        <v>383</v>
      </c>
      <c r="M90" s="171">
        <v>182218</v>
      </c>
      <c r="N90" s="171">
        <v>187817</v>
      </c>
      <c r="O90" s="171">
        <v>177312</v>
      </c>
      <c r="P90" s="171">
        <v>189590</v>
      </c>
      <c r="Q90" s="171" t="s">
        <v>382</v>
      </c>
      <c r="R90" s="171">
        <v>165483</v>
      </c>
      <c r="S90" s="171" t="s">
        <v>381</v>
      </c>
      <c r="T90" s="171">
        <v>184376</v>
      </c>
      <c r="U90" s="171">
        <v>182556</v>
      </c>
      <c r="V90" s="171" t="s">
        <v>380</v>
      </c>
      <c r="W90" s="171" t="s">
        <v>379</v>
      </c>
      <c r="X90" s="171">
        <v>244430</v>
      </c>
      <c r="Y90" s="171">
        <v>270258</v>
      </c>
      <c r="Z90" s="171">
        <v>290083</v>
      </c>
      <c r="AA90" s="171">
        <v>329613</v>
      </c>
    </row>
    <row r="92" spans="1:28" x14ac:dyDescent="0.2">
      <c r="B92" s="161"/>
    </row>
    <row r="93" spans="1:28" x14ac:dyDescent="0.2">
      <c r="B93" s="977"/>
      <c r="C93" s="167">
        <v>1990</v>
      </c>
      <c r="D93" s="167">
        <v>1991</v>
      </c>
      <c r="E93" s="167">
        <v>1992</v>
      </c>
      <c r="F93" s="167">
        <v>1993</v>
      </c>
      <c r="G93" s="167">
        <v>1994</v>
      </c>
      <c r="H93" s="167">
        <v>1995</v>
      </c>
      <c r="I93" s="167">
        <v>1996</v>
      </c>
      <c r="J93" s="167">
        <v>1997</v>
      </c>
      <c r="K93" s="167">
        <v>1998</v>
      </c>
      <c r="L93" s="167">
        <v>1999</v>
      </c>
      <c r="M93" s="167">
        <v>2000</v>
      </c>
      <c r="N93" s="167">
        <v>2001</v>
      </c>
      <c r="O93" s="167">
        <v>2002</v>
      </c>
      <c r="P93" s="167">
        <v>2003</v>
      </c>
      <c r="Q93" s="167">
        <v>2004</v>
      </c>
      <c r="R93" s="167">
        <v>2005</v>
      </c>
      <c r="S93" s="167">
        <v>2006</v>
      </c>
      <c r="T93" s="167">
        <v>2007</v>
      </c>
      <c r="U93" s="167">
        <v>2008</v>
      </c>
      <c r="V93" s="167">
        <v>2009</v>
      </c>
      <c r="W93" s="167">
        <v>2010</v>
      </c>
      <c r="X93" s="167">
        <v>2011</v>
      </c>
      <c r="Y93" s="167">
        <v>2012</v>
      </c>
      <c r="Z93" s="167">
        <v>2013</v>
      </c>
      <c r="AA93" s="167">
        <v>2014</v>
      </c>
    </row>
    <row r="94" spans="1:28" x14ac:dyDescent="0.2">
      <c r="A94" s="1083" t="s">
        <v>451</v>
      </c>
      <c r="B94" s="168" t="s">
        <v>405</v>
      </c>
      <c r="C94" s="169"/>
      <c r="D94" s="169"/>
      <c r="E94" s="169"/>
      <c r="F94" s="169"/>
      <c r="G94" s="169"/>
      <c r="H94" s="169"/>
      <c r="I94" s="169"/>
      <c r="J94" s="169"/>
      <c r="K94" s="169"/>
      <c r="L94" s="169"/>
      <c r="M94" s="169"/>
      <c r="N94" s="169"/>
      <c r="O94" s="169"/>
      <c r="P94" s="169"/>
      <c r="Q94" s="169"/>
      <c r="R94" s="169"/>
      <c r="S94" s="169"/>
      <c r="T94" s="169"/>
      <c r="U94" s="169"/>
      <c r="V94" s="169"/>
      <c r="W94" s="169"/>
      <c r="X94" s="169"/>
      <c r="Y94" s="169"/>
      <c r="Z94" s="169"/>
      <c r="AA94" s="169"/>
    </row>
    <row r="95" spans="1:28" x14ac:dyDescent="0.2">
      <c r="A95" s="1083"/>
      <c r="B95" s="170" t="s">
        <v>46</v>
      </c>
      <c r="C95" s="171" t="s">
        <v>427</v>
      </c>
      <c r="D95" s="171" t="s">
        <v>427</v>
      </c>
      <c r="E95" s="171">
        <f>[1]OSHA!B29</f>
        <v>6217</v>
      </c>
      <c r="F95" s="171">
        <f>[1]OSHA!C29</f>
        <v>6331</v>
      </c>
      <c r="G95" s="171">
        <f>[1]OSHA!D29</f>
        <v>6632</v>
      </c>
      <c r="H95" s="171">
        <f>[1]OSHA!E29</f>
        <v>6275</v>
      </c>
      <c r="I95" s="171">
        <f>[1]OSHA!F29</f>
        <v>6202</v>
      </c>
      <c r="J95" s="171">
        <f>[1]OSHA!G29</f>
        <v>6238</v>
      </c>
      <c r="K95" s="171">
        <f>[1]OSHA!H29</f>
        <v>6055</v>
      </c>
      <c r="L95" s="171">
        <f>[1]OSHA!I29</f>
        <v>6054</v>
      </c>
      <c r="M95" s="171">
        <f>[1]OSHA!J29</f>
        <v>5920</v>
      </c>
      <c r="N95" s="171">
        <f>[1]OSHA!K29</f>
        <v>5915</v>
      </c>
      <c r="O95" s="171">
        <f>[1]OSHA!L29</f>
        <v>5534</v>
      </c>
      <c r="P95" s="171">
        <f>[1]OSHA!M29</f>
        <v>5575</v>
      </c>
      <c r="Q95" s="171">
        <f>[1]OSHA!N29</f>
        <v>5764</v>
      </c>
      <c r="R95" s="171">
        <f>[1]OSHA!O29</f>
        <v>5734</v>
      </c>
      <c r="S95" s="171">
        <f>[1]OSHA!P29</f>
        <v>5840</v>
      </c>
      <c r="T95" s="171">
        <f>[1]OSHA!Q29</f>
        <v>5657</v>
      </c>
      <c r="U95" s="171">
        <f>[1]OSHA!R29</f>
        <v>5214</v>
      </c>
      <c r="V95" s="171">
        <f>[1]OSHA!S29</f>
        <v>4551</v>
      </c>
      <c r="W95" s="171">
        <f>[1]OSHA!T29</f>
        <v>4690</v>
      </c>
      <c r="X95" s="171">
        <f>[1]OSHA!U29</f>
        <v>4693</v>
      </c>
      <c r="Y95" s="171">
        <f>[1]OSHA!V29</f>
        <v>4628</v>
      </c>
      <c r="Z95" s="171">
        <f>[1]OSHA!W29</f>
        <v>4585</v>
      </c>
      <c r="AA95" s="171" t="s">
        <v>427</v>
      </c>
    </row>
    <row r="96" spans="1:28" x14ac:dyDescent="0.2">
      <c r="A96" s="1083"/>
      <c r="B96" s="170"/>
      <c r="C96" s="171"/>
      <c r="D96" s="171"/>
      <c r="E96" s="171"/>
      <c r="F96" s="171"/>
      <c r="G96" s="171"/>
      <c r="H96" s="171"/>
      <c r="I96" s="171"/>
      <c r="J96" s="171"/>
      <c r="K96" s="171"/>
      <c r="L96" s="171"/>
      <c r="M96" s="171"/>
      <c r="N96" s="171"/>
      <c r="O96" s="171"/>
      <c r="P96" s="171"/>
      <c r="Q96" s="171"/>
      <c r="R96" s="171"/>
      <c r="S96" s="171"/>
      <c r="T96" s="171"/>
      <c r="U96" s="171"/>
      <c r="V96" s="171"/>
      <c r="W96" s="171"/>
      <c r="X96" s="171"/>
      <c r="Y96" s="171"/>
      <c r="Z96" s="171"/>
      <c r="AA96" s="171"/>
    </row>
    <row r="97" spans="1:29" x14ac:dyDescent="0.2">
      <c r="A97" s="1083"/>
      <c r="B97" s="168" t="s">
        <v>693</v>
      </c>
      <c r="C97" s="169"/>
      <c r="D97" s="169"/>
      <c r="E97" s="169"/>
      <c r="F97" s="169"/>
      <c r="G97" s="169"/>
      <c r="H97" s="169"/>
      <c r="I97" s="169"/>
      <c r="J97" s="169"/>
      <c r="K97" s="169"/>
      <c r="L97" s="169"/>
      <c r="M97" s="169"/>
      <c r="N97" s="169"/>
      <c r="O97" s="169"/>
      <c r="P97" s="169"/>
      <c r="Q97" s="169"/>
      <c r="R97" s="169"/>
      <c r="S97" s="169"/>
      <c r="T97" s="169"/>
      <c r="U97" s="169"/>
      <c r="V97" s="169"/>
      <c r="W97" s="169"/>
      <c r="X97" s="169"/>
      <c r="Y97" s="169"/>
      <c r="Z97" s="169"/>
      <c r="AA97" s="169"/>
      <c r="AB97" s="43"/>
      <c r="AC97" s="43"/>
    </row>
    <row r="98" spans="1:29" x14ac:dyDescent="0.2">
      <c r="A98" s="1083"/>
      <c r="B98" s="170" t="s">
        <v>694</v>
      </c>
      <c r="C98" s="171">
        <v>38237</v>
      </c>
      <c r="D98" s="171"/>
      <c r="E98" s="171"/>
      <c r="F98" s="171"/>
      <c r="G98" s="171"/>
      <c r="H98" s="171">
        <v>42122</v>
      </c>
      <c r="I98" s="171"/>
      <c r="J98" s="171"/>
      <c r="K98" s="171"/>
      <c r="L98" s="171"/>
      <c r="M98" s="171">
        <v>47699</v>
      </c>
      <c r="N98" s="171">
        <v>42122</v>
      </c>
      <c r="O98" s="171">
        <v>47699</v>
      </c>
      <c r="P98" s="171">
        <v>50827</v>
      </c>
      <c r="Q98" s="171">
        <v>52297</v>
      </c>
      <c r="R98" s="171">
        <v>57067</v>
      </c>
      <c r="S98" s="171">
        <v>54896</v>
      </c>
      <c r="T98" s="171">
        <v>56385</v>
      </c>
      <c r="U98" s="171">
        <v>58750</v>
      </c>
      <c r="V98" s="171">
        <v>58752</v>
      </c>
      <c r="W98" s="171">
        <v>58916</v>
      </c>
      <c r="X98" s="171">
        <v>60929</v>
      </c>
      <c r="Y98" s="171">
        <v>63030</v>
      </c>
      <c r="Z98" s="171">
        <v>63574</v>
      </c>
      <c r="AA98" s="171" t="s">
        <v>427</v>
      </c>
      <c r="AB98" s="43"/>
      <c r="AC98" s="43"/>
    </row>
    <row r="99" spans="1:29" x14ac:dyDescent="0.2">
      <c r="A99" s="1083"/>
      <c r="B99" s="987" t="s">
        <v>695</v>
      </c>
      <c r="C99" s="991">
        <v>58.1</v>
      </c>
      <c r="D99" s="171"/>
      <c r="E99" s="171"/>
      <c r="F99" s="171"/>
      <c r="G99" s="171"/>
      <c r="H99" s="991">
        <v>47.7</v>
      </c>
      <c r="I99" s="171"/>
      <c r="J99" s="171"/>
      <c r="K99" s="171"/>
      <c r="L99" s="171"/>
      <c r="M99" s="991">
        <v>56.3</v>
      </c>
      <c r="N99" s="991">
        <v>47.7</v>
      </c>
      <c r="O99" s="991">
        <v>56.3</v>
      </c>
      <c r="P99" s="991">
        <v>54.9</v>
      </c>
      <c r="Q99" s="991">
        <v>53.7</v>
      </c>
      <c r="R99" s="991">
        <v>50.9</v>
      </c>
      <c r="S99" s="991">
        <v>50.9</v>
      </c>
      <c r="T99" s="991">
        <v>52.2</v>
      </c>
      <c r="U99" s="991">
        <v>52.3</v>
      </c>
      <c r="V99" s="991">
        <v>53.3</v>
      </c>
      <c r="W99" s="991">
        <v>53.7</v>
      </c>
      <c r="X99" s="991">
        <v>53.7</v>
      </c>
      <c r="Y99" s="991">
        <v>54.5</v>
      </c>
      <c r="Z99" s="991">
        <v>55.6</v>
      </c>
      <c r="AA99" s="171" t="s">
        <v>427</v>
      </c>
      <c r="AB99" s="43"/>
      <c r="AC99" s="43"/>
    </row>
    <row r="100" spans="1:29" x14ac:dyDescent="0.2">
      <c r="A100" s="1083"/>
      <c r="B100" s="987" t="s">
        <v>696</v>
      </c>
      <c r="C100" s="991">
        <v>15.4</v>
      </c>
      <c r="D100" s="171"/>
      <c r="E100" s="171"/>
      <c r="F100" s="171"/>
      <c r="G100" s="171"/>
      <c r="H100" s="991">
        <v>18.2</v>
      </c>
      <c r="I100" s="171"/>
      <c r="J100" s="171"/>
      <c r="K100" s="171"/>
      <c r="L100" s="171"/>
      <c r="M100" s="991">
        <v>15.5</v>
      </c>
      <c r="N100" s="991">
        <v>18.2</v>
      </c>
      <c r="O100" s="991">
        <v>15.5</v>
      </c>
      <c r="P100" s="991">
        <v>15.8</v>
      </c>
      <c r="Q100" s="991">
        <v>17.5</v>
      </c>
      <c r="R100" s="991">
        <v>19.399999999999999</v>
      </c>
      <c r="S100" s="991">
        <v>19.2</v>
      </c>
      <c r="T100" s="991">
        <v>18</v>
      </c>
      <c r="U100" s="991">
        <v>17.600000000000001</v>
      </c>
      <c r="V100" s="991">
        <v>16.899999999999999</v>
      </c>
      <c r="W100" s="991">
        <v>16.5</v>
      </c>
      <c r="X100" s="991">
        <v>16.100000000000001</v>
      </c>
      <c r="Y100" s="991">
        <v>15.9</v>
      </c>
      <c r="Z100" s="991">
        <v>15.1</v>
      </c>
      <c r="AA100" s="171" t="s">
        <v>427</v>
      </c>
      <c r="AB100" s="43"/>
      <c r="AC100" s="43"/>
    </row>
    <row r="101" spans="1:29" x14ac:dyDescent="0.2">
      <c r="A101" s="1083"/>
      <c r="B101" s="987" t="s">
        <v>697</v>
      </c>
      <c r="C101" s="991">
        <v>7.6</v>
      </c>
      <c r="D101" s="171"/>
      <c r="E101" s="171"/>
      <c r="F101" s="171"/>
      <c r="G101" s="171"/>
      <c r="H101" s="991">
        <v>7.4</v>
      </c>
      <c r="I101" s="171"/>
      <c r="J101" s="171"/>
      <c r="K101" s="171"/>
      <c r="L101" s="171"/>
      <c r="M101" s="991">
        <v>6.2</v>
      </c>
      <c r="N101" s="991">
        <v>7.4</v>
      </c>
      <c r="O101" s="991">
        <v>6.2</v>
      </c>
      <c r="P101" s="991">
        <v>6</v>
      </c>
      <c r="Q101" s="991">
        <v>6</v>
      </c>
      <c r="R101" s="991">
        <v>5.7</v>
      </c>
      <c r="S101" s="991">
        <v>6</v>
      </c>
      <c r="T101" s="991">
        <v>5.9</v>
      </c>
      <c r="U101" s="991">
        <v>5.8</v>
      </c>
      <c r="V101" s="991">
        <v>6</v>
      </c>
      <c r="W101" s="991">
        <v>6.2</v>
      </c>
      <c r="X101" s="991">
        <v>6.2</v>
      </c>
      <c r="Y101" s="991">
        <v>6</v>
      </c>
      <c r="Z101" s="991">
        <v>5.8</v>
      </c>
      <c r="AA101" s="171" t="s">
        <v>427</v>
      </c>
      <c r="AB101" s="43"/>
      <c r="AC101" s="43"/>
    </row>
    <row r="102" spans="1:29" x14ac:dyDescent="0.2">
      <c r="A102" s="1083"/>
      <c r="B102" s="992" t="s">
        <v>698</v>
      </c>
      <c r="C102" s="993">
        <v>19</v>
      </c>
      <c r="D102" s="171"/>
      <c r="E102" s="171"/>
      <c r="F102" s="171"/>
      <c r="G102" s="171"/>
      <c r="H102" s="993">
        <v>26.7</v>
      </c>
      <c r="I102" s="171"/>
      <c r="J102" s="171"/>
      <c r="K102" s="171"/>
      <c r="L102" s="171"/>
      <c r="M102" s="993">
        <v>22</v>
      </c>
      <c r="N102" s="993">
        <v>26.7</v>
      </c>
      <c r="O102" s="993">
        <v>22</v>
      </c>
      <c r="P102" s="993">
        <v>23.3</v>
      </c>
      <c r="Q102" s="993">
        <v>22.8</v>
      </c>
      <c r="R102" s="993">
        <v>24</v>
      </c>
      <c r="S102" s="993">
        <v>23.9</v>
      </c>
      <c r="T102" s="993">
        <v>23.9</v>
      </c>
      <c r="U102" s="993">
        <v>24.3</v>
      </c>
      <c r="V102" s="993">
        <v>23.8</v>
      </c>
      <c r="W102" s="993">
        <v>23.5</v>
      </c>
      <c r="X102" s="993">
        <v>24</v>
      </c>
      <c r="Y102" s="993">
        <v>23.6</v>
      </c>
      <c r="Z102" s="993">
        <v>23.5</v>
      </c>
      <c r="AA102" s="879" t="s">
        <v>427</v>
      </c>
      <c r="AB102" s="43"/>
      <c r="AC102" s="43"/>
    </row>
    <row r="103" spans="1:29" x14ac:dyDescent="0.2">
      <c r="A103" s="1083"/>
      <c r="B103" s="987" t="s">
        <v>699</v>
      </c>
      <c r="C103" s="974">
        <v>39.700000000000003</v>
      </c>
      <c r="D103" s="171"/>
      <c r="E103" s="171"/>
      <c r="F103" s="171"/>
      <c r="G103" s="171"/>
      <c r="H103" s="974">
        <v>39.700000000000003</v>
      </c>
      <c r="I103" s="171"/>
      <c r="J103" s="171"/>
      <c r="K103" s="171"/>
      <c r="L103" s="171"/>
      <c r="M103" s="974">
        <v>43.9</v>
      </c>
      <c r="N103" s="974">
        <v>39.700000000000003</v>
      </c>
      <c r="O103" s="974">
        <v>43.9</v>
      </c>
      <c r="P103" s="974">
        <v>45.5</v>
      </c>
      <c r="Q103" s="974">
        <v>46.3</v>
      </c>
      <c r="R103" s="974">
        <v>46.2</v>
      </c>
      <c r="S103" s="974">
        <v>47.7</v>
      </c>
      <c r="T103" s="974">
        <v>48.1</v>
      </c>
      <c r="U103" s="974">
        <v>49.3</v>
      </c>
      <c r="V103" s="974">
        <v>48.7</v>
      </c>
      <c r="W103" s="974">
        <v>49.7</v>
      </c>
      <c r="X103" s="974">
        <v>50.1</v>
      </c>
      <c r="Y103" s="974">
        <v>50</v>
      </c>
      <c r="Z103" s="974">
        <v>49.6</v>
      </c>
      <c r="AA103" s="171" t="s">
        <v>427</v>
      </c>
      <c r="AB103" s="43"/>
      <c r="AC103" s="43"/>
    </row>
    <row r="104" spans="1:29" x14ac:dyDescent="0.2">
      <c r="A104" s="1083"/>
      <c r="B104" s="972"/>
      <c r="C104" s="974"/>
      <c r="D104" s="171"/>
      <c r="E104" s="171"/>
      <c r="F104" s="171"/>
      <c r="G104" s="171"/>
      <c r="H104" s="974"/>
      <c r="I104" s="171"/>
      <c r="J104" s="171"/>
      <c r="K104" s="171"/>
      <c r="L104" s="171"/>
      <c r="M104" s="974"/>
      <c r="N104" s="974"/>
      <c r="O104" s="974"/>
      <c r="P104" s="974"/>
      <c r="Q104" s="974"/>
      <c r="R104" s="974"/>
      <c r="S104" s="974"/>
      <c r="T104" s="974"/>
      <c r="U104" s="974"/>
      <c r="V104" s="974"/>
      <c r="W104" s="974"/>
      <c r="X104" s="974"/>
      <c r="Y104" s="974"/>
      <c r="Z104" s="974"/>
      <c r="AA104" s="171"/>
      <c r="AB104" s="43"/>
      <c r="AC104" s="43"/>
    </row>
    <row r="105" spans="1:29" x14ac:dyDescent="0.2">
      <c r="A105" s="1083"/>
      <c r="B105" s="168" t="s">
        <v>446</v>
      </c>
      <c r="C105" s="168"/>
      <c r="D105" s="168"/>
      <c r="E105" s="168"/>
      <c r="F105" s="168"/>
      <c r="G105" s="168"/>
      <c r="H105" s="168"/>
      <c r="I105" s="168"/>
      <c r="J105" s="168"/>
      <c r="K105" s="168"/>
      <c r="L105" s="168"/>
      <c r="M105" s="168"/>
      <c r="N105" s="168"/>
      <c r="O105" s="168"/>
      <c r="P105" s="168"/>
      <c r="Q105" s="168"/>
      <c r="R105" s="168"/>
      <c r="S105" s="168"/>
      <c r="T105" s="168"/>
      <c r="U105" s="168"/>
      <c r="V105" s="168"/>
      <c r="W105" s="168"/>
      <c r="X105" s="168"/>
      <c r="Y105" s="168"/>
      <c r="Z105" s="168"/>
      <c r="AA105" s="168"/>
    </row>
    <row r="106" spans="1:29" x14ac:dyDescent="0.2">
      <c r="A106" s="1083"/>
      <c r="B106" s="170" t="s">
        <v>132</v>
      </c>
      <c r="C106" s="179" t="s">
        <v>427</v>
      </c>
      <c r="D106" s="179" t="s">
        <v>427</v>
      </c>
      <c r="E106" s="179" t="s">
        <v>427</v>
      </c>
      <c r="F106" s="179" t="s">
        <v>427</v>
      </c>
      <c r="G106" s="179" t="s">
        <v>427</v>
      </c>
      <c r="H106" s="179" t="s">
        <v>427</v>
      </c>
      <c r="I106" s="179" t="s">
        <v>427</v>
      </c>
      <c r="J106" s="179" t="s">
        <v>427</v>
      </c>
      <c r="K106" s="179" t="s">
        <v>427</v>
      </c>
      <c r="L106" s="179" t="s">
        <v>427</v>
      </c>
      <c r="M106" s="179" t="s">
        <v>427</v>
      </c>
      <c r="N106" s="179" t="s">
        <v>427</v>
      </c>
      <c r="O106" s="179" t="s">
        <v>427</v>
      </c>
      <c r="P106" s="179" t="s">
        <v>427</v>
      </c>
      <c r="Q106" s="157">
        <v>168174</v>
      </c>
      <c r="R106" s="157">
        <v>162965</v>
      </c>
      <c r="S106" s="157">
        <v>151690</v>
      </c>
      <c r="T106" s="157">
        <v>139874</v>
      </c>
      <c r="U106" s="157">
        <v>134360</v>
      </c>
      <c r="V106" s="157">
        <v>134013</v>
      </c>
      <c r="W106" s="157">
        <v>129690</v>
      </c>
      <c r="X106" s="157">
        <v>127526</v>
      </c>
      <c r="Y106" s="157">
        <v>121290</v>
      </c>
      <c r="Z106" s="157">
        <v>115697</v>
      </c>
      <c r="AA106" s="179" t="s">
        <v>427</v>
      </c>
    </row>
    <row r="107" spans="1:29" ht="15" hidden="1" customHeight="1" x14ac:dyDescent="0.2">
      <c r="A107" s="1083"/>
      <c r="B107" s="175" t="s">
        <v>131</v>
      </c>
      <c r="C107" s="179" t="s">
        <v>427</v>
      </c>
      <c r="D107" s="179" t="s">
        <v>427</v>
      </c>
      <c r="E107" s="179" t="s">
        <v>427</v>
      </c>
      <c r="F107" s="179" t="s">
        <v>427</v>
      </c>
      <c r="G107" s="179" t="s">
        <v>427</v>
      </c>
      <c r="H107" s="179" t="s">
        <v>427</v>
      </c>
      <c r="I107" s="179" t="s">
        <v>427</v>
      </c>
      <c r="J107" s="179" t="s">
        <v>427</v>
      </c>
      <c r="K107" s="179" t="s">
        <v>427</v>
      </c>
      <c r="L107" s="179" t="s">
        <v>427</v>
      </c>
      <c r="M107" s="179" t="s">
        <v>427</v>
      </c>
      <c r="N107" s="179" t="s">
        <v>427</v>
      </c>
      <c r="O107" s="179" t="s">
        <v>427</v>
      </c>
      <c r="P107" s="179" t="s">
        <v>427</v>
      </c>
      <c r="Q107" s="157">
        <v>142325</v>
      </c>
      <c r="R107" s="157">
        <v>138521</v>
      </c>
      <c r="S107" s="157">
        <v>129427</v>
      </c>
      <c r="T107" s="157">
        <v>119082</v>
      </c>
      <c r="U107" s="157">
        <v>114592</v>
      </c>
      <c r="V107" s="157">
        <v>115715</v>
      </c>
      <c r="W107" s="157">
        <v>112640</v>
      </c>
      <c r="X107" s="157">
        <v>111121</v>
      </c>
      <c r="Y107" s="157">
        <v>105688</v>
      </c>
      <c r="Z107" s="157">
        <v>99832</v>
      </c>
      <c r="AA107" s="179" t="s">
        <v>427</v>
      </c>
    </row>
    <row r="108" spans="1:29" ht="15" hidden="1" customHeight="1" x14ac:dyDescent="0.2">
      <c r="A108" s="1083"/>
      <c r="B108" s="994" t="s">
        <v>130</v>
      </c>
      <c r="C108" s="179" t="s">
        <v>427</v>
      </c>
      <c r="D108" s="179" t="s">
        <v>427</v>
      </c>
      <c r="E108" s="179" t="s">
        <v>427</v>
      </c>
      <c r="F108" s="179" t="s">
        <v>427</v>
      </c>
      <c r="G108" s="179" t="s">
        <v>427</v>
      </c>
      <c r="H108" s="179" t="s">
        <v>427</v>
      </c>
      <c r="I108" s="179" t="s">
        <v>427</v>
      </c>
      <c r="J108" s="179" t="s">
        <v>427</v>
      </c>
      <c r="K108" s="179" t="s">
        <v>427</v>
      </c>
      <c r="L108" s="179" t="s">
        <v>427</v>
      </c>
      <c r="M108" s="179" t="s">
        <v>427</v>
      </c>
      <c r="N108" s="179" t="s">
        <v>427</v>
      </c>
      <c r="O108" s="179" t="s">
        <v>427</v>
      </c>
      <c r="P108" s="179" t="s">
        <v>427</v>
      </c>
      <c r="Q108" s="157">
        <v>84368</v>
      </c>
      <c r="R108" s="157">
        <v>80018</v>
      </c>
      <c r="S108" s="157">
        <v>74071</v>
      </c>
      <c r="T108" s="157">
        <v>67127</v>
      </c>
      <c r="U108" s="157">
        <v>64896</v>
      </c>
      <c r="V108" s="157">
        <v>66812</v>
      </c>
      <c r="W108" s="157">
        <v>64130</v>
      </c>
      <c r="X108" s="157">
        <v>61067</v>
      </c>
      <c r="Y108" s="157">
        <v>56412</v>
      </c>
      <c r="Z108" s="157">
        <v>47700</v>
      </c>
      <c r="AA108" s="179" t="s">
        <v>427</v>
      </c>
    </row>
    <row r="109" spans="1:29" ht="15" hidden="1" customHeight="1" x14ac:dyDescent="0.2">
      <c r="A109" s="1083"/>
      <c r="B109" s="994" t="s">
        <v>129</v>
      </c>
      <c r="C109" s="179" t="s">
        <v>427</v>
      </c>
      <c r="D109" s="179" t="s">
        <v>427</v>
      </c>
      <c r="E109" s="179" t="s">
        <v>427</v>
      </c>
      <c r="F109" s="179" t="s">
        <v>427</v>
      </c>
      <c r="G109" s="179" t="s">
        <v>427</v>
      </c>
      <c r="H109" s="179" t="s">
        <v>427</v>
      </c>
      <c r="I109" s="179" t="s">
        <v>427</v>
      </c>
      <c r="J109" s="179" t="s">
        <v>427</v>
      </c>
      <c r="K109" s="179" t="s">
        <v>427</v>
      </c>
      <c r="L109" s="179" t="s">
        <v>427</v>
      </c>
      <c r="M109" s="179" t="s">
        <v>427</v>
      </c>
      <c r="N109" s="179" t="s">
        <v>427</v>
      </c>
      <c r="O109" s="179" t="s">
        <v>427</v>
      </c>
      <c r="P109" s="179" t="s">
        <v>427</v>
      </c>
      <c r="Q109" s="157">
        <v>57957</v>
      </c>
      <c r="R109" s="157">
        <v>58503</v>
      </c>
      <c r="S109" s="157">
        <v>55356</v>
      </c>
      <c r="T109" s="157">
        <v>51955</v>
      </c>
      <c r="U109" s="157">
        <v>49696</v>
      </c>
      <c r="V109" s="157">
        <v>48903</v>
      </c>
      <c r="W109" s="157">
        <v>48510</v>
      </c>
      <c r="X109" s="157">
        <v>50054</v>
      </c>
      <c r="Y109" s="157">
        <v>49276</v>
      </c>
      <c r="Z109" s="157">
        <v>52132</v>
      </c>
      <c r="AA109" s="179" t="s">
        <v>427</v>
      </c>
    </row>
    <row r="110" spans="1:29" ht="15" hidden="1" customHeight="1" x14ac:dyDescent="0.2">
      <c r="A110" s="1083"/>
      <c r="B110" s="175" t="s">
        <v>473</v>
      </c>
      <c r="C110" s="179" t="s">
        <v>427</v>
      </c>
      <c r="D110" s="179" t="s">
        <v>427</v>
      </c>
      <c r="E110" s="179" t="s">
        <v>427</v>
      </c>
      <c r="F110" s="179" t="s">
        <v>427</v>
      </c>
      <c r="G110" s="179" t="s">
        <v>427</v>
      </c>
      <c r="H110" s="179" t="s">
        <v>427</v>
      </c>
      <c r="I110" s="179" t="s">
        <v>427</v>
      </c>
      <c r="J110" s="179" t="s">
        <v>427</v>
      </c>
      <c r="K110" s="179" t="s">
        <v>427</v>
      </c>
      <c r="L110" s="179" t="s">
        <v>427</v>
      </c>
      <c r="M110" s="179" t="s">
        <v>427</v>
      </c>
      <c r="N110" s="179" t="s">
        <v>427</v>
      </c>
      <c r="O110" s="179" t="s">
        <v>427</v>
      </c>
      <c r="P110" s="179" t="s">
        <v>427</v>
      </c>
      <c r="Q110" s="157">
        <v>25747</v>
      </c>
      <c r="R110" s="157">
        <v>24320</v>
      </c>
      <c r="S110" s="157">
        <v>22114</v>
      </c>
      <c r="T110" s="157">
        <v>20592</v>
      </c>
      <c r="U110" s="157">
        <v>19633</v>
      </c>
      <c r="V110" s="157">
        <v>18190</v>
      </c>
      <c r="W110" s="157">
        <v>16951</v>
      </c>
      <c r="X110" s="157">
        <v>16300</v>
      </c>
      <c r="Y110" s="157">
        <v>15501</v>
      </c>
      <c r="Z110" s="157">
        <v>15757</v>
      </c>
      <c r="AA110" s="179" t="s">
        <v>427</v>
      </c>
    </row>
    <row r="111" spans="1:29" ht="15" hidden="1" customHeight="1" x14ac:dyDescent="0.2">
      <c r="A111" s="1083"/>
      <c r="B111" s="175" t="s">
        <v>127</v>
      </c>
      <c r="C111" s="179" t="s">
        <v>427</v>
      </c>
      <c r="D111" s="179" t="s">
        <v>427</v>
      </c>
      <c r="E111" s="179" t="s">
        <v>427</v>
      </c>
      <c r="F111" s="179" t="s">
        <v>427</v>
      </c>
      <c r="G111" s="179" t="s">
        <v>427</v>
      </c>
      <c r="H111" s="179" t="s">
        <v>427</v>
      </c>
      <c r="I111" s="179" t="s">
        <v>427</v>
      </c>
      <c r="J111" s="179" t="s">
        <v>427</v>
      </c>
      <c r="K111" s="179" t="s">
        <v>427</v>
      </c>
      <c r="L111" s="179" t="s">
        <v>427</v>
      </c>
      <c r="M111" s="179" t="s">
        <v>427</v>
      </c>
      <c r="N111" s="179" t="s">
        <v>427</v>
      </c>
      <c r="O111" s="179" t="s">
        <v>427</v>
      </c>
      <c r="P111" s="179" t="s">
        <v>427</v>
      </c>
      <c r="Q111" s="157">
        <v>102</v>
      </c>
      <c r="R111" s="157">
        <v>124</v>
      </c>
      <c r="S111" s="157">
        <v>149</v>
      </c>
      <c r="T111" s="157">
        <v>200</v>
      </c>
      <c r="U111" s="157">
        <v>135</v>
      </c>
      <c r="V111" s="157">
        <v>108</v>
      </c>
      <c r="W111" s="157">
        <v>99</v>
      </c>
      <c r="X111" s="157">
        <v>105</v>
      </c>
      <c r="Y111" s="157">
        <v>101</v>
      </c>
      <c r="Z111" s="157">
        <v>108</v>
      </c>
      <c r="AA111" s="179" t="s">
        <v>427</v>
      </c>
    </row>
    <row r="112" spans="1:29" x14ac:dyDescent="0.2">
      <c r="A112" s="1083"/>
      <c r="B112" s="170" t="s">
        <v>126</v>
      </c>
      <c r="C112" s="179" t="s">
        <v>427</v>
      </c>
      <c r="D112" s="179" t="s">
        <v>427</v>
      </c>
      <c r="E112" s="179" t="s">
        <v>427</v>
      </c>
      <c r="F112" s="179" t="s">
        <v>427</v>
      </c>
      <c r="G112" s="179" t="s">
        <v>427</v>
      </c>
      <c r="H112" s="179" t="s">
        <v>427</v>
      </c>
      <c r="I112" s="179" t="s">
        <v>427</v>
      </c>
      <c r="J112" s="179" t="s">
        <v>427</v>
      </c>
      <c r="K112" s="179" t="s">
        <v>427</v>
      </c>
      <c r="L112" s="179" t="s">
        <v>427</v>
      </c>
      <c r="M112" s="179" t="s">
        <v>427</v>
      </c>
      <c r="N112" s="179" t="s">
        <v>427</v>
      </c>
      <c r="O112" s="179" t="s">
        <v>427</v>
      </c>
      <c r="P112" s="179" t="s">
        <v>427</v>
      </c>
      <c r="Q112" s="157">
        <v>24245</v>
      </c>
      <c r="R112" s="157">
        <v>24189</v>
      </c>
      <c r="S112" s="157">
        <v>21455</v>
      </c>
      <c r="T112" s="157">
        <v>19819</v>
      </c>
      <c r="U112" s="157">
        <v>19104</v>
      </c>
      <c r="V112" s="157">
        <v>19187</v>
      </c>
      <c r="W112" s="157">
        <v>18808</v>
      </c>
      <c r="X112" s="157">
        <v>19861</v>
      </c>
      <c r="Y112" s="157">
        <v>20239</v>
      </c>
      <c r="Z112" s="157">
        <v>19806</v>
      </c>
      <c r="AA112" s="179" t="s">
        <v>427</v>
      </c>
    </row>
    <row r="113" spans="1:31" x14ac:dyDescent="0.2">
      <c r="A113" s="1083"/>
      <c r="B113" s="170" t="s">
        <v>124</v>
      </c>
      <c r="C113" s="179" t="s">
        <v>427</v>
      </c>
      <c r="D113" s="179" t="s">
        <v>427</v>
      </c>
      <c r="E113" s="179" t="s">
        <v>427</v>
      </c>
      <c r="F113" s="179" t="s">
        <v>427</v>
      </c>
      <c r="G113" s="179" t="s">
        <v>427</v>
      </c>
      <c r="H113" s="179" t="s">
        <v>427</v>
      </c>
      <c r="I113" s="179" t="s">
        <v>427</v>
      </c>
      <c r="J113" s="179" t="s">
        <v>427</v>
      </c>
      <c r="K113" s="179" t="s">
        <v>427</v>
      </c>
      <c r="L113" s="179" t="s">
        <v>427</v>
      </c>
      <c r="M113" s="179" t="s">
        <v>427</v>
      </c>
      <c r="N113" s="179" t="s">
        <v>427</v>
      </c>
      <c r="O113" s="179" t="s">
        <v>427</v>
      </c>
      <c r="P113" s="179" t="s">
        <v>427</v>
      </c>
      <c r="Q113" s="157">
        <v>6751</v>
      </c>
      <c r="R113" s="157">
        <v>8132</v>
      </c>
      <c r="S113" s="157">
        <v>6757</v>
      </c>
      <c r="T113" s="157">
        <v>6241</v>
      </c>
      <c r="U113" s="157">
        <v>6556</v>
      </c>
      <c r="V113" s="157">
        <v>6584</v>
      </c>
      <c r="W113" s="157">
        <v>6438</v>
      </c>
      <c r="X113" s="157">
        <v>6501</v>
      </c>
      <c r="Y113" s="157">
        <v>6739</v>
      </c>
      <c r="Z113" s="157">
        <v>6412</v>
      </c>
      <c r="AA113" s="179" t="s">
        <v>427</v>
      </c>
    </row>
    <row r="114" spans="1:31" x14ac:dyDescent="0.2">
      <c r="A114" s="1083"/>
      <c r="B114" s="170" t="s">
        <v>123</v>
      </c>
      <c r="C114" s="179" t="s">
        <v>427</v>
      </c>
      <c r="D114" s="179" t="s">
        <v>427</v>
      </c>
      <c r="E114" s="179" t="s">
        <v>427</v>
      </c>
      <c r="F114" s="179" t="s">
        <v>427</v>
      </c>
      <c r="G114" s="179" t="s">
        <v>427</v>
      </c>
      <c r="H114" s="179" t="s">
        <v>427</v>
      </c>
      <c r="I114" s="179" t="s">
        <v>427</v>
      </c>
      <c r="J114" s="179" t="s">
        <v>427</v>
      </c>
      <c r="K114" s="179" t="s">
        <v>427</v>
      </c>
      <c r="L114" s="179" t="s">
        <v>427</v>
      </c>
      <c r="M114" s="179" t="s">
        <v>427</v>
      </c>
      <c r="N114" s="179" t="s">
        <v>427</v>
      </c>
      <c r="O114" s="179" t="s">
        <v>427</v>
      </c>
      <c r="P114" s="179" t="s">
        <v>427</v>
      </c>
      <c r="Q114" s="157">
        <v>6743</v>
      </c>
      <c r="R114" s="157">
        <v>7682</v>
      </c>
      <c r="S114" s="157">
        <v>6961</v>
      </c>
      <c r="T114" s="157">
        <v>7424</v>
      </c>
      <c r="U114" s="157">
        <v>7581</v>
      </c>
      <c r="V114" s="157">
        <v>6789</v>
      </c>
      <c r="W114" s="157">
        <v>7085</v>
      </c>
      <c r="X114" s="157">
        <v>6758</v>
      </c>
      <c r="Y114" s="157">
        <v>6991</v>
      </c>
      <c r="Z114" s="157">
        <v>6961</v>
      </c>
      <c r="AA114" s="179" t="s">
        <v>427</v>
      </c>
    </row>
    <row r="115" spans="1:31" x14ac:dyDescent="0.2">
      <c r="A115" s="1083"/>
    </row>
    <row r="116" spans="1:31" x14ac:dyDescent="0.2">
      <c r="A116" s="1083"/>
      <c r="B116" s="168" t="s">
        <v>437</v>
      </c>
      <c r="C116" s="168"/>
      <c r="D116" s="168"/>
      <c r="E116" s="168"/>
      <c r="F116" s="168"/>
      <c r="G116" s="168"/>
      <c r="H116" s="168"/>
      <c r="I116" s="168"/>
      <c r="J116" s="168"/>
      <c r="K116" s="168"/>
      <c r="L116" s="168"/>
      <c r="M116" s="168"/>
      <c r="N116" s="168"/>
      <c r="O116" s="168"/>
      <c r="P116" s="168"/>
      <c r="Q116" s="168"/>
      <c r="R116" s="168"/>
      <c r="S116" s="168"/>
      <c r="T116" s="168"/>
      <c r="U116" s="168"/>
      <c r="V116" s="168"/>
      <c r="W116" s="168"/>
      <c r="X116" s="168"/>
      <c r="Y116" s="168"/>
      <c r="Z116" s="168"/>
      <c r="AA116" s="168"/>
    </row>
    <row r="117" spans="1:31" x14ac:dyDescent="0.2">
      <c r="A117" s="1083"/>
      <c r="B117" s="170" t="s">
        <v>420</v>
      </c>
      <c r="C117" s="171" t="s">
        <v>427</v>
      </c>
      <c r="D117" s="171" t="s">
        <v>427</v>
      </c>
      <c r="E117" s="171" t="s">
        <v>427</v>
      </c>
      <c r="F117" s="171" t="s">
        <v>427</v>
      </c>
      <c r="G117" s="171" t="s">
        <v>427</v>
      </c>
      <c r="H117" s="171" t="s">
        <v>427</v>
      </c>
      <c r="I117" s="171" t="s">
        <v>427</v>
      </c>
      <c r="J117" s="171" t="s">
        <v>427</v>
      </c>
      <c r="K117" s="171" t="s">
        <v>427</v>
      </c>
      <c r="L117" s="171" t="s">
        <v>427</v>
      </c>
      <c r="M117" s="171" t="s">
        <v>427</v>
      </c>
      <c r="N117" s="171" t="s">
        <v>427</v>
      </c>
      <c r="O117" s="171" t="s">
        <v>427</v>
      </c>
      <c r="P117" s="171" t="s">
        <v>427</v>
      </c>
      <c r="Q117" s="171" t="s">
        <v>427</v>
      </c>
      <c r="R117" s="173">
        <v>24720</v>
      </c>
      <c r="S117" s="173">
        <v>23091</v>
      </c>
      <c r="T117" s="173">
        <v>22331</v>
      </c>
      <c r="U117" s="173">
        <v>22497</v>
      </c>
      <c r="V117" s="173">
        <v>22943</v>
      </c>
      <c r="W117" s="173">
        <v>23523</v>
      </c>
      <c r="X117" s="173">
        <v>22177</v>
      </c>
      <c r="Y117" s="173">
        <v>21629</v>
      </c>
      <c r="Z117" s="173">
        <v>21394</v>
      </c>
      <c r="AA117" s="173">
        <v>20415</v>
      </c>
    </row>
    <row r="118" spans="1:31" x14ac:dyDescent="0.2">
      <c r="A118" s="1083"/>
      <c r="B118" s="170" t="s">
        <v>436</v>
      </c>
      <c r="C118" s="171" t="s">
        <v>427</v>
      </c>
      <c r="D118" s="171" t="s">
        <v>427</v>
      </c>
      <c r="E118" s="171" t="s">
        <v>427</v>
      </c>
      <c r="F118" s="171" t="s">
        <v>427</v>
      </c>
      <c r="G118" s="171" t="s">
        <v>427</v>
      </c>
      <c r="H118" s="171" t="s">
        <v>427</v>
      </c>
      <c r="I118" s="171" t="s">
        <v>427</v>
      </c>
      <c r="J118" s="171" t="s">
        <v>427</v>
      </c>
      <c r="K118" s="171" t="s">
        <v>427</v>
      </c>
      <c r="L118" s="171" t="s">
        <v>427</v>
      </c>
      <c r="M118" s="171" t="s">
        <v>427</v>
      </c>
      <c r="N118" s="171" t="s">
        <v>427</v>
      </c>
      <c r="O118" s="171" t="s">
        <v>427</v>
      </c>
      <c r="P118" s="171" t="s">
        <v>427</v>
      </c>
      <c r="Q118" s="171" t="s">
        <v>427</v>
      </c>
      <c r="R118" s="173">
        <v>9722</v>
      </c>
      <c r="S118" s="173">
        <v>8848</v>
      </c>
      <c r="T118" s="173">
        <v>8149</v>
      </c>
      <c r="U118" s="173">
        <v>8379</v>
      </c>
      <c r="V118" s="173">
        <v>7767</v>
      </c>
      <c r="W118" s="173">
        <v>7696</v>
      </c>
      <c r="X118" s="173">
        <v>6246</v>
      </c>
      <c r="Y118" s="173">
        <v>6742</v>
      </c>
      <c r="Z118" s="173">
        <v>6573</v>
      </c>
      <c r="AA118" s="173">
        <v>6504</v>
      </c>
    </row>
    <row r="119" spans="1:31" x14ac:dyDescent="0.2">
      <c r="A119" s="1083"/>
      <c r="B119" s="170" t="s">
        <v>435</v>
      </c>
      <c r="C119" s="171" t="s">
        <v>427</v>
      </c>
      <c r="D119" s="171" t="s">
        <v>427</v>
      </c>
      <c r="E119" s="171" t="s">
        <v>427</v>
      </c>
      <c r="F119" s="171" t="s">
        <v>427</v>
      </c>
      <c r="G119" s="171" t="s">
        <v>427</v>
      </c>
      <c r="H119" s="171" t="s">
        <v>427</v>
      </c>
      <c r="I119" s="171" t="s">
        <v>427</v>
      </c>
      <c r="J119" s="171" t="s">
        <v>427</v>
      </c>
      <c r="K119" s="171" t="s">
        <v>427</v>
      </c>
      <c r="L119" s="171" t="s">
        <v>427</v>
      </c>
      <c r="M119" s="171" t="s">
        <v>427</v>
      </c>
      <c r="N119" s="171" t="s">
        <v>427</v>
      </c>
      <c r="O119" s="171" t="s">
        <v>427</v>
      </c>
      <c r="P119" s="171" t="s">
        <v>427</v>
      </c>
      <c r="Q119" s="171" t="s">
        <v>427</v>
      </c>
      <c r="R119" s="166">
        <v>1373</v>
      </c>
      <c r="S119" s="166">
        <v>1272</v>
      </c>
      <c r="T119" s="166">
        <v>1099</v>
      </c>
      <c r="U119" s="166">
        <v>1108</v>
      </c>
      <c r="V119" s="166">
        <v>1166</v>
      </c>
      <c r="W119" s="166">
        <v>1243</v>
      </c>
      <c r="X119" s="166">
        <v>1342</v>
      </c>
      <c r="Y119" s="166">
        <v>1314</v>
      </c>
      <c r="Z119" s="166">
        <v>1272</v>
      </c>
      <c r="AA119" s="166">
        <v>1216</v>
      </c>
    </row>
    <row r="120" spans="1:31" x14ac:dyDescent="0.2">
      <c r="A120" s="1083"/>
    </row>
    <row r="121" spans="1:31" x14ac:dyDescent="0.2">
      <c r="A121" s="1083"/>
      <c r="B121" s="168" t="s">
        <v>445</v>
      </c>
      <c r="C121" s="168"/>
      <c r="D121" s="168"/>
      <c r="E121" s="168"/>
      <c r="F121" s="168"/>
      <c r="G121" s="168"/>
      <c r="H121" s="168"/>
      <c r="I121" s="168"/>
      <c r="J121" s="168"/>
      <c r="K121" s="168"/>
      <c r="L121" s="168"/>
      <c r="M121" s="168"/>
      <c r="N121" s="168"/>
      <c r="O121" s="168"/>
      <c r="P121" s="168"/>
      <c r="Q121" s="168"/>
      <c r="R121" s="168"/>
      <c r="S121" s="168"/>
      <c r="T121" s="168"/>
      <c r="U121" s="168"/>
      <c r="V121" s="168"/>
      <c r="W121" s="168"/>
      <c r="X121" s="168"/>
      <c r="Y121" s="168"/>
      <c r="Z121" s="168"/>
      <c r="AA121" s="168"/>
    </row>
    <row r="122" spans="1:31" x14ac:dyDescent="0.2">
      <c r="A122" s="1083"/>
      <c r="B122" s="166" t="s">
        <v>118</v>
      </c>
      <c r="C122" s="166">
        <v>120</v>
      </c>
      <c r="D122" s="166">
        <v>104</v>
      </c>
      <c r="E122" s="166">
        <v>101</v>
      </c>
      <c r="F122" s="166">
        <v>98</v>
      </c>
      <c r="G122" s="166">
        <v>98</v>
      </c>
      <c r="H122" s="166">
        <v>87</v>
      </c>
      <c r="I122" s="166">
        <v>95</v>
      </c>
      <c r="J122" s="166">
        <v>100</v>
      </c>
      <c r="K122" s="166">
        <v>80</v>
      </c>
      <c r="L122" s="166">
        <v>82</v>
      </c>
      <c r="M122" s="166">
        <v>88</v>
      </c>
      <c r="N122" s="166">
        <v>71</v>
      </c>
      <c r="O122" s="166">
        <v>72</v>
      </c>
      <c r="P122" s="166">
        <v>65</v>
      </c>
      <c r="Q122" s="166">
        <v>50</v>
      </c>
      <c r="R122" s="166">
        <v>57</v>
      </c>
      <c r="S122" s="166">
        <v>74</v>
      </c>
      <c r="T122" s="166">
        <v>67</v>
      </c>
      <c r="U122" s="166">
        <v>52</v>
      </c>
      <c r="V122" s="166">
        <v>43</v>
      </c>
      <c r="W122" s="166">
        <v>65</v>
      </c>
      <c r="X122" s="166">
        <v>37</v>
      </c>
      <c r="Y122" s="166">
        <v>44</v>
      </c>
      <c r="Z122" s="166">
        <v>34</v>
      </c>
      <c r="AA122" s="166">
        <v>47</v>
      </c>
    </row>
    <row r="123" spans="1:31" x14ac:dyDescent="0.2">
      <c r="A123" s="1083"/>
      <c r="B123" s="170" t="s">
        <v>119</v>
      </c>
      <c r="C123" s="166">
        <v>68</v>
      </c>
      <c r="D123" s="166">
        <v>56</v>
      </c>
      <c r="E123" s="166">
        <v>52</v>
      </c>
      <c r="F123" s="166">
        <v>50</v>
      </c>
      <c r="G123" s="166">
        <v>52</v>
      </c>
      <c r="H123" s="166">
        <v>43</v>
      </c>
      <c r="I123" s="166">
        <v>39</v>
      </c>
      <c r="J123" s="166">
        <v>38</v>
      </c>
      <c r="K123" s="166">
        <v>28</v>
      </c>
      <c r="L123" s="166">
        <v>37</v>
      </c>
      <c r="M123" s="166">
        <v>34</v>
      </c>
      <c r="N123" s="166">
        <v>41</v>
      </c>
      <c r="O123" s="166">
        <v>33</v>
      </c>
      <c r="P123" s="166">
        <v>32</v>
      </c>
      <c r="Q123" s="166">
        <v>24</v>
      </c>
      <c r="R123" s="166">
        <v>23</v>
      </c>
      <c r="S123" s="166">
        <v>45</v>
      </c>
      <c r="T123" s="166">
        <v>35</v>
      </c>
      <c r="U123" s="166">
        <v>30</v>
      </c>
      <c r="V123" s="166">
        <v>20</v>
      </c>
      <c r="W123" s="166">
        <v>50</v>
      </c>
      <c r="X123" s="166">
        <v>16</v>
      </c>
      <c r="Y123" s="166">
        <v>24</v>
      </c>
      <c r="Z123" s="166">
        <v>18</v>
      </c>
      <c r="AA123" s="166">
        <v>18</v>
      </c>
    </row>
    <row r="124" spans="1:31" x14ac:dyDescent="0.2">
      <c r="A124" s="1083"/>
      <c r="B124" s="170" t="s">
        <v>444</v>
      </c>
      <c r="C124" s="166">
        <v>52</v>
      </c>
      <c r="D124" s="166">
        <v>48</v>
      </c>
      <c r="E124" s="166">
        <v>49</v>
      </c>
      <c r="F124" s="166">
        <v>48</v>
      </c>
      <c r="G124" s="166">
        <v>46</v>
      </c>
      <c r="H124" s="166">
        <v>44</v>
      </c>
      <c r="I124" s="166">
        <v>56</v>
      </c>
      <c r="J124" s="166">
        <v>62</v>
      </c>
      <c r="K124" s="166">
        <v>52</v>
      </c>
      <c r="L124" s="166">
        <v>45</v>
      </c>
      <c r="M124" s="166">
        <v>54</v>
      </c>
      <c r="N124" s="166">
        <v>30</v>
      </c>
      <c r="O124" s="166">
        <v>39</v>
      </c>
      <c r="P124" s="166">
        <v>33</v>
      </c>
      <c r="Q124" s="166">
        <v>26</v>
      </c>
      <c r="R124" s="166">
        <v>34</v>
      </c>
      <c r="S124" s="166">
        <v>29</v>
      </c>
      <c r="T124" s="166">
        <v>32</v>
      </c>
      <c r="U124" s="166">
        <v>22</v>
      </c>
      <c r="V124" s="166">
        <v>23</v>
      </c>
      <c r="W124" s="166">
        <v>15</v>
      </c>
      <c r="X124" s="166">
        <v>20</v>
      </c>
      <c r="Y124" s="166">
        <v>20</v>
      </c>
      <c r="Z124" s="166">
        <v>16</v>
      </c>
      <c r="AA124" s="166">
        <v>29</v>
      </c>
    </row>
    <row r="125" spans="1:31" x14ac:dyDescent="0.2">
      <c r="A125" s="1083"/>
    </row>
    <row r="126" spans="1:31" ht="21" customHeight="1" x14ac:dyDescent="0.2">
      <c r="A126" s="1083"/>
      <c r="B126" s="168" t="s">
        <v>447</v>
      </c>
      <c r="C126" s="168"/>
      <c r="D126" s="168"/>
      <c r="E126" s="168"/>
      <c r="F126" s="168"/>
      <c r="G126" s="168"/>
      <c r="H126" s="168"/>
      <c r="I126" s="168"/>
      <c r="J126" s="168"/>
      <c r="K126" s="168"/>
      <c r="L126" s="168"/>
      <c r="M126" s="168"/>
      <c r="N126" s="168"/>
      <c r="O126" s="168"/>
      <c r="P126" s="168"/>
      <c r="Q126" s="168"/>
      <c r="R126" s="168"/>
      <c r="S126" s="168"/>
      <c r="T126" s="168"/>
      <c r="U126" s="168"/>
      <c r="V126" s="168"/>
      <c r="W126" s="168"/>
      <c r="X126" s="168"/>
      <c r="Y126" s="168"/>
      <c r="Z126" s="168"/>
      <c r="AA126" s="168"/>
    </row>
    <row r="127" spans="1:31" x14ac:dyDescent="0.2">
      <c r="A127" s="1083"/>
      <c r="B127" s="160" t="s">
        <v>152</v>
      </c>
      <c r="C127" s="179" t="s">
        <v>427</v>
      </c>
      <c r="D127" s="179" t="s">
        <v>427</v>
      </c>
      <c r="E127" s="179" t="s">
        <v>427</v>
      </c>
      <c r="F127" s="179" t="s">
        <v>427</v>
      </c>
      <c r="G127" s="179" t="s">
        <v>427</v>
      </c>
      <c r="H127" s="179" t="s">
        <v>427</v>
      </c>
      <c r="I127" s="179" t="s">
        <v>427</v>
      </c>
      <c r="J127" s="162">
        <v>80680</v>
      </c>
      <c r="K127" s="162">
        <v>79591</v>
      </c>
      <c r="L127" s="162">
        <v>77444</v>
      </c>
      <c r="M127" s="162">
        <v>79896</v>
      </c>
      <c r="N127" s="162">
        <v>80840</v>
      </c>
      <c r="O127" s="162">
        <v>84442</v>
      </c>
      <c r="P127" s="162">
        <v>81293</v>
      </c>
      <c r="Q127" s="162">
        <v>79432</v>
      </c>
      <c r="R127" s="162">
        <v>75428</v>
      </c>
      <c r="S127" s="162">
        <v>75768</v>
      </c>
      <c r="T127" s="162">
        <v>82792</v>
      </c>
      <c r="U127" s="162">
        <v>95402</v>
      </c>
      <c r="V127" s="162">
        <v>93277</v>
      </c>
      <c r="W127" s="162">
        <v>99922</v>
      </c>
      <c r="X127" s="162">
        <v>99947</v>
      </c>
      <c r="Y127" s="162">
        <v>99412</v>
      </c>
      <c r="Z127" s="162">
        <v>93727</v>
      </c>
      <c r="AA127" s="162">
        <v>88778</v>
      </c>
      <c r="AB127" s="161"/>
      <c r="AC127" s="161"/>
      <c r="AD127" s="159"/>
      <c r="AE127" s="159"/>
    </row>
    <row r="128" spans="1:31" ht="15.75" customHeight="1" x14ac:dyDescent="0.2">
      <c r="A128" s="1083"/>
      <c r="B128" s="1070" t="s">
        <v>151</v>
      </c>
      <c r="C128" s="179" t="s">
        <v>427</v>
      </c>
      <c r="D128" s="179" t="s">
        <v>427</v>
      </c>
      <c r="E128" s="179" t="s">
        <v>427</v>
      </c>
      <c r="F128" s="179" t="s">
        <v>427</v>
      </c>
      <c r="G128" s="179" t="s">
        <v>427</v>
      </c>
      <c r="H128" s="179" t="s">
        <v>427</v>
      </c>
      <c r="I128" s="179" t="s">
        <v>427</v>
      </c>
      <c r="J128" s="162">
        <v>29199</v>
      </c>
      <c r="K128" s="162">
        <v>28820</v>
      </c>
      <c r="L128" s="162">
        <v>28819</v>
      </c>
      <c r="M128" s="162">
        <v>28945</v>
      </c>
      <c r="N128" s="162">
        <v>28912</v>
      </c>
      <c r="O128" s="162">
        <v>29910</v>
      </c>
      <c r="P128" s="162">
        <v>28526</v>
      </c>
      <c r="Q128" s="162">
        <v>27696</v>
      </c>
      <c r="R128" s="162">
        <v>26740</v>
      </c>
      <c r="S128" s="162">
        <v>27238</v>
      </c>
      <c r="T128" s="162">
        <v>30510</v>
      </c>
      <c r="U128" s="162">
        <v>33937</v>
      </c>
      <c r="V128" s="162">
        <v>33579</v>
      </c>
      <c r="W128" s="162">
        <v>35890</v>
      </c>
      <c r="X128" s="162">
        <v>35395</v>
      </c>
      <c r="Y128" s="162">
        <v>33512</v>
      </c>
      <c r="Z128" s="162">
        <v>33068</v>
      </c>
      <c r="AA128" s="162">
        <v>31073</v>
      </c>
      <c r="AB128" s="161"/>
      <c r="AC128" s="161"/>
      <c r="AD128" s="159"/>
      <c r="AE128" s="159"/>
    </row>
    <row r="129" spans="1:31" x14ac:dyDescent="0.2">
      <c r="A129" s="1083"/>
      <c r="B129" s="1070"/>
      <c r="C129" s="179" t="s">
        <v>427</v>
      </c>
      <c r="D129" s="179" t="s">
        <v>427</v>
      </c>
      <c r="E129" s="179" t="s">
        <v>427</v>
      </c>
      <c r="F129" s="179" t="s">
        <v>427</v>
      </c>
      <c r="G129" s="179" t="s">
        <v>427</v>
      </c>
      <c r="H129" s="179" t="s">
        <v>427</v>
      </c>
      <c r="I129" s="179" t="s">
        <v>427</v>
      </c>
      <c r="J129" s="163">
        <v>0.36199999999999999</v>
      </c>
      <c r="K129" s="163">
        <v>0.36199999999999999</v>
      </c>
      <c r="L129" s="163">
        <v>0.373</v>
      </c>
      <c r="M129" s="163">
        <v>0.36199999999999999</v>
      </c>
      <c r="N129" s="163">
        <v>0.35799999999999998</v>
      </c>
      <c r="O129" s="163">
        <v>0.35399999999999998</v>
      </c>
      <c r="P129" s="163">
        <v>0.35099999999999998</v>
      </c>
      <c r="Q129" s="163">
        <v>0.34899999999999998</v>
      </c>
      <c r="R129" s="163">
        <v>0.35499999999999998</v>
      </c>
      <c r="S129" s="163">
        <v>0.35899999999999999</v>
      </c>
      <c r="T129" s="163">
        <v>0.37</v>
      </c>
      <c r="U129" s="163">
        <v>0.35599999999999998</v>
      </c>
      <c r="V129" s="163">
        <v>0.36</v>
      </c>
      <c r="W129" s="163">
        <v>0.35899999999999999</v>
      </c>
      <c r="X129" s="163">
        <v>0.35399999999999998</v>
      </c>
      <c r="Y129" s="163">
        <v>0.33700000000000002</v>
      </c>
      <c r="Z129" s="163">
        <v>0.35299999999999998</v>
      </c>
      <c r="AA129" s="163">
        <v>0.35</v>
      </c>
      <c r="AB129" s="161"/>
      <c r="AC129" s="161"/>
      <c r="AD129" s="159"/>
      <c r="AE129" s="159"/>
    </row>
    <row r="130" spans="1:31" ht="15.75" customHeight="1" x14ac:dyDescent="0.2">
      <c r="A130" s="1083"/>
      <c r="B130" s="1070" t="s">
        <v>150</v>
      </c>
      <c r="C130" s="179" t="s">
        <v>427</v>
      </c>
      <c r="D130" s="179" t="s">
        <v>427</v>
      </c>
      <c r="E130" s="179" t="s">
        <v>427</v>
      </c>
      <c r="F130" s="179" t="s">
        <v>427</v>
      </c>
      <c r="G130" s="179" t="s">
        <v>427</v>
      </c>
      <c r="H130" s="179" t="s">
        <v>427</v>
      </c>
      <c r="I130" s="179" t="s">
        <v>427</v>
      </c>
      <c r="J130" s="163">
        <v>24728</v>
      </c>
      <c r="K130" s="163">
        <v>24454</v>
      </c>
      <c r="L130" s="163">
        <v>23907</v>
      </c>
      <c r="M130" s="163">
        <v>25194</v>
      </c>
      <c r="N130" s="163">
        <v>25140</v>
      </c>
      <c r="O130" s="163">
        <v>25536</v>
      </c>
      <c r="P130" s="163">
        <v>24362</v>
      </c>
      <c r="Q130" s="163">
        <v>24249</v>
      </c>
      <c r="R130" s="163">
        <v>23094</v>
      </c>
      <c r="S130" s="163">
        <v>23247</v>
      </c>
      <c r="T130" s="163">
        <v>24826</v>
      </c>
      <c r="U130" s="163">
        <v>28372</v>
      </c>
      <c r="V130" s="163">
        <v>28028</v>
      </c>
      <c r="W130" s="163">
        <v>29029</v>
      </c>
      <c r="X130" s="163">
        <v>28534</v>
      </c>
      <c r="Y130" s="163">
        <v>30356</v>
      </c>
      <c r="Z130" s="163">
        <v>27687</v>
      </c>
      <c r="AA130" s="163">
        <v>26027</v>
      </c>
      <c r="AB130" s="161"/>
      <c r="AC130" s="161"/>
      <c r="AD130" s="159"/>
      <c r="AE130" s="159"/>
    </row>
    <row r="131" spans="1:31" x14ac:dyDescent="0.2">
      <c r="A131" s="1083"/>
      <c r="B131" s="1070"/>
      <c r="C131" s="179" t="s">
        <v>427</v>
      </c>
      <c r="D131" s="179" t="s">
        <v>427</v>
      </c>
      <c r="E131" s="179" t="s">
        <v>427</v>
      </c>
      <c r="F131" s="179" t="s">
        <v>427</v>
      </c>
      <c r="G131" s="179" t="s">
        <v>427</v>
      </c>
      <c r="H131" s="179" t="s">
        <v>427</v>
      </c>
      <c r="I131" s="179" t="s">
        <v>427</v>
      </c>
      <c r="J131" s="163">
        <v>0.307</v>
      </c>
      <c r="K131" s="163">
        <v>0.307</v>
      </c>
      <c r="L131" s="163">
        <v>0.309</v>
      </c>
      <c r="M131" s="163">
        <v>0.315</v>
      </c>
      <c r="N131" s="163">
        <v>0.311</v>
      </c>
      <c r="O131" s="163">
        <v>0.30199999999999999</v>
      </c>
      <c r="P131" s="163">
        <v>0.3</v>
      </c>
      <c r="Q131" s="163">
        <v>0.30499999999999999</v>
      </c>
      <c r="R131" s="163">
        <v>0.30599999999999999</v>
      </c>
      <c r="S131" s="163">
        <v>0.307</v>
      </c>
      <c r="T131" s="163">
        <v>0.30099999999999999</v>
      </c>
      <c r="U131" s="163">
        <v>0.29699999999999999</v>
      </c>
      <c r="V131" s="163">
        <v>0.3</v>
      </c>
      <c r="W131" s="163">
        <v>0.29099999999999998</v>
      </c>
      <c r="X131" s="163">
        <v>0.28499999999999998</v>
      </c>
      <c r="Y131" s="163">
        <v>0.30499999999999999</v>
      </c>
      <c r="Z131" s="163">
        <v>0.29499999999999998</v>
      </c>
      <c r="AA131" s="163">
        <v>0.29299999999999998</v>
      </c>
      <c r="AB131" s="161"/>
      <c r="AC131" s="161"/>
      <c r="AD131" s="159"/>
      <c r="AE131" s="159"/>
    </row>
    <row r="132" spans="1:31" ht="15.75" customHeight="1" x14ac:dyDescent="0.2">
      <c r="A132" s="1083"/>
      <c r="B132" s="1070" t="s">
        <v>149</v>
      </c>
      <c r="C132" s="179" t="s">
        <v>427</v>
      </c>
      <c r="D132" s="179" t="s">
        <v>427</v>
      </c>
      <c r="E132" s="179" t="s">
        <v>427</v>
      </c>
      <c r="F132" s="179" t="s">
        <v>427</v>
      </c>
      <c r="G132" s="179" t="s">
        <v>427</v>
      </c>
      <c r="H132" s="179" t="s">
        <v>427</v>
      </c>
      <c r="I132" s="179" t="s">
        <v>427</v>
      </c>
      <c r="J132" s="163">
        <v>6712</v>
      </c>
      <c r="K132" s="163">
        <v>6778</v>
      </c>
      <c r="L132" s="163">
        <v>7108</v>
      </c>
      <c r="M132" s="163">
        <v>7792</v>
      </c>
      <c r="N132" s="163">
        <v>8025</v>
      </c>
      <c r="O132" s="163">
        <v>9046</v>
      </c>
      <c r="P132" s="163">
        <v>8450</v>
      </c>
      <c r="Q132" s="163">
        <v>8361</v>
      </c>
      <c r="R132" s="163">
        <v>8035</v>
      </c>
      <c r="S132" s="163">
        <v>8327</v>
      </c>
      <c r="T132" s="163">
        <v>9396</v>
      </c>
      <c r="U132" s="163">
        <v>10601</v>
      </c>
      <c r="V132" s="163">
        <v>11134</v>
      </c>
      <c r="W132" s="163">
        <v>11304</v>
      </c>
      <c r="X132" s="163">
        <v>11833</v>
      </c>
      <c r="Y132" s="163">
        <v>10883</v>
      </c>
      <c r="Z132" s="163">
        <v>10642</v>
      </c>
      <c r="AA132" s="163">
        <v>9579</v>
      </c>
      <c r="AB132" s="161"/>
      <c r="AC132" s="161"/>
      <c r="AD132" s="159"/>
      <c r="AE132" s="159"/>
    </row>
    <row r="133" spans="1:31" x14ac:dyDescent="0.2">
      <c r="A133" s="1083"/>
      <c r="B133" s="1070"/>
      <c r="C133" s="179" t="s">
        <v>427</v>
      </c>
      <c r="D133" s="179" t="s">
        <v>427</v>
      </c>
      <c r="E133" s="179" t="s">
        <v>427</v>
      </c>
      <c r="F133" s="179" t="s">
        <v>427</v>
      </c>
      <c r="G133" s="179" t="s">
        <v>427</v>
      </c>
      <c r="H133" s="179" t="s">
        <v>427</v>
      </c>
      <c r="I133" s="179" t="s">
        <v>427</v>
      </c>
      <c r="J133" s="163">
        <v>8.3000000000000004E-2</v>
      </c>
      <c r="K133" s="163">
        <v>8.5000000000000006E-2</v>
      </c>
      <c r="L133" s="163">
        <v>9.1999999999999998E-2</v>
      </c>
      <c r="M133" s="163">
        <v>9.8000000000000004E-2</v>
      </c>
      <c r="N133" s="163">
        <v>9.9000000000000005E-2</v>
      </c>
      <c r="O133" s="163">
        <v>0.107</v>
      </c>
      <c r="P133" s="163">
        <v>0.104</v>
      </c>
      <c r="Q133" s="163">
        <v>0.105</v>
      </c>
      <c r="R133" s="163">
        <v>0.107</v>
      </c>
      <c r="S133" s="163">
        <v>0.11</v>
      </c>
      <c r="T133" s="163">
        <v>0.114</v>
      </c>
      <c r="U133" s="163">
        <v>0.111</v>
      </c>
      <c r="V133" s="163">
        <v>0.11899999999999999</v>
      </c>
      <c r="W133" s="163">
        <v>0.113</v>
      </c>
      <c r="X133" s="163">
        <v>0.11799999999999999</v>
      </c>
      <c r="Y133" s="163">
        <v>0.109</v>
      </c>
      <c r="Z133" s="163">
        <v>0.114</v>
      </c>
      <c r="AA133" s="163">
        <v>0.108</v>
      </c>
      <c r="AB133" s="161"/>
      <c r="AC133" s="161"/>
      <c r="AD133" s="159"/>
      <c r="AE133" s="159"/>
    </row>
    <row r="134" spans="1:31" ht="15" customHeight="1" x14ac:dyDescent="0.2">
      <c r="A134" s="1083"/>
      <c r="B134" s="1070" t="s">
        <v>148</v>
      </c>
      <c r="C134" s="179" t="s">
        <v>427</v>
      </c>
      <c r="D134" s="179" t="s">
        <v>427</v>
      </c>
      <c r="E134" s="179" t="s">
        <v>427</v>
      </c>
      <c r="F134" s="179" t="s">
        <v>427</v>
      </c>
      <c r="G134" s="179" t="s">
        <v>427</v>
      </c>
      <c r="H134" s="179" t="s">
        <v>427</v>
      </c>
      <c r="I134" s="179" t="s">
        <v>427</v>
      </c>
      <c r="J134" s="163">
        <v>1709</v>
      </c>
      <c r="K134" s="163">
        <v>1786</v>
      </c>
      <c r="L134" s="163">
        <v>1811</v>
      </c>
      <c r="M134" s="163">
        <v>1939</v>
      </c>
      <c r="N134" s="163">
        <v>2127</v>
      </c>
      <c r="O134" s="163">
        <v>2572</v>
      </c>
      <c r="P134" s="163">
        <v>2532</v>
      </c>
      <c r="Q134" s="163">
        <v>2466</v>
      </c>
      <c r="R134" s="163">
        <v>2340</v>
      </c>
      <c r="S134" s="163">
        <v>2541</v>
      </c>
      <c r="T134" s="163">
        <v>2880</v>
      </c>
      <c r="U134" s="163">
        <v>3273</v>
      </c>
      <c r="V134" s="163">
        <v>3386</v>
      </c>
      <c r="W134" s="163">
        <v>3790</v>
      </c>
      <c r="X134" s="163">
        <v>4151</v>
      </c>
      <c r="Y134" s="163">
        <v>3811</v>
      </c>
      <c r="Z134" s="163">
        <v>3721</v>
      </c>
      <c r="AA134" s="163">
        <v>3549</v>
      </c>
      <c r="AB134" s="161"/>
      <c r="AC134" s="161"/>
      <c r="AD134" s="159"/>
      <c r="AE134" s="159"/>
    </row>
    <row r="135" spans="1:31" x14ac:dyDescent="0.2">
      <c r="A135" s="1083"/>
      <c r="B135" s="1070"/>
      <c r="C135" s="179" t="s">
        <v>427</v>
      </c>
      <c r="D135" s="179" t="s">
        <v>427</v>
      </c>
      <c r="E135" s="179" t="s">
        <v>427</v>
      </c>
      <c r="F135" s="179" t="s">
        <v>427</v>
      </c>
      <c r="G135" s="179" t="s">
        <v>427</v>
      </c>
      <c r="H135" s="179" t="s">
        <v>427</v>
      </c>
      <c r="I135" s="179" t="s">
        <v>427</v>
      </c>
      <c r="J135" s="163">
        <v>2.1000000000000001E-2</v>
      </c>
      <c r="K135" s="163">
        <v>2.1999999999999999E-2</v>
      </c>
      <c r="L135" s="163">
        <v>2.3E-2</v>
      </c>
      <c r="M135" s="163">
        <v>2.4E-2</v>
      </c>
      <c r="N135" s="163">
        <v>2.5999999999999999E-2</v>
      </c>
      <c r="O135" s="163">
        <v>0.03</v>
      </c>
      <c r="P135" s="163">
        <v>3.1E-2</v>
      </c>
      <c r="Q135" s="163">
        <v>3.1E-2</v>
      </c>
      <c r="R135" s="163">
        <v>3.1E-2</v>
      </c>
      <c r="S135" s="163">
        <v>3.4000000000000002E-2</v>
      </c>
      <c r="T135" s="163">
        <v>3.5000000000000003E-2</v>
      </c>
      <c r="U135" s="163">
        <v>3.4000000000000002E-2</v>
      </c>
      <c r="V135" s="163">
        <v>3.5999999999999997E-2</v>
      </c>
      <c r="W135" s="163">
        <v>3.7999999999999999E-2</v>
      </c>
      <c r="X135" s="163">
        <v>4.2000000000000003E-2</v>
      </c>
      <c r="Y135" s="163">
        <v>3.7999999999999999E-2</v>
      </c>
      <c r="Z135" s="163">
        <v>0.04</v>
      </c>
      <c r="AA135" s="163">
        <v>0.04</v>
      </c>
      <c r="AB135" s="161"/>
      <c r="AC135" s="161"/>
      <c r="AD135" s="159"/>
      <c r="AE135" s="159"/>
    </row>
    <row r="136" spans="1:31" ht="15.75" customHeight="1" x14ac:dyDescent="0.2">
      <c r="A136" s="1083"/>
      <c r="B136" s="1070" t="s">
        <v>147</v>
      </c>
      <c r="C136" s="179" t="s">
        <v>427</v>
      </c>
      <c r="D136" s="179" t="s">
        <v>427</v>
      </c>
      <c r="E136" s="179" t="s">
        <v>427</v>
      </c>
      <c r="F136" s="179" t="s">
        <v>427</v>
      </c>
      <c r="G136" s="179" t="s">
        <v>427</v>
      </c>
      <c r="H136" s="179" t="s">
        <v>427</v>
      </c>
      <c r="I136" s="179" t="s">
        <v>427</v>
      </c>
      <c r="J136" s="163">
        <v>762</v>
      </c>
      <c r="K136" s="163">
        <v>965</v>
      </c>
      <c r="L136" s="163">
        <v>1303</v>
      </c>
      <c r="M136" s="163">
        <v>1290</v>
      </c>
      <c r="N136" s="163">
        <v>1135</v>
      </c>
      <c r="O136" s="163">
        <v>1381</v>
      </c>
      <c r="P136" s="163">
        <v>1550</v>
      </c>
      <c r="Q136" s="163">
        <v>930</v>
      </c>
      <c r="R136" s="163">
        <v>1069</v>
      </c>
      <c r="S136" s="163">
        <v>1241</v>
      </c>
      <c r="T136" s="163">
        <v>1735</v>
      </c>
      <c r="U136" s="163">
        <v>2698</v>
      </c>
      <c r="V136" s="163">
        <v>2943</v>
      </c>
      <c r="W136" s="163">
        <v>2780</v>
      </c>
      <c r="X136" s="163">
        <v>2832</v>
      </c>
      <c r="Y136" s="163">
        <v>2662</v>
      </c>
      <c r="Z136" s="163">
        <v>3146</v>
      </c>
      <c r="AA136" s="163">
        <v>2756</v>
      </c>
      <c r="AB136" s="161"/>
      <c r="AC136" s="161"/>
      <c r="AD136" s="159"/>
      <c r="AE136" s="159"/>
    </row>
    <row r="137" spans="1:31" x14ac:dyDescent="0.2">
      <c r="A137" s="1083"/>
      <c r="B137" s="1070"/>
      <c r="C137" s="179" t="s">
        <v>427</v>
      </c>
      <c r="D137" s="179" t="s">
        <v>427</v>
      </c>
      <c r="E137" s="179" t="s">
        <v>427</v>
      </c>
      <c r="F137" s="179" t="s">
        <v>427</v>
      </c>
      <c r="G137" s="179" t="s">
        <v>427</v>
      </c>
      <c r="H137" s="179" t="s">
        <v>427</v>
      </c>
      <c r="I137" s="179" t="s">
        <v>427</v>
      </c>
      <c r="J137" s="163">
        <v>8.9999999999999993E-3</v>
      </c>
      <c r="K137" s="163">
        <v>1.2E-2</v>
      </c>
      <c r="L137" s="163">
        <v>1.7000000000000001E-2</v>
      </c>
      <c r="M137" s="163">
        <v>1.6E-2</v>
      </c>
      <c r="N137" s="163">
        <v>1.4E-2</v>
      </c>
      <c r="O137" s="163">
        <v>1.6E-2</v>
      </c>
      <c r="P137" s="163">
        <v>1.9E-2</v>
      </c>
      <c r="Q137" s="163">
        <v>1.2E-2</v>
      </c>
      <c r="R137" s="163">
        <v>1.4E-2</v>
      </c>
      <c r="S137" s="163">
        <v>1.6E-2</v>
      </c>
      <c r="T137" s="163">
        <v>2.1000000000000001E-2</v>
      </c>
      <c r="U137" s="163">
        <v>2.8000000000000001E-2</v>
      </c>
      <c r="V137" s="163">
        <v>3.2000000000000001E-2</v>
      </c>
      <c r="W137" s="163">
        <v>2.8000000000000001E-2</v>
      </c>
      <c r="X137" s="163">
        <v>2.8000000000000001E-2</v>
      </c>
      <c r="Y137" s="163">
        <v>2.7E-2</v>
      </c>
      <c r="Z137" s="163">
        <v>3.4000000000000002E-2</v>
      </c>
      <c r="AA137" s="163">
        <v>3.1E-2</v>
      </c>
      <c r="AB137" s="161"/>
      <c r="AC137" s="161"/>
      <c r="AD137" s="159"/>
      <c r="AE137" s="159"/>
    </row>
    <row r="138" spans="1:31" ht="15.75" customHeight="1" x14ac:dyDescent="0.2">
      <c r="A138" s="1083"/>
      <c r="B138" s="1070" t="s">
        <v>146</v>
      </c>
      <c r="C138" s="179" t="s">
        <v>427</v>
      </c>
      <c r="D138" s="179" t="s">
        <v>427</v>
      </c>
      <c r="E138" s="179" t="s">
        <v>427</v>
      </c>
      <c r="F138" s="179" t="s">
        <v>427</v>
      </c>
      <c r="G138" s="179" t="s">
        <v>427</v>
      </c>
      <c r="H138" s="179" t="s">
        <v>427</v>
      </c>
      <c r="I138" s="179" t="s">
        <v>427</v>
      </c>
      <c r="J138" s="163">
        <v>18198</v>
      </c>
      <c r="K138" s="163">
        <v>19114</v>
      </c>
      <c r="L138" s="163">
        <v>19694</v>
      </c>
      <c r="M138" s="163">
        <v>21613</v>
      </c>
      <c r="N138" s="163">
        <v>22257</v>
      </c>
      <c r="O138" s="163">
        <v>22768</v>
      </c>
      <c r="P138" s="163">
        <v>22690</v>
      </c>
      <c r="Q138" s="163">
        <v>22740</v>
      </c>
      <c r="R138" s="163">
        <v>22278</v>
      </c>
      <c r="S138" s="163">
        <v>22555</v>
      </c>
      <c r="T138" s="163">
        <v>26663</v>
      </c>
      <c r="U138" s="163">
        <v>32690</v>
      </c>
      <c r="V138" s="163">
        <v>33613</v>
      </c>
      <c r="W138" s="163">
        <v>36258</v>
      </c>
      <c r="X138" s="163">
        <v>37334</v>
      </c>
      <c r="Y138" s="163">
        <v>37836</v>
      </c>
      <c r="Z138" s="163">
        <v>38539</v>
      </c>
      <c r="AA138" s="163">
        <v>37955</v>
      </c>
      <c r="AB138" s="161"/>
      <c r="AC138" s="161"/>
      <c r="AD138" s="159"/>
      <c r="AE138" s="159"/>
    </row>
    <row r="139" spans="1:31" x14ac:dyDescent="0.2">
      <c r="A139" s="1083"/>
      <c r="B139" s="1070"/>
      <c r="C139" s="179" t="s">
        <v>427</v>
      </c>
      <c r="D139" s="179" t="s">
        <v>427</v>
      </c>
      <c r="E139" s="179" t="s">
        <v>427</v>
      </c>
      <c r="F139" s="179" t="s">
        <v>427</v>
      </c>
      <c r="G139" s="179" t="s">
        <v>427</v>
      </c>
      <c r="H139" s="179" t="s">
        <v>427</v>
      </c>
      <c r="I139" s="179" t="s">
        <v>427</v>
      </c>
      <c r="J139" s="163">
        <v>0.22600000000000001</v>
      </c>
      <c r="K139" s="163">
        <v>0.24</v>
      </c>
      <c r="L139" s="163">
        <v>0.254</v>
      </c>
      <c r="M139" s="163">
        <v>0.27100000000000002</v>
      </c>
      <c r="N139" s="163">
        <v>0.27500000000000002</v>
      </c>
      <c r="O139" s="163">
        <v>0.27</v>
      </c>
      <c r="P139" s="163">
        <v>0.27900000000000003</v>
      </c>
      <c r="Q139" s="163">
        <v>0.28599999999999998</v>
      </c>
      <c r="R139" s="163">
        <v>0.29499999999999998</v>
      </c>
      <c r="S139" s="163">
        <v>0.29799999999999999</v>
      </c>
      <c r="T139" s="163">
        <v>0.32300000000000001</v>
      </c>
      <c r="U139" s="163">
        <v>0.34300000000000003</v>
      </c>
      <c r="V139" s="163">
        <v>0.36</v>
      </c>
      <c r="W139" s="163">
        <v>0.36299999999999999</v>
      </c>
      <c r="X139" s="163">
        <v>0.374</v>
      </c>
      <c r="Y139" s="163">
        <v>0.38100000000000001</v>
      </c>
      <c r="Z139" s="163">
        <v>0.41099999999999998</v>
      </c>
      <c r="AA139" s="163">
        <v>0.42799999999999999</v>
      </c>
      <c r="AB139" s="161"/>
      <c r="AC139" s="161"/>
      <c r="AD139" s="159"/>
      <c r="AE139" s="159"/>
    </row>
    <row r="140" spans="1:31" ht="15.75" customHeight="1" x14ac:dyDescent="0.2">
      <c r="A140" s="1083"/>
      <c r="B140" s="1076" t="s">
        <v>145</v>
      </c>
      <c r="C140" s="179" t="s">
        <v>427</v>
      </c>
      <c r="D140" s="179" t="s">
        <v>427</v>
      </c>
      <c r="E140" s="179" t="s">
        <v>427</v>
      </c>
      <c r="F140" s="179" t="s">
        <v>427</v>
      </c>
      <c r="G140" s="179" t="s">
        <v>427</v>
      </c>
      <c r="H140" s="179" t="s">
        <v>427</v>
      </c>
      <c r="I140" s="179" t="s">
        <v>427</v>
      </c>
      <c r="J140" s="163">
        <v>16394</v>
      </c>
      <c r="K140" s="163">
        <v>17246</v>
      </c>
      <c r="L140" s="163">
        <v>17883</v>
      </c>
      <c r="M140" s="163">
        <v>19753</v>
      </c>
      <c r="N140" s="163">
        <v>20407</v>
      </c>
      <c r="O140" s="163">
        <v>20814</v>
      </c>
      <c r="P140" s="163">
        <v>20615</v>
      </c>
      <c r="Q140" s="163">
        <v>20240</v>
      </c>
      <c r="R140" s="163">
        <v>19429</v>
      </c>
      <c r="S140" s="163">
        <v>19560</v>
      </c>
      <c r="T140" s="163">
        <v>23371</v>
      </c>
      <c r="U140" s="163">
        <v>28698</v>
      </c>
      <c r="V140" s="163">
        <v>28948</v>
      </c>
      <c r="W140" s="163">
        <v>30948</v>
      </c>
      <c r="X140" s="163">
        <v>31429</v>
      </c>
      <c r="Y140" s="163">
        <v>31208</v>
      </c>
      <c r="Z140" s="163">
        <v>31478</v>
      </c>
      <c r="AA140" s="163">
        <v>30771</v>
      </c>
      <c r="AB140" s="161"/>
      <c r="AC140" s="161"/>
      <c r="AD140" s="159"/>
      <c r="AE140" s="159"/>
    </row>
    <row r="141" spans="1:31" x14ac:dyDescent="0.2">
      <c r="A141" s="1083"/>
      <c r="B141" s="1076"/>
      <c r="C141" s="179" t="s">
        <v>427</v>
      </c>
      <c r="D141" s="179" t="s">
        <v>427</v>
      </c>
      <c r="E141" s="179" t="s">
        <v>427</v>
      </c>
      <c r="F141" s="179" t="s">
        <v>427</v>
      </c>
      <c r="G141" s="179" t="s">
        <v>427</v>
      </c>
      <c r="H141" s="179" t="s">
        <v>427</v>
      </c>
      <c r="I141" s="179" t="s">
        <v>427</v>
      </c>
      <c r="J141" s="163">
        <v>0.20300000000000001</v>
      </c>
      <c r="K141" s="163">
        <v>0.217</v>
      </c>
      <c r="L141" s="163">
        <v>0.23100000000000001</v>
      </c>
      <c r="M141" s="163">
        <v>0.247</v>
      </c>
      <c r="N141" s="163">
        <v>0.252</v>
      </c>
      <c r="O141" s="163">
        <v>0.246</v>
      </c>
      <c r="P141" s="163">
        <v>0.254</v>
      </c>
      <c r="Q141" s="163">
        <v>0.255</v>
      </c>
      <c r="R141" s="163">
        <v>0.25800000000000001</v>
      </c>
      <c r="S141" s="163">
        <v>0.25800000000000001</v>
      </c>
      <c r="T141" s="163">
        <v>0.28299999999999997</v>
      </c>
      <c r="U141" s="163">
        <v>0.30099999999999999</v>
      </c>
      <c r="V141" s="163">
        <v>0.31</v>
      </c>
      <c r="W141" s="163">
        <v>0.31</v>
      </c>
      <c r="X141" s="163">
        <v>0.314</v>
      </c>
      <c r="Y141" s="163">
        <v>0.314</v>
      </c>
      <c r="Z141" s="163">
        <v>0.33600000000000002</v>
      </c>
      <c r="AA141" s="163">
        <v>0.34699999999999998</v>
      </c>
      <c r="AB141" s="161"/>
      <c r="AC141" s="161"/>
      <c r="AD141" s="159"/>
      <c r="AE141" s="159"/>
    </row>
    <row r="142" spans="1:31" ht="15.75" customHeight="1" x14ac:dyDescent="0.2">
      <c r="A142" s="1083"/>
      <c r="B142" s="1070" t="s">
        <v>144</v>
      </c>
      <c r="C142" s="179" t="s">
        <v>427</v>
      </c>
      <c r="D142" s="179" t="s">
        <v>427</v>
      </c>
      <c r="E142" s="179" t="s">
        <v>427</v>
      </c>
      <c r="F142" s="179" t="s">
        <v>427</v>
      </c>
      <c r="G142" s="179" t="s">
        <v>427</v>
      </c>
      <c r="H142" s="179" t="s">
        <v>427</v>
      </c>
      <c r="I142" s="179" t="s">
        <v>427</v>
      </c>
      <c r="J142" s="163">
        <v>15785</v>
      </c>
      <c r="K142" s="163">
        <v>15191</v>
      </c>
      <c r="L142" s="163">
        <v>14141</v>
      </c>
      <c r="M142" s="163">
        <v>16008</v>
      </c>
      <c r="N142" s="163">
        <v>17405</v>
      </c>
      <c r="O142" s="163">
        <v>19921</v>
      </c>
      <c r="P142" s="163">
        <v>19124</v>
      </c>
      <c r="Q142" s="163">
        <v>17837</v>
      </c>
      <c r="R142" s="163">
        <v>16585</v>
      </c>
      <c r="S142" s="163">
        <v>16548</v>
      </c>
      <c r="T142" s="163">
        <v>19103</v>
      </c>
      <c r="U142" s="163">
        <v>24582</v>
      </c>
      <c r="V142" s="163">
        <v>22778</v>
      </c>
      <c r="W142" s="163">
        <v>23264</v>
      </c>
      <c r="X142" s="163">
        <v>23465</v>
      </c>
      <c r="Y142" s="163">
        <v>22857</v>
      </c>
      <c r="Z142" s="163">
        <v>21396</v>
      </c>
      <c r="AA142" s="163">
        <v>20588</v>
      </c>
      <c r="AB142" s="161"/>
      <c r="AC142" s="161"/>
      <c r="AD142" s="159"/>
      <c r="AE142" s="159"/>
    </row>
    <row r="143" spans="1:31" x14ac:dyDescent="0.2">
      <c r="A143" s="1083"/>
      <c r="B143" s="1070"/>
      <c r="C143" s="179" t="s">
        <v>427</v>
      </c>
      <c r="D143" s="179" t="s">
        <v>427</v>
      </c>
      <c r="E143" s="179" t="s">
        <v>427</v>
      </c>
      <c r="F143" s="179" t="s">
        <v>427</v>
      </c>
      <c r="G143" s="179" t="s">
        <v>427</v>
      </c>
      <c r="H143" s="179" t="s">
        <v>427</v>
      </c>
      <c r="I143" s="179" t="s">
        <v>427</v>
      </c>
      <c r="J143" s="163">
        <v>0.19600000000000001</v>
      </c>
      <c r="K143" s="163">
        <v>0.191</v>
      </c>
      <c r="L143" s="163">
        <v>0.183</v>
      </c>
      <c r="M143" s="163">
        <v>0.2</v>
      </c>
      <c r="N143" s="163">
        <v>0.215</v>
      </c>
      <c r="O143" s="163">
        <v>0.23599999999999999</v>
      </c>
      <c r="P143" s="163">
        <v>0.23499999999999999</v>
      </c>
      <c r="Q143" s="163">
        <v>0.22500000000000001</v>
      </c>
      <c r="R143" s="163">
        <v>0.22</v>
      </c>
      <c r="S143" s="163">
        <v>0.218</v>
      </c>
      <c r="T143" s="163">
        <v>0.23200000000000001</v>
      </c>
      <c r="U143" s="163">
        <v>0.25800000000000001</v>
      </c>
      <c r="V143" s="163">
        <v>0.24399999999999999</v>
      </c>
      <c r="W143" s="163">
        <v>0.23300000000000001</v>
      </c>
      <c r="X143" s="163">
        <v>0.23499999999999999</v>
      </c>
      <c r="Y143" s="163">
        <v>0.23</v>
      </c>
      <c r="Z143" s="163">
        <v>0.22800000000000001</v>
      </c>
      <c r="AA143" s="163">
        <v>0.23200000000000001</v>
      </c>
      <c r="AB143" s="161"/>
      <c r="AC143" s="161"/>
      <c r="AD143" s="159"/>
      <c r="AE143" s="159"/>
    </row>
    <row r="144" spans="1:31" ht="15.75" customHeight="1" x14ac:dyDescent="0.2">
      <c r="A144" s="1083"/>
      <c r="B144" s="1070" t="s">
        <v>143</v>
      </c>
      <c r="C144" s="179" t="s">
        <v>427</v>
      </c>
      <c r="D144" s="179" t="s">
        <v>427</v>
      </c>
      <c r="E144" s="179" t="s">
        <v>427</v>
      </c>
      <c r="F144" s="179" t="s">
        <v>427</v>
      </c>
      <c r="G144" s="179" t="s">
        <v>427</v>
      </c>
      <c r="H144" s="179" t="s">
        <v>427</v>
      </c>
      <c r="I144" s="179" t="s">
        <v>427</v>
      </c>
      <c r="J144" s="163">
        <v>18108</v>
      </c>
      <c r="K144" s="163">
        <v>17806</v>
      </c>
      <c r="L144" s="163">
        <v>17007</v>
      </c>
      <c r="M144" s="163">
        <v>15864</v>
      </c>
      <c r="N144" s="163">
        <v>16470</v>
      </c>
      <c r="O144" s="163">
        <v>15964</v>
      </c>
      <c r="P144" s="163">
        <v>15377</v>
      </c>
      <c r="Q144" s="163">
        <v>15376</v>
      </c>
      <c r="R144" s="163">
        <v>14893</v>
      </c>
      <c r="S144" s="163">
        <v>15575</v>
      </c>
      <c r="T144" s="163">
        <v>17734</v>
      </c>
      <c r="U144" s="163">
        <v>19453</v>
      </c>
      <c r="V144" s="163">
        <v>21451</v>
      </c>
      <c r="W144" s="163">
        <v>25165</v>
      </c>
      <c r="X144" s="163">
        <v>25742</v>
      </c>
      <c r="Y144" s="163">
        <v>26379</v>
      </c>
      <c r="Z144" s="163">
        <v>25957</v>
      </c>
      <c r="AA144" s="163">
        <v>25369</v>
      </c>
      <c r="AB144" s="161"/>
      <c r="AC144" s="161"/>
      <c r="AD144" s="159"/>
      <c r="AE144" s="159"/>
    </row>
    <row r="145" spans="1:31" x14ac:dyDescent="0.2">
      <c r="A145" s="1083"/>
      <c r="B145" s="1070"/>
      <c r="C145" s="179" t="s">
        <v>427</v>
      </c>
      <c r="D145" s="179" t="s">
        <v>427</v>
      </c>
      <c r="E145" s="179" t="s">
        <v>427</v>
      </c>
      <c r="F145" s="179" t="s">
        <v>427</v>
      </c>
      <c r="G145" s="179" t="s">
        <v>427</v>
      </c>
      <c r="H145" s="179" t="s">
        <v>427</v>
      </c>
      <c r="I145" s="179" t="s">
        <v>427</v>
      </c>
      <c r="J145" s="163">
        <v>0.224</v>
      </c>
      <c r="K145" s="163">
        <v>0.224</v>
      </c>
      <c r="L145" s="163">
        <v>0.22</v>
      </c>
      <c r="M145" s="163">
        <v>0.19900000000000001</v>
      </c>
      <c r="N145" s="163">
        <v>0.20399999999999999</v>
      </c>
      <c r="O145" s="163">
        <v>0.189</v>
      </c>
      <c r="P145" s="163">
        <v>0.189</v>
      </c>
      <c r="Q145" s="163">
        <v>0.19400000000000001</v>
      </c>
      <c r="R145" s="163">
        <v>0.19700000000000001</v>
      </c>
      <c r="S145" s="163">
        <v>0.20599999999999999</v>
      </c>
      <c r="T145" s="163">
        <v>0.214</v>
      </c>
      <c r="U145" s="163">
        <v>0.20399999999999999</v>
      </c>
      <c r="V145" s="163">
        <v>0.23</v>
      </c>
      <c r="W145" s="163">
        <v>0.252</v>
      </c>
      <c r="X145" s="163">
        <v>0.25800000000000001</v>
      </c>
      <c r="Y145" s="163">
        <v>0.26500000000000001</v>
      </c>
      <c r="Z145" s="163">
        <v>0.27700000000000002</v>
      </c>
      <c r="AA145" s="163">
        <v>0.28599999999999998</v>
      </c>
      <c r="AB145" s="161"/>
      <c r="AC145" s="161"/>
      <c r="AD145" s="159"/>
      <c r="AE145" s="159"/>
    </row>
    <row r="146" spans="1:31" ht="15.75" customHeight="1" x14ac:dyDescent="0.2">
      <c r="A146" s="1083"/>
      <c r="B146" s="1070" t="s">
        <v>142</v>
      </c>
      <c r="C146" s="179" t="s">
        <v>427</v>
      </c>
      <c r="D146" s="179" t="s">
        <v>427</v>
      </c>
      <c r="E146" s="179" t="s">
        <v>427</v>
      </c>
      <c r="F146" s="179" t="s">
        <v>427</v>
      </c>
      <c r="G146" s="179" t="s">
        <v>427</v>
      </c>
      <c r="H146" s="179" t="s">
        <v>427</v>
      </c>
      <c r="I146" s="179" t="s">
        <v>427</v>
      </c>
      <c r="J146" s="163">
        <v>1134</v>
      </c>
      <c r="K146" s="163">
        <v>1071</v>
      </c>
      <c r="L146" s="163">
        <v>1044</v>
      </c>
      <c r="M146" s="163">
        <v>1270</v>
      </c>
      <c r="N146" s="163">
        <v>1251</v>
      </c>
      <c r="O146" s="163">
        <v>1256</v>
      </c>
      <c r="P146" s="163">
        <v>1167</v>
      </c>
      <c r="Q146" s="163">
        <v>1011</v>
      </c>
      <c r="R146" s="163">
        <v>970</v>
      </c>
      <c r="S146" s="163">
        <v>861</v>
      </c>
      <c r="T146" s="163">
        <v>818</v>
      </c>
      <c r="U146" s="163">
        <v>954</v>
      </c>
      <c r="V146" s="163">
        <v>942</v>
      </c>
      <c r="W146" s="163">
        <v>1044</v>
      </c>
      <c r="X146" s="163">
        <v>919</v>
      </c>
      <c r="Y146" s="163">
        <v>1082</v>
      </c>
      <c r="Z146" s="163">
        <v>1019</v>
      </c>
      <c r="AA146" s="163">
        <v>938</v>
      </c>
      <c r="AB146" s="161"/>
      <c r="AC146" s="161"/>
      <c r="AD146" s="159"/>
      <c r="AE146" s="159"/>
    </row>
    <row r="147" spans="1:31" x14ac:dyDescent="0.2">
      <c r="A147" s="1083"/>
      <c r="B147" s="1070"/>
      <c r="C147" s="179" t="s">
        <v>427</v>
      </c>
      <c r="D147" s="179" t="s">
        <v>427</v>
      </c>
      <c r="E147" s="179" t="s">
        <v>427</v>
      </c>
      <c r="F147" s="179" t="s">
        <v>427</v>
      </c>
      <c r="G147" s="179" t="s">
        <v>427</v>
      </c>
      <c r="H147" s="179" t="s">
        <v>427</v>
      </c>
      <c r="I147" s="179" t="s">
        <v>427</v>
      </c>
      <c r="J147" s="163">
        <v>1.4E-2</v>
      </c>
      <c r="K147" s="163">
        <v>1.2999999999999999E-2</v>
      </c>
      <c r="L147" s="163">
        <v>1.2999999999999999E-2</v>
      </c>
      <c r="M147" s="163">
        <v>1.6E-2</v>
      </c>
      <c r="N147" s="163">
        <v>1.4999999999999999E-2</v>
      </c>
      <c r="O147" s="163">
        <v>1.4999999999999999E-2</v>
      </c>
      <c r="P147" s="163">
        <v>1.4E-2</v>
      </c>
      <c r="Q147" s="163">
        <v>1.2999999999999999E-2</v>
      </c>
      <c r="R147" s="163">
        <v>1.2999999999999999E-2</v>
      </c>
      <c r="S147" s="163">
        <v>1.0999999999999999E-2</v>
      </c>
      <c r="T147" s="163">
        <v>0.01</v>
      </c>
      <c r="U147" s="163">
        <v>0.01</v>
      </c>
      <c r="V147" s="163">
        <v>0.01</v>
      </c>
      <c r="W147" s="163">
        <v>0.01</v>
      </c>
      <c r="X147" s="163">
        <v>8.9999999999999993E-3</v>
      </c>
      <c r="Y147" s="163">
        <v>1.0999999999999999E-2</v>
      </c>
      <c r="Z147" s="163">
        <v>1.0999999999999999E-2</v>
      </c>
      <c r="AA147" s="163">
        <v>1.0999999999999999E-2</v>
      </c>
      <c r="AB147" s="161"/>
      <c r="AC147" s="161"/>
      <c r="AD147" s="159"/>
      <c r="AE147" s="159"/>
    </row>
    <row r="148" spans="1:31" ht="15.75" customHeight="1" thickBot="1" x14ac:dyDescent="0.25">
      <c r="A148" s="1083"/>
      <c r="B148" s="1077" t="s">
        <v>474</v>
      </c>
      <c r="J148" s="181"/>
      <c r="K148" s="181"/>
      <c r="L148" s="181"/>
      <c r="M148" s="181"/>
      <c r="N148" s="181"/>
      <c r="O148" s="181"/>
      <c r="P148" s="181"/>
      <c r="Q148" s="181"/>
      <c r="R148" s="181"/>
      <c r="S148" s="181"/>
      <c r="T148" s="181"/>
      <c r="U148" s="181"/>
      <c r="V148" s="181"/>
      <c r="W148" s="181">
        <v>201</v>
      </c>
      <c r="X148" s="181">
        <v>245</v>
      </c>
      <c r="Y148" s="181">
        <v>280</v>
      </c>
      <c r="Z148" s="181">
        <v>333</v>
      </c>
      <c r="AA148" s="181">
        <v>333</v>
      </c>
    </row>
    <row r="149" spans="1:31" ht="15.75" customHeight="1" thickBot="1" x14ac:dyDescent="0.25">
      <c r="A149" s="1083"/>
      <c r="B149" s="1077"/>
      <c r="J149" s="182"/>
      <c r="K149" s="182"/>
      <c r="L149" s="182"/>
      <c r="M149" s="182"/>
      <c r="N149" s="182"/>
      <c r="O149" s="182"/>
      <c r="P149" s="182"/>
      <c r="Q149" s="182"/>
      <c r="R149" s="182"/>
      <c r="S149" s="182"/>
      <c r="T149" s="182"/>
      <c r="U149" s="182"/>
      <c r="V149" s="182"/>
      <c r="W149" s="183">
        <v>2E-3</v>
      </c>
      <c r="X149" s="183">
        <v>2E-3</v>
      </c>
      <c r="Y149" s="183">
        <v>3.0000000000000001E-3</v>
      </c>
      <c r="Z149" s="183">
        <v>4.0000000000000001E-3</v>
      </c>
      <c r="AA149" s="183">
        <v>4.0000000000000001E-3</v>
      </c>
    </row>
    <row r="150" spans="1:31" x14ac:dyDescent="0.2">
      <c r="A150" s="1083"/>
      <c r="B150" s="873" t="s">
        <v>594</v>
      </c>
      <c r="C150" s="179" t="s">
        <v>427</v>
      </c>
      <c r="D150" s="179" t="s">
        <v>427</v>
      </c>
      <c r="E150" s="179" t="s">
        <v>427</v>
      </c>
      <c r="F150" s="179" t="s">
        <v>427</v>
      </c>
      <c r="G150" s="179" t="s">
        <v>427</v>
      </c>
      <c r="H150" s="179" t="s">
        <v>427</v>
      </c>
      <c r="I150" s="179" t="s">
        <v>427</v>
      </c>
      <c r="J150" s="173">
        <f>[1]EEOC!C44</f>
        <v>1134</v>
      </c>
      <c r="K150" s="173">
        <f>[1]EEOC!D44</f>
        <v>1071</v>
      </c>
      <c r="L150" s="173">
        <f>[1]EEOC!E44</f>
        <v>1044</v>
      </c>
      <c r="M150" s="173">
        <f>[1]EEOC!F44</f>
        <v>1270</v>
      </c>
      <c r="N150" s="173">
        <f>[1]EEOC!G44</f>
        <v>1251</v>
      </c>
      <c r="O150" s="173">
        <f>[1]EEOC!H44</f>
        <v>1256</v>
      </c>
      <c r="P150" s="173">
        <f>[1]EEOC!I44</f>
        <v>1167</v>
      </c>
      <c r="Q150" s="173">
        <f>[1]EEOC!J44</f>
        <v>1011</v>
      </c>
      <c r="R150" s="173">
        <f>[1]EEOC!K44</f>
        <v>970</v>
      </c>
      <c r="S150" s="173">
        <f>[1]EEOC!L44</f>
        <v>861</v>
      </c>
      <c r="T150" s="173">
        <f>[1]EEOC!M44</f>
        <v>818</v>
      </c>
      <c r="U150" s="173">
        <f>[1]EEOC!N44</f>
        <v>954</v>
      </c>
      <c r="V150" s="173">
        <f>[1]EEOC!O44</f>
        <v>942</v>
      </c>
      <c r="W150" s="173">
        <f>[1]EEOC!P44</f>
        <v>1044</v>
      </c>
      <c r="X150" s="173">
        <f>[1]EEOC!Q44</f>
        <v>919</v>
      </c>
      <c r="Y150" s="173">
        <f>[1]EEOC!R44</f>
        <v>1082</v>
      </c>
      <c r="Z150" s="173">
        <f>[1]EEOC!S44</f>
        <v>1019</v>
      </c>
      <c r="AA150" s="173">
        <f>[1]EEOC!T44</f>
        <v>938</v>
      </c>
      <c r="AB150" s="173"/>
    </row>
    <row r="151" spans="1:31" x14ac:dyDescent="0.2">
      <c r="A151" s="1083"/>
      <c r="B151" s="873" t="s">
        <v>595</v>
      </c>
      <c r="C151" s="179" t="s">
        <v>427</v>
      </c>
      <c r="D151" s="179" t="s">
        <v>427</v>
      </c>
      <c r="E151" s="179" t="s">
        <v>427</v>
      </c>
      <c r="F151" s="179" t="s">
        <v>427</v>
      </c>
      <c r="G151" s="179" t="s">
        <v>427</v>
      </c>
      <c r="H151" s="179" t="s">
        <v>427</v>
      </c>
      <c r="I151" s="179" t="s">
        <v>427</v>
      </c>
      <c r="J151" s="173">
        <f>[1]EEOC!C45</f>
        <v>1172</v>
      </c>
      <c r="K151" s="173">
        <f>[1]EEOC!D45</f>
        <v>1134</v>
      </c>
      <c r="L151" s="173">
        <f>[1]EEOC!E45</f>
        <v>1026</v>
      </c>
      <c r="M151" s="173">
        <f>[1]EEOC!F45</f>
        <v>1235</v>
      </c>
      <c r="N151" s="173">
        <f>[1]EEOC!G45</f>
        <v>1158</v>
      </c>
      <c r="O151" s="173">
        <f>[1]EEOC!H45</f>
        <v>1182</v>
      </c>
      <c r="P151" s="173">
        <f>[1]EEOC!I45</f>
        <v>1071</v>
      </c>
      <c r="Q151" s="173">
        <f>[1]EEOC!J45</f>
        <v>996</v>
      </c>
      <c r="R151" s="173">
        <f>[1]EEOC!K45</f>
        <v>889</v>
      </c>
      <c r="S151" s="173">
        <f>[1]EEOC!L45</f>
        <v>748</v>
      </c>
      <c r="T151" s="173">
        <f>[1]EEOC!M45</f>
        <v>796</v>
      </c>
      <c r="U151" s="173">
        <f>[1]EEOC!N45</f>
        <v>828</v>
      </c>
      <c r="V151" s="173">
        <f>[1]EEOC!O45</f>
        <v>991</v>
      </c>
      <c r="W151" s="173">
        <f>[1]EEOC!P45</f>
        <v>1083</v>
      </c>
      <c r="X151" s="173">
        <f>[1]EEOC!Q45</f>
        <v>1101</v>
      </c>
      <c r="Y151" s="173">
        <f>[1]EEOC!R45</f>
        <v>1139</v>
      </c>
      <c r="Z151" s="173">
        <f>[1]EEOC!S45</f>
        <v>1063</v>
      </c>
      <c r="AA151" s="173">
        <f>[1]EEOC!T45</f>
        <v>1024</v>
      </c>
    </row>
    <row r="152" spans="1:31" x14ac:dyDescent="0.2">
      <c r="A152" s="1083"/>
      <c r="B152" s="874" t="s">
        <v>436</v>
      </c>
      <c r="C152" s="179" t="s">
        <v>427</v>
      </c>
      <c r="D152" s="179" t="s">
        <v>427</v>
      </c>
      <c r="E152" s="179" t="s">
        <v>427</v>
      </c>
      <c r="F152" s="179" t="s">
        <v>427</v>
      </c>
      <c r="G152" s="179" t="s">
        <v>427</v>
      </c>
      <c r="H152" s="179" t="s">
        <v>427</v>
      </c>
      <c r="I152" s="179" t="s">
        <v>427</v>
      </c>
      <c r="J152" s="875">
        <f>[1]EEOC!C48</f>
        <v>6.0999999999999999E-2</v>
      </c>
      <c r="K152" s="875">
        <f>[1]EEOC!D48</f>
        <v>6.3E-2</v>
      </c>
      <c r="L152" s="875">
        <f>[1]EEOC!E48</f>
        <v>8.6999999999999994E-2</v>
      </c>
      <c r="M152" s="875">
        <f>[1]EEOC!F48</f>
        <v>6.5000000000000002E-2</v>
      </c>
      <c r="N152" s="875">
        <f>[1]EEOC!G48</f>
        <v>8.3000000000000004E-2</v>
      </c>
      <c r="O152" s="875">
        <f>[1]EEOC!H48</f>
        <v>9.9000000000000005E-2</v>
      </c>
      <c r="P152" s="875">
        <f>[1]EEOC!I48</f>
        <v>0.11600000000000001</v>
      </c>
      <c r="Q152" s="875">
        <f>[1]EEOC!J48</f>
        <v>0.109</v>
      </c>
      <c r="R152" s="875">
        <f>[1]EEOC!K48</f>
        <v>0.114</v>
      </c>
      <c r="S152" s="875">
        <f>[1]EEOC!L48</f>
        <v>0.11799999999999999</v>
      </c>
      <c r="T152" s="875">
        <f>[1]EEOC!M48</f>
        <v>0.123</v>
      </c>
      <c r="U152" s="875">
        <f>[1]EEOC!N48</f>
        <v>0.106</v>
      </c>
      <c r="V152" s="875">
        <f>[1]EEOC!O48</f>
        <v>9.1999999999999998E-2</v>
      </c>
      <c r="W152" s="875">
        <f>[1]EEOC!P48</f>
        <v>0.109</v>
      </c>
      <c r="X152" s="875">
        <f>[1]EEOC!Q48</f>
        <v>0.114</v>
      </c>
      <c r="Y152" s="875">
        <f>[1]EEOC!R48</f>
        <v>0.114</v>
      </c>
      <c r="Z152" s="875">
        <f>[1]EEOC!S48</f>
        <v>8.4000000000000005E-2</v>
      </c>
      <c r="AA152" s="875">
        <f>[1]EEOC!T48</f>
        <v>7.6999999999999999E-2</v>
      </c>
      <c r="AB152" s="875"/>
    </row>
    <row r="153" spans="1:31" x14ac:dyDescent="0.2">
      <c r="A153" s="1083"/>
      <c r="B153" s="874" t="s">
        <v>597</v>
      </c>
      <c r="C153" s="179" t="s">
        <v>427</v>
      </c>
      <c r="D153" s="179" t="s">
        <v>427</v>
      </c>
      <c r="E153" s="179" t="s">
        <v>427</v>
      </c>
      <c r="F153" s="179" t="s">
        <v>427</v>
      </c>
      <c r="G153" s="179" t="s">
        <v>427</v>
      </c>
      <c r="H153" s="179" t="s">
        <v>427</v>
      </c>
      <c r="I153" s="179" t="s">
        <v>427</v>
      </c>
      <c r="J153" s="875">
        <f>[1]EEOC!C50</f>
        <v>4.5999999999999999E-2</v>
      </c>
      <c r="K153" s="875">
        <f>[1]EEOC!D50</f>
        <v>4.2999999999999997E-2</v>
      </c>
      <c r="L153" s="875">
        <f>[1]EEOC!E50</f>
        <v>5.7000000000000002E-2</v>
      </c>
      <c r="M153" s="875">
        <f>[1]EEOC!F50</f>
        <v>5.7000000000000002E-2</v>
      </c>
      <c r="N153" s="875">
        <f>[1]EEOC!G50</f>
        <v>5.3999999999999999E-2</v>
      </c>
      <c r="O153" s="875">
        <f>[1]EEOC!H50</f>
        <v>6.2E-2</v>
      </c>
      <c r="P153" s="875">
        <f>[1]EEOC!I50</f>
        <v>4.1000000000000002E-2</v>
      </c>
      <c r="Q153" s="875">
        <f>[1]EEOC!J50</f>
        <v>6.5000000000000002E-2</v>
      </c>
      <c r="R153" s="875">
        <f>[1]EEOC!K50</f>
        <v>4.9000000000000002E-2</v>
      </c>
      <c r="S153" s="875">
        <f>[1]EEOC!L50</f>
        <v>5.0999999999999997E-2</v>
      </c>
      <c r="T153" s="875">
        <f>[1]EEOC!M50</f>
        <v>7.4999999999999997E-2</v>
      </c>
      <c r="U153" s="875">
        <f>[1]EEOC!N50</f>
        <v>8.3000000000000004E-2</v>
      </c>
      <c r="V153" s="875">
        <f>[1]EEOC!O50</f>
        <v>5.7000000000000002E-2</v>
      </c>
      <c r="W153" s="875">
        <f>[1]EEOC!P50</f>
        <v>8.3000000000000004E-2</v>
      </c>
      <c r="X153" s="875">
        <f>[1]EEOC!Q50</f>
        <v>6.8000000000000005E-2</v>
      </c>
      <c r="Y153" s="875">
        <f>[1]EEOC!R50</f>
        <v>5.8000000000000003E-2</v>
      </c>
      <c r="Z153" s="875">
        <f>[1]EEOC!S50</f>
        <v>5.6000000000000001E-2</v>
      </c>
      <c r="AA153" s="875">
        <f>[1]EEOC!T50</f>
        <v>6.0999999999999999E-2</v>
      </c>
      <c r="AB153" s="875"/>
    </row>
    <row r="154" spans="1:31" x14ac:dyDescent="0.2">
      <c r="A154" s="1083"/>
      <c r="B154" s="874" t="s">
        <v>598</v>
      </c>
      <c r="C154" s="179" t="s">
        <v>427</v>
      </c>
      <c r="D154" s="179" t="s">
        <v>427</v>
      </c>
      <c r="E154" s="179" t="s">
        <v>427</v>
      </c>
      <c r="F154" s="179" t="s">
        <v>427</v>
      </c>
      <c r="G154" s="179" t="s">
        <v>427</v>
      </c>
      <c r="H154" s="179" t="s">
        <v>427</v>
      </c>
      <c r="I154" s="179" t="s">
        <v>427</v>
      </c>
      <c r="J154" s="875">
        <f>[1]EEOC!C52</f>
        <v>0.25800000000000001</v>
      </c>
      <c r="K154" s="875">
        <f>[1]EEOC!D52</f>
        <v>0.28799999999999998</v>
      </c>
      <c r="L154" s="875">
        <f>[1]EEOC!E52</f>
        <v>0.22</v>
      </c>
      <c r="M154" s="875">
        <f>[1]EEOC!F52</f>
        <v>0.20200000000000001</v>
      </c>
      <c r="N154" s="875">
        <f>[1]EEOC!G52</f>
        <v>0.17399999999999999</v>
      </c>
      <c r="O154" s="875">
        <f>[1]EEOC!H52</f>
        <v>0.17799999999999999</v>
      </c>
      <c r="P154" s="875">
        <f>[1]EEOC!I52</f>
        <v>0.16600000000000001</v>
      </c>
      <c r="Q154" s="875">
        <f>[1]EEOC!J52</f>
        <v>0.16700000000000001</v>
      </c>
      <c r="R154" s="875">
        <f>[1]EEOC!K52</f>
        <v>0.16500000000000001</v>
      </c>
      <c r="S154" s="875">
        <f>[1]EEOC!L52</f>
        <v>0.151</v>
      </c>
      <c r="T154" s="875">
        <f>[1]EEOC!M52</f>
        <v>0.16600000000000001</v>
      </c>
      <c r="U154" s="875">
        <f>[1]EEOC!N52</f>
        <v>0.17100000000000001</v>
      </c>
      <c r="V154" s="875">
        <f>[1]EEOC!O52</f>
        <v>0.28000000000000003</v>
      </c>
      <c r="W154" s="875">
        <f>[1]EEOC!P52</f>
        <v>0.187</v>
      </c>
      <c r="X154" s="875">
        <f>[1]EEOC!Q52</f>
        <v>0.16800000000000001</v>
      </c>
      <c r="Y154" s="875">
        <f>[1]EEOC!R52</f>
        <v>0.16300000000000001</v>
      </c>
      <c r="Z154" s="875">
        <f>[1]EEOC!S52</f>
        <v>0.23100000000000001</v>
      </c>
      <c r="AA154" s="875">
        <f>[1]EEOC!T52</f>
        <v>0.20599999999999999</v>
      </c>
      <c r="AB154" s="875"/>
    </row>
    <row r="155" spans="1:31" x14ac:dyDescent="0.2">
      <c r="A155" s="1083"/>
      <c r="B155" s="874" t="s">
        <v>599</v>
      </c>
      <c r="C155" s="179" t="s">
        <v>427</v>
      </c>
      <c r="D155" s="179" t="s">
        <v>427</v>
      </c>
      <c r="E155" s="179" t="s">
        <v>427</v>
      </c>
      <c r="F155" s="179" t="s">
        <v>427</v>
      </c>
      <c r="G155" s="179" t="s">
        <v>427</v>
      </c>
      <c r="H155" s="179" t="s">
        <v>427</v>
      </c>
      <c r="I155" s="179" t="s">
        <v>427</v>
      </c>
      <c r="J155" s="875">
        <f>[1]EEOC!C54</f>
        <v>0.59499999999999997</v>
      </c>
      <c r="K155" s="875">
        <f>[1]EEOC!D54</f>
        <v>0.54300000000000004</v>
      </c>
      <c r="L155" s="875">
        <f>[1]EEOC!E54</f>
        <v>0.55100000000000005</v>
      </c>
      <c r="M155" s="875">
        <f>[1]EEOC!F54</f>
        <v>0.57999999999999996</v>
      </c>
      <c r="N155" s="875">
        <f>[1]EEOC!G54</f>
        <v>0.58599999999999997</v>
      </c>
      <c r="O155" s="875">
        <f>[1]EEOC!H54</f>
        <v>0.57699999999999996</v>
      </c>
      <c r="P155" s="875">
        <f>[1]EEOC!I54</f>
        <v>0.57199999999999995</v>
      </c>
      <c r="Q155" s="875">
        <f>[1]EEOC!J54</f>
        <v>0.57499999999999996</v>
      </c>
      <c r="R155" s="875">
        <f>[1]EEOC!K54</f>
        <v>0.58599999999999997</v>
      </c>
      <c r="S155" s="875">
        <f>[1]EEOC!L54</f>
        <v>0.61899999999999999</v>
      </c>
      <c r="T155" s="875">
        <f>[1]EEOC!M54</f>
        <v>0.55900000000000005</v>
      </c>
      <c r="U155" s="875">
        <f>[1]EEOC!N54</f>
        <v>0.56000000000000005</v>
      </c>
      <c r="V155" s="875">
        <f>[1]EEOC!O54</f>
        <v>0.52600000000000002</v>
      </c>
      <c r="W155" s="875">
        <f>[1]EEOC!P54</f>
        <v>0.56699999999999995</v>
      </c>
      <c r="X155" s="875">
        <f>[1]EEOC!Q54</f>
        <v>0.59899999999999998</v>
      </c>
      <c r="Y155" s="875">
        <f>[1]EEOC!R54</f>
        <v>0.59099999999999997</v>
      </c>
      <c r="Z155" s="875">
        <f>[1]EEOC!S54</f>
        <v>0.56899999999999995</v>
      </c>
      <c r="AA155" s="875">
        <f>[1]EEOC!T54</f>
        <v>0.58799999999999997</v>
      </c>
    </row>
    <row r="156" spans="1:31" x14ac:dyDescent="0.2">
      <c r="A156" s="1083"/>
      <c r="B156" s="874" t="s">
        <v>600</v>
      </c>
      <c r="C156" s="179" t="s">
        <v>427</v>
      </c>
      <c r="D156" s="179" t="s">
        <v>427</v>
      </c>
      <c r="E156" s="179" t="s">
        <v>427</v>
      </c>
      <c r="F156" s="179" t="s">
        <v>427</v>
      </c>
      <c r="G156" s="179" t="s">
        <v>427</v>
      </c>
      <c r="H156" s="179" t="s">
        <v>427</v>
      </c>
      <c r="I156" s="179" t="s">
        <v>427</v>
      </c>
      <c r="J156" s="875">
        <f>[1]EEOC!C56</f>
        <v>4.1000000000000002E-2</v>
      </c>
      <c r="K156" s="875">
        <f>[1]EEOC!D56</f>
        <v>6.3E-2</v>
      </c>
      <c r="L156" s="875">
        <f>[1]EEOC!E56</f>
        <v>8.5999999999999993E-2</v>
      </c>
      <c r="M156" s="875">
        <f>[1]EEOC!F56</f>
        <v>9.6000000000000002E-2</v>
      </c>
      <c r="N156" s="875">
        <f>[1]EEOC!G56</f>
        <v>0.104</v>
      </c>
      <c r="O156" s="875">
        <f>[1]EEOC!H56</f>
        <v>8.5000000000000006E-2</v>
      </c>
      <c r="P156" s="875">
        <f>[1]EEOC!I56</f>
        <v>0.105</v>
      </c>
      <c r="Q156" s="875">
        <f>[1]EEOC!J56</f>
        <v>8.3000000000000004E-2</v>
      </c>
      <c r="R156" s="875">
        <f>[1]EEOC!K56</f>
        <v>8.5000000000000006E-2</v>
      </c>
      <c r="S156" s="875">
        <f>[1]EEOC!L56</f>
        <v>6.3E-2</v>
      </c>
      <c r="T156" s="875">
        <f>[1]EEOC!M56</f>
        <v>7.6999999999999999E-2</v>
      </c>
      <c r="U156" s="875">
        <f>[1]EEOC!N56</f>
        <v>7.9000000000000001E-2</v>
      </c>
      <c r="V156" s="875">
        <f>[1]EEOC!O56</f>
        <v>4.5999999999999999E-2</v>
      </c>
      <c r="W156" s="875">
        <f>[1]EEOC!P56</f>
        <v>5.3999999999999999E-2</v>
      </c>
      <c r="X156" s="875">
        <f>[1]EEOC!Q56</f>
        <v>5.0999999999999997E-2</v>
      </c>
      <c r="Y156" s="875">
        <f>[1]EEOC!R56</f>
        <v>7.3999999999999996E-2</v>
      </c>
      <c r="Z156" s="875">
        <f>[1]EEOC!S56</f>
        <v>5.8999999999999997E-2</v>
      </c>
      <c r="AA156" s="875">
        <f>[1]EEOC!T56</f>
        <v>6.8000000000000005E-2</v>
      </c>
    </row>
    <row r="157" spans="1:31" ht="15" customHeight="1" x14ac:dyDescent="0.2">
      <c r="A157" s="1083"/>
      <c r="B157" s="874" t="s">
        <v>601</v>
      </c>
      <c r="C157" s="179" t="s">
        <v>427</v>
      </c>
      <c r="D157" s="179" t="s">
        <v>427</v>
      </c>
      <c r="E157" s="179" t="s">
        <v>427</v>
      </c>
      <c r="F157" s="179" t="s">
        <v>427</v>
      </c>
      <c r="G157" s="179" t="s">
        <v>427</v>
      </c>
      <c r="H157" s="179" t="s">
        <v>427</v>
      </c>
      <c r="I157" s="179" t="s">
        <v>427</v>
      </c>
      <c r="J157" s="875">
        <f>[1]EEOC!C58</f>
        <v>1.2E-2</v>
      </c>
      <c r="K157" s="875">
        <f>[1]EEOC!D58</f>
        <v>1.2999999999999999E-2</v>
      </c>
      <c r="L157" s="875">
        <f>[1]EEOC!E58</f>
        <v>1.4999999999999999E-2</v>
      </c>
      <c r="M157" s="875">
        <f>[1]EEOC!F58</f>
        <v>3.5999999999999997E-2</v>
      </c>
      <c r="N157" s="875">
        <f>[1]EEOC!G58</f>
        <v>3.2000000000000001E-2</v>
      </c>
      <c r="O157" s="875">
        <f>[1]EEOC!H58</f>
        <v>1.9E-2</v>
      </c>
      <c r="P157" s="875">
        <f>[1]EEOC!I58</f>
        <v>2.7E-2</v>
      </c>
      <c r="Q157" s="875">
        <f>[1]EEOC!J58</f>
        <v>2.4E-2</v>
      </c>
      <c r="R157" s="875">
        <f>[1]EEOC!K58</f>
        <v>2.5999999999999999E-2</v>
      </c>
      <c r="S157" s="875">
        <f>[1]EEOC!L58</f>
        <v>2.1000000000000001E-2</v>
      </c>
      <c r="T157" s="875">
        <f>[1]EEOC!M58</f>
        <v>3.5000000000000003E-2</v>
      </c>
      <c r="U157" s="875">
        <f>[1]EEOC!N58</f>
        <v>3.1E-2</v>
      </c>
      <c r="V157" s="875">
        <f>[1]EEOC!O58</f>
        <v>1.7999999999999999E-2</v>
      </c>
      <c r="W157" s="875">
        <f>[1]EEOC!P58</f>
        <v>2.3E-2</v>
      </c>
      <c r="X157" s="875">
        <f>[1]EEOC!Q58</f>
        <v>2.5999999999999999E-2</v>
      </c>
      <c r="Y157" s="875">
        <f>[1]EEOC!R58</f>
        <v>2.9000000000000001E-2</v>
      </c>
      <c r="Z157" s="875">
        <f>[1]EEOC!S58</f>
        <v>1.9E-2</v>
      </c>
      <c r="AA157" s="875">
        <f>[1]EEOC!T58</f>
        <v>3.4000000000000002E-2</v>
      </c>
    </row>
    <row r="158" spans="1:31" ht="15" customHeight="1" x14ac:dyDescent="0.2">
      <c r="A158" s="1083"/>
      <c r="B158" s="874" t="s">
        <v>602</v>
      </c>
      <c r="C158" s="179" t="s">
        <v>427</v>
      </c>
      <c r="D158" s="179" t="s">
        <v>427</v>
      </c>
      <c r="E158" s="179" t="s">
        <v>427</v>
      </c>
      <c r="F158" s="179" t="s">
        <v>427</v>
      </c>
      <c r="G158" s="179" t="s">
        <v>427</v>
      </c>
      <c r="H158" s="179" t="s">
        <v>427</v>
      </c>
      <c r="I158" s="179" t="s">
        <v>427</v>
      </c>
      <c r="J158" s="875">
        <f>[1]EEOC!C60</f>
        <v>2.9000000000000001E-2</v>
      </c>
      <c r="K158" s="875">
        <f>[1]EEOC!D60</f>
        <v>0.05</v>
      </c>
      <c r="L158" s="875">
        <f>[1]EEOC!E60</f>
        <v>7.0999999999999994E-2</v>
      </c>
      <c r="M158" s="875">
        <f>[1]EEOC!F60</f>
        <v>0.06</v>
      </c>
      <c r="N158" s="875">
        <f>[1]EEOC!G60</f>
        <v>7.1999999999999995E-2</v>
      </c>
      <c r="O158" s="875">
        <f>[1]EEOC!H60</f>
        <v>6.5000000000000002E-2</v>
      </c>
      <c r="P158" s="875">
        <f>[1]EEOC!I60</f>
        <v>7.6999999999999999E-2</v>
      </c>
      <c r="Q158" s="875">
        <f>[1]EEOC!J60</f>
        <v>5.8999999999999997E-2</v>
      </c>
      <c r="R158" s="875">
        <f>[1]EEOC!K60</f>
        <v>0.06</v>
      </c>
      <c r="S158" s="875">
        <f>[1]EEOC!L60</f>
        <v>4.1000000000000002E-2</v>
      </c>
      <c r="T158" s="875">
        <f>[1]EEOC!M60</f>
        <v>4.1000000000000002E-2</v>
      </c>
      <c r="U158" s="875">
        <f>[1]EEOC!N60</f>
        <v>4.7E-2</v>
      </c>
      <c r="V158" s="875">
        <f>[1]EEOC!O60</f>
        <v>2.8000000000000001E-2</v>
      </c>
      <c r="W158" s="875">
        <f>[1]EEOC!P60</f>
        <v>0.03</v>
      </c>
      <c r="X158" s="875">
        <f>[1]EEOC!Q60</f>
        <v>2.5000000000000001E-2</v>
      </c>
      <c r="Y158" s="875">
        <f>[1]EEOC!R60</f>
        <v>4.4999999999999998E-2</v>
      </c>
      <c r="Z158" s="875">
        <f>[1]EEOC!S60</f>
        <v>0.04</v>
      </c>
      <c r="AA158" s="875">
        <f>[1]EEOC!T60</f>
        <v>3.4000000000000002E-2</v>
      </c>
    </row>
    <row r="159" spans="1:31" ht="15" customHeight="1" x14ac:dyDescent="0.2">
      <c r="A159" s="1083"/>
      <c r="B159" s="874" t="s">
        <v>603</v>
      </c>
      <c r="C159" s="179" t="s">
        <v>427</v>
      </c>
      <c r="D159" s="179" t="s">
        <v>427</v>
      </c>
      <c r="E159" s="179" t="s">
        <v>427</v>
      </c>
      <c r="F159" s="179" t="s">
        <v>427</v>
      </c>
      <c r="G159" s="179" t="s">
        <v>427</v>
      </c>
      <c r="H159" s="179" t="s">
        <v>427</v>
      </c>
      <c r="I159" s="179" t="s">
        <v>427</v>
      </c>
      <c r="J159" s="875">
        <f>[1]EEOC!C62</f>
        <v>0.14799999999999999</v>
      </c>
      <c r="K159" s="875">
        <f>[1]EEOC!D62</f>
        <v>0.16800000000000001</v>
      </c>
      <c r="L159" s="875">
        <f>[1]EEOC!E62</f>
        <v>0.22900000000000001</v>
      </c>
      <c r="M159" s="875">
        <f>[1]EEOC!F62</f>
        <v>0.218</v>
      </c>
      <c r="N159" s="875">
        <f>[1]EEOC!G62</f>
        <v>0.24</v>
      </c>
      <c r="O159" s="875">
        <f>[1]EEOC!H62</f>
        <v>0.245</v>
      </c>
      <c r="P159" s="875">
        <f>[1]EEOC!I62</f>
        <v>0.26100000000000001</v>
      </c>
      <c r="Q159" s="875">
        <f>[1]EEOC!J62</f>
        <v>0.25800000000000001</v>
      </c>
      <c r="R159" s="875">
        <f>[1]EEOC!K62</f>
        <v>0.249</v>
      </c>
      <c r="S159" s="875">
        <f>[1]EEOC!L62</f>
        <v>0.23100000000000001</v>
      </c>
      <c r="T159" s="875">
        <f>[1]EEOC!M62</f>
        <v>0.27500000000000002</v>
      </c>
      <c r="U159" s="875">
        <f>[1]EEOC!N62</f>
        <v>0.26800000000000002</v>
      </c>
      <c r="V159" s="875">
        <f>[1]EEOC!O62</f>
        <v>0.19500000000000001</v>
      </c>
      <c r="W159" s="875">
        <f>[1]EEOC!P62</f>
        <v>0.246</v>
      </c>
      <c r="X159" s="875">
        <f>[1]EEOC!Q62</f>
        <v>0.23300000000000001</v>
      </c>
      <c r="Y159" s="875">
        <f>[1]EEOC!R62</f>
        <v>0.246</v>
      </c>
      <c r="Z159" s="875">
        <f>[1]EEOC!S62</f>
        <v>0.19900000000000001</v>
      </c>
      <c r="AA159" s="875">
        <f>[1]EEOC!T62</f>
        <v>0.20599999999999999</v>
      </c>
    </row>
    <row r="160" spans="1:31" x14ac:dyDescent="0.2">
      <c r="A160" s="1083"/>
      <c r="B160" s="873" t="s">
        <v>608</v>
      </c>
      <c r="C160" s="179" t="s">
        <v>427</v>
      </c>
      <c r="D160" s="179" t="s">
        <v>427</v>
      </c>
      <c r="E160" s="179" t="s">
        <v>427</v>
      </c>
      <c r="F160" s="179" t="s">
        <v>427</v>
      </c>
      <c r="G160" s="179" t="s">
        <v>427</v>
      </c>
      <c r="H160" s="179" t="s">
        <v>427</v>
      </c>
      <c r="I160" s="179" t="s">
        <v>427</v>
      </c>
      <c r="J160" s="876">
        <f>[1]EEOC!C63</f>
        <v>2.4</v>
      </c>
      <c r="K160" s="876">
        <f>[1]EEOC!D63</f>
        <v>2.7</v>
      </c>
      <c r="L160" s="876">
        <f>[1]EEOC!E63</f>
        <v>2.9</v>
      </c>
      <c r="M160" s="876">
        <f>[1]EEOC!F63</f>
        <v>3.6</v>
      </c>
      <c r="N160" s="876">
        <f>[1]EEOC!G63</f>
        <v>5.0999999999999996</v>
      </c>
      <c r="O160" s="876">
        <f>[1]EEOC!H63</f>
        <v>10.3</v>
      </c>
      <c r="P160" s="876">
        <f>[1]EEOC!I63</f>
        <v>3.4</v>
      </c>
      <c r="Q160" s="876">
        <f>[1]EEOC!J63</f>
        <v>6.4</v>
      </c>
      <c r="R160" s="876">
        <f>[1]EEOC!K63</f>
        <v>3.1</v>
      </c>
      <c r="S160" s="876">
        <f>[1]EEOC!L63</f>
        <v>3.1</v>
      </c>
      <c r="T160" s="876">
        <f>[1]EEOC!M63</f>
        <v>9.3000000000000007</v>
      </c>
      <c r="U160" s="876">
        <f>[1]EEOC!N63</f>
        <v>9.6</v>
      </c>
      <c r="V160" s="876">
        <f>[1]EEOC!O63</f>
        <v>4.8</v>
      </c>
      <c r="W160" s="876">
        <f>[1]EEOC!P63</f>
        <v>12.6</v>
      </c>
      <c r="X160" s="876">
        <f>[1]EEOC!Q63</f>
        <v>23</v>
      </c>
      <c r="Y160" s="876">
        <f>[1]EEOC!R63</f>
        <v>9.9</v>
      </c>
      <c r="Z160" s="876">
        <f>[1]EEOC!S63</f>
        <v>5</v>
      </c>
      <c r="AA160" s="876">
        <f>[1]EEOC!T63</f>
        <v>6.2</v>
      </c>
    </row>
    <row r="162" spans="1:28" x14ac:dyDescent="0.2">
      <c r="A162" s="1079" t="s">
        <v>610</v>
      </c>
      <c r="B162" s="167"/>
      <c r="C162" s="167">
        <v>1990</v>
      </c>
      <c r="D162" s="167">
        <v>1991</v>
      </c>
      <c r="E162" s="167">
        <v>1992</v>
      </c>
      <c r="F162" s="167">
        <v>1993</v>
      </c>
      <c r="G162" s="167">
        <v>1994</v>
      </c>
      <c r="H162" s="167">
        <v>1995</v>
      </c>
      <c r="I162" s="167">
        <v>1996</v>
      </c>
      <c r="J162" s="167">
        <v>1997</v>
      </c>
      <c r="K162" s="167">
        <v>1998</v>
      </c>
      <c r="L162" s="167">
        <v>1999</v>
      </c>
      <c r="M162" s="167">
        <v>2000</v>
      </c>
      <c r="N162" s="167">
        <v>2001</v>
      </c>
      <c r="O162" s="167">
        <v>2002</v>
      </c>
      <c r="P162" s="167">
        <v>2003</v>
      </c>
      <c r="Q162" s="167">
        <v>2004</v>
      </c>
      <c r="R162" s="167">
        <v>2005</v>
      </c>
      <c r="S162" s="167">
        <v>2006</v>
      </c>
      <c r="T162" s="167">
        <v>2007</v>
      </c>
      <c r="U162" s="167">
        <v>2008</v>
      </c>
      <c r="V162" s="167">
        <v>2009</v>
      </c>
      <c r="W162" s="167">
        <v>2010</v>
      </c>
      <c r="X162" s="167">
        <v>2011</v>
      </c>
      <c r="Y162" s="167">
        <v>2012</v>
      </c>
      <c r="Z162" s="167">
        <v>2013</v>
      </c>
      <c r="AA162" s="167">
        <v>2014</v>
      </c>
    </row>
    <row r="163" spans="1:28" x14ac:dyDescent="0.2">
      <c r="A163" s="1079"/>
      <c r="B163" s="168" t="s">
        <v>611</v>
      </c>
      <c r="C163" s="169"/>
      <c r="D163" s="169"/>
      <c r="E163" s="169"/>
      <c r="F163" s="169"/>
      <c r="G163" s="169"/>
      <c r="H163" s="169"/>
      <c r="I163" s="169"/>
      <c r="J163" s="169"/>
      <c r="K163" s="169"/>
      <c r="L163" s="169"/>
      <c r="M163" s="169"/>
      <c r="N163" s="169"/>
      <c r="O163" s="169"/>
      <c r="P163" s="169"/>
      <c r="Q163" s="169"/>
      <c r="R163" s="169"/>
      <c r="S163" s="169"/>
      <c r="T163" s="169"/>
      <c r="U163" s="169"/>
      <c r="V163" s="169"/>
      <c r="W163" s="169"/>
      <c r="X163" s="169"/>
      <c r="Y163" s="169"/>
      <c r="Z163" s="169"/>
      <c r="AA163" s="169"/>
    </row>
    <row r="164" spans="1:28" x14ac:dyDescent="0.2">
      <c r="A164" s="1079"/>
      <c r="B164" s="166" t="str">
        <f>'[2]Disaster Declarations'!$A$3</f>
        <v>Total Disaster Declarations</v>
      </c>
      <c r="C164" s="166">
        <v>43</v>
      </c>
      <c r="H164" s="166">
        <v>38</v>
      </c>
      <c r="M164" s="166">
        <v>114</v>
      </c>
      <c r="N164" s="166">
        <v>100</v>
      </c>
      <c r="O164" s="166">
        <v>119</v>
      </c>
      <c r="P164" s="166">
        <v>123</v>
      </c>
      <c r="Q164" s="166">
        <v>118</v>
      </c>
      <c r="R164" s="166">
        <v>155</v>
      </c>
      <c r="S164" s="166">
        <v>143</v>
      </c>
      <c r="T164" s="166">
        <v>136</v>
      </c>
      <c r="U164" s="166">
        <v>143</v>
      </c>
      <c r="V164" s="166">
        <v>115</v>
      </c>
      <c r="W164" s="166">
        <v>108</v>
      </c>
      <c r="X164" s="166">
        <v>242</v>
      </c>
      <c r="Y164" s="166">
        <v>112</v>
      </c>
      <c r="Z164" s="166">
        <v>95</v>
      </c>
      <c r="AA164" s="166">
        <v>84</v>
      </c>
      <c r="AB164" s="172"/>
    </row>
    <row r="165" spans="1:28" x14ac:dyDescent="0.2">
      <c r="A165" s="1079"/>
      <c r="B165" s="166" t="str">
        <f>'[2]Disaster Declarations'!$A$3</f>
        <v>Total Disaster Declarations</v>
      </c>
      <c r="C165" s="166">
        <v>38</v>
      </c>
      <c r="H165" s="166">
        <v>32</v>
      </c>
      <c r="M165" s="166">
        <v>45</v>
      </c>
      <c r="N165" s="166">
        <v>45</v>
      </c>
      <c r="O165" s="166">
        <v>49</v>
      </c>
      <c r="P165" s="166">
        <v>56</v>
      </c>
      <c r="Q165" s="166">
        <v>68</v>
      </c>
      <c r="R165" s="166">
        <v>48</v>
      </c>
      <c r="S165" s="166">
        <v>52</v>
      </c>
      <c r="T165" s="166">
        <v>63</v>
      </c>
      <c r="U165" s="166">
        <v>75</v>
      </c>
      <c r="V165" s="166">
        <v>59</v>
      </c>
      <c r="W165" s="166">
        <v>81</v>
      </c>
      <c r="X165" s="166">
        <v>99</v>
      </c>
      <c r="Y165" s="166">
        <v>47</v>
      </c>
      <c r="Z165" s="166">
        <v>62</v>
      </c>
      <c r="AA165" s="166">
        <v>45</v>
      </c>
      <c r="AB165" s="172"/>
    </row>
    <row r="166" spans="1:28" x14ac:dyDescent="0.2">
      <c r="A166" s="1079"/>
      <c r="B166" s="166" t="str">
        <f>'[2]Disaster Declarations'!$A$3</f>
        <v>Total Disaster Declarations</v>
      </c>
      <c r="C166" s="166">
        <v>0</v>
      </c>
      <c r="H166" s="166">
        <v>2</v>
      </c>
      <c r="M166" s="166">
        <v>6</v>
      </c>
      <c r="N166" s="166">
        <v>11</v>
      </c>
      <c r="O166" s="166">
        <v>0</v>
      </c>
      <c r="P166" s="166">
        <v>19</v>
      </c>
      <c r="Q166" s="166">
        <v>7</v>
      </c>
      <c r="R166" s="166">
        <v>68</v>
      </c>
      <c r="S166" s="166">
        <v>5</v>
      </c>
      <c r="T166" s="166">
        <v>13</v>
      </c>
      <c r="U166" s="166">
        <v>17</v>
      </c>
      <c r="V166" s="166">
        <v>7</v>
      </c>
      <c r="W166" s="166">
        <v>9</v>
      </c>
      <c r="X166" s="166">
        <v>29</v>
      </c>
      <c r="Y166" s="166">
        <v>16</v>
      </c>
      <c r="Z166" s="166">
        <v>5</v>
      </c>
      <c r="AA166" s="166">
        <v>6</v>
      </c>
      <c r="AB166" s="172"/>
    </row>
    <row r="167" spans="1:28" x14ac:dyDescent="0.2">
      <c r="A167" s="1079"/>
      <c r="B167" s="166" t="str">
        <f>'[2]Disaster Declarations'!$A$3</f>
        <v>Total Disaster Declarations</v>
      </c>
      <c r="C167" s="166">
        <v>5</v>
      </c>
      <c r="H167" s="166">
        <v>4</v>
      </c>
      <c r="M167" s="166">
        <v>63</v>
      </c>
      <c r="N167" s="166">
        <v>44</v>
      </c>
      <c r="O167" s="166">
        <v>70</v>
      </c>
      <c r="P167" s="166">
        <v>48</v>
      </c>
      <c r="Q167" s="166">
        <v>43</v>
      </c>
      <c r="R167" s="166">
        <v>39</v>
      </c>
      <c r="S167" s="166">
        <v>86</v>
      </c>
      <c r="T167" s="166">
        <v>60</v>
      </c>
      <c r="U167" s="166">
        <v>51</v>
      </c>
      <c r="V167" s="166">
        <v>49</v>
      </c>
      <c r="W167" s="166">
        <v>18</v>
      </c>
      <c r="X167" s="166">
        <v>114</v>
      </c>
      <c r="Y167" s="166">
        <v>49</v>
      </c>
      <c r="Z167" s="166">
        <v>28</v>
      </c>
      <c r="AA167" s="166">
        <v>33</v>
      </c>
      <c r="AB167" s="172"/>
    </row>
    <row r="168" spans="1:28" x14ac:dyDescent="0.2">
      <c r="A168" s="1079"/>
      <c r="AB168" s="172"/>
    </row>
    <row r="169" spans="1:28" x14ac:dyDescent="0.2">
      <c r="A169" s="1079"/>
      <c r="B169" s="168" t="s">
        <v>700</v>
      </c>
      <c r="C169" s="169"/>
      <c r="D169" s="169"/>
      <c r="E169" s="169"/>
      <c r="F169" s="169"/>
      <c r="G169" s="169"/>
      <c r="H169" s="169"/>
      <c r="I169" s="169"/>
      <c r="J169" s="169"/>
      <c r="K169" s="169"/>
      <c r="L169" s="169"/>
      <c r="M169" s="169"/>
      <c r="N169" s="169"/>
      <c r="O169" s="169"/>
      <c r="P169" s="169"/>
      <c r="Q169" s="169"/>
      <c r="R169" s="169"/>
      <c r="S169" s="169"/>
      <c r="T169" s="169"/>
      <c r="U169" s="169"/>
      <c r="V169" s="169"/>
      <c r="W169" s="169"/>
      <c r="X169" s="169"/>
      <c r="Y169" s="169"/>
      <c r="Z169" s="169"/>
      <c r="AA169" s="169"/>
    </row>
    <row r="170" spans="1:28" x14ac:dyDescent="0.2">
      <c r="A170" s="1079"/>
      <c r="B170" s="166" t="s">
        <v>701</v>
      </c>
      <c r="C170" s="179" t="s">
        <v>427</v>
      </c>
      <c r="D170" s="179"/>
      <c r="E170" s="179"/>
      <c r="F170" s="179"/>
      <c r="G170" s="179"/>
      <c r="H170" s="179" t="s">
        <v>427</v>
      </c>
      <c r="I170" s="179"/>
      <c r="J170" s="179"/>
      <c r="K170" s="179"/>
      <c r="L170" s="179"/>
      <c r="M170" s="179" t="s">
        <v>427</v>
      </c>
      <c r="R170" s="166">
        <v>660</v>
      </c>
      <c r="S170" s="166">
        <v>821</v>
      </c>
      <c r="T170" s="166">
        <v>803</v>
      </c>
      <c r="U170" s="166">
        <v>926</v>
      </c>
      <c r="V170" s="166">
        <v>976</v>
      </c>
      <c r="W170" s="166">
        <v>1123</v>
      </c>
      <c r="X170" s="166">
        <v>1320</v>
      </c>
      <c r="Y170" s="166">
        <v>1556</v>
      </c>
      <c r="Z170" s="166">
        <v>1813</v>
      </c>
      <c r="AA170" s="166">
        <v>2122</v>
      </c>
    </row>
    <row r="171" spans="1:28" x14ac:dyDescent="0.2">
      <c r="A171" s="995"/>
    </row>
    <row r="172" spans="1:28" x14ac:dyDescent="0.2">
      <c r="A172" s="995"/>
    </row>
    <row r="173" spans="1:28" x14ac:dyDescent="0.2">
      <c r="A173" s="995"/>
    </row>
    <row r="174" spans="1:28" x14ac:dyDescent="0.2">
      <c r="A174" s="995"/>
    </row>
    <row r="175" spans="1:28" x14ac:dyDescent="0.2">
      <c r="A175" s="995"/>
    </row>
  </sheetData>
  <mergeCells count="16">
    <mergeCell ref="B138:B139"/>
    <mergeCell ref="B128:B129"/>
    <mergeCell ref="B130:B131"/>
    <mergeCell ref="B132:B133"/>
    <mergeCell ref="B134:B135"/>
    <mergeCell ref="B136:B137"/>
    <mergeCell ref="A162:A170"/>
    <mergeCell ref="A2:A15"/>
    <mergeCell ref="A18:A29"/>
    <mergeCell ref="A31:A73"/>
    <mergeCell ref="A94:A160"/>
    <mergeCell ref="B140:B141"/>
    <mergeCell ref="B142:B143"/>
    <mergeCell ref="B144:B145"/>
    <mergeCell ref="B146:B147"/>
    <mergeCell ref="B148:B149"/>
  </mergeCells>
  <hyperlinks>
    <hyperlink ref="B82" r:id="rId1" location="BF1TT" display="https://www5.fdic.gov/hsob/help.asp - BF1TT"/>
  </hyperlinks>
  <pageMargins left="0.7" right="0.7" top="0.75" bottom="0.75" header="0.3" footer="0.3"/>
  <pageSetup orientation="portrait" verticalDpi="0"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69"/>
  <sheetViews>
    <sheetView topLeftCell="A4" workbookViewId="0">
      <selection activeCell="E67" sqref="E67"/>
    </sheetView>
  </sheetViews>
  <sheetFormatPr baseColWidth="10" defaultColWidth="8.83203125" defaultRowHeight="15" x14ac:dyDescent="0.2"/>
  <cols>
    <col min="2" max="2" width="40.6640625" bestFit="1" customWidth="1"/>
  </cols>
  <sheetData>
    <row r="2" spans="2:20" ht="23" x14ac:dyDescent="0.2">
      <c r="B2" s="96" t="s">
        <v>171</v>
      </c>
    </row>
    <row r="3" spans="2:20" ht="23" x14ac:dyDescent="0.25">
      <c r="B3" s="95" t="s">
        <v>170</v>
      </c>
    </row>
    <row r="4" spans="2:20" ht="16" thickBot="1" x14ac:dyDescent="0.25"/>
    <row r="5" spans="2:20" ht="16" thickBot="1" x14ac:dyDescent="0.25">
      <c r="B5" s="94"/>
      <c r="C5" s="93" t="s">
        <v>169</v>
      </c>
      <c r="D5" s="93" t="s">
        <v>168</v>
      </c>
      <c r="E5" s="93" t="s">
        <v>167</v>
      </c>
      <c r="F5" s="93" t="s">
        <v>166</v>
      </c>
      <c r="G5" s="93" t="s">
        <v>165</v>
      </c>
      <c r="H5" s="93" t="s">
        <v>164</v>
      </c>
      <c r="I5" s="93" t="s">
        <v>163</v>
      </c>
      <c r="J5" s="93" t="s">
        <v>162</v>
      </c>
      <c r="K5" s="93" t="s">
        <v>161</v>
      </c>
      <c r="L5" s="93" t="s">
        <v>160</v>
      </c>
      <c r="M5" s="93" t="s">
        <v>159</v>
      </c>
      <c r="N5" s="93" t="s">
        <v>158</v>
      </c>
      <c r="O5" s="93" t="s">
        <v>157</v>
      </c>
      <c r="P5" s="93" t="s">
        <v>156</v>
      </c>
      <c r="Q5" s="93" t="s">
        <v>155</v>
      </c>
      <c r="R5" s="93" t="s">
        <v>154</v>
      </c>
      <c r="S5" s="93" t="s">
        <v>153</v>
      </c>
      <c r="T5" s="93" t="s">
        <v>87</v>
      </c>
    </row>
    <row r="6" spans="2:20" ht="16" thickBot="1" x14ac:dyDescent="0.25">
      <c r="B6" s="92" t="s">
        <v>152</v>
      </c>
      <c r="C6" s="91">
        <v>80680</v>
      </c>
      <c r="D6" s="91">
        <v>79591</v>
      </c>
      <c r="E6" s="91">
        <v>77444</v>
      </c>
      <c r="F6" s="91">
        <v>79896</v>
      </c>
      <c r="G6" s="91">
        <v>80840</v>
      </c>
      <c r="H6" s="91">
        <v>84442</v>
      </c>
      <c r="I6" s="91">
        <v>81293</v>
      </c>
      <c r="J6" s="91">
        <v>79432</v>
      </c>
      <c r="K6" s="91">
        <v>75428</v>
      </c>
      <c r="L6" s="91">
        <v>75768</v>
      </c>
      <c r="M6" s="91">
        <v>82792</v>
      </c>
      <c r="N6" s="91">
        <v>95402</v>
      </c>
      <c r="O6" s="91">
        <v>93277</v>
      </c>
      <c r="P6" s="91">
        <v>99922</v>
      </c>
      <c r="Q6" s="91">
        <v>99947</v>
      </c>
      <c r="R6" s="91">
        <v>99412</v>
      </c>
      <c r="S6" s="91">
        <v>93727</v>
      </c>
      <c r="T6" s="91">
        <v>88778</v>
      </c>
    </row>
    <row r="7" spans="2:20" ht="16" thickBot="1" x14ac:dyDescent="0.25">
      <c r="B7" s="1104" t="s">
        <v>151</v>
      </c>
      <c r="C7" s="91">
        <v>29199</v>
      </c>
      <c r="D7" s="91">
        <v>28820</v>
      </c>
      <c r="E7" s="91">
        <v>28819</v>
      </c>
      <c r="F7" s="91">
        <v>28945</v>
      </c>
      <c r="G7" s="91">
        <v>28912</v>
      </c>
      <c r="H7" s="91">
        <v>29910</v>
      </c>
      <c r="I7" s="91">
        <v>28526</v>
      </c>
      <c r="J7" s="91">
        <v>27696</v>
      </c>
      <c r="K7" s="91">
        <v>26740</v>
      </c>
      <c r="L7" s="91">
        <v>27238</v>
      </c>
      <c r="M7" s="91">
        <v>30510</v>
      </c>
      <c r="N7" s="91">
        <v>33937</v>
      </c>
      <c r="O7" s="91">
        <v>33579</v>
      </c>
      <c r="P7" s="91">
        <v>35890</v>
      </c>
      <c r="Q7" s="91">
        <v>35395</v>
      </c>
      <c r="R7" s="91">
        <v>33512</v>
      </c>
      <c r="S7" s="91">
        <v>33068</v>
      </c>
      <c r="T7" s="91">
        <v>31073</v>
      </c>
    </row>
    <row r="8" spans="2:20" ht="16" thickBot="1" x14ac:dyDescent="0.25">
      <c r="B8" s="1105"/>
      <c r="C8" s="89">
        <v>0.36199999999999999</v>
      </c>
      <c r="D8" s="89">
        <v>0.36199999999999999</v>
      </c>
      <c r="E8" s="89">
        <v>0.373</v>
      </c>
      <c r="F8" s="89">
        <v>0.36199999999999999</v>
      </c>
      <c r="G8" s="89">
        <v>0.35799999999999998</v>
      </c>
      <c r="H8" s="89">
        <v>0.35399999999999998</v>
      </c>
      <c r="I8" s="89">
        <v>0.35099999999999998</v>
      </c>
      <c r="J8" s="89">
        <v>0.34899999999999998</v>
      </c>
      <c r="K8" s="89">
        <v>0.35499999999999998</v>
      </c>
      <c r="L8" s="89">
        <v>0.35899999999999999</v>
      </c>
      <c r="M8" s="89">
        <v>0.37</v>
      </c>
      <c r="N8" s="89">
        <v>0.35599999999999998</v>
      </c>
      <c r="O8" s="89">
        <v>0.36</v>
      </c>
      <c r="P8" s="89">
        <v>0.35899999999999999</v>
      </c>
      <c r="Q8" s="89">
        <v>0.35399999999999998</v>
      </c>
      <c r="R8" s="89">
        <v>0.33700000000000002</v>
      </c>
      <c r="S8" s="89">
        <v>0.35299999999999998</v>
      </c>
      <c r="T8" s="89">
        <v>0.35</v>
      </c>
    </row>
    <row r="9" spans="2:20" ht="16" thickBot="1" x14ac:dyDescent="0.25">
      <c r="B9" s="1104" t="s">
        <v>150</v>
      </c>
      <c r="C9" s="91">
        <v>24728</v>
      </c>
      <c r="D9" s="91">
        <v>24454</v>
      </c>
      <c r="E9" s="91">
        <v>23907</v>
      </c>
      <c r="F9" s="91">
        <v>25194</v>
      </c>
      <c r="G9" s="91">
        <v>25140</v>
      </c>
      <c r="H9" s="91">
        <v>25536</v>
      </c>
      <c r="I9" s="91">
        <v>24362</v>
      </c>
      <c r="J9" s="91">
        <v>24249</v>
      </c>
      <c r="K9" s="91">
        <v>23094</v>
      </c>
      <c r="L9" s="91">
        <v>23247</v>
      </c>
      <c r="M9" s="91">
        <v>24826</v>
      </c>
      <c r="N9" s="91">
        <v>28372</v>
      </c>
      <c r="O9" s="91">
        <v>28028</v>
      </c>
      <c r="P9" s="91">
        <v>29029</v>
      </c>
      <c r="Q9" s="91">
        <v>28534</v>
      </c>
      <c r="R9" s="91">
        <v>30356</v>
      </c>
      <c r="S9" s="91">
        <v>27687</v>
      </c>
      <c r="T9" s="91">
        <v>26027</v>
      </c>
    </row>
    <row r="10" spans="2:20" ht="16" thickBot="1" x14ac:dyDescent="0.25">
      <c r="B10" s="1105"/>
      <c r="C10" s="89">
        <v>0.307</v>
      </c>
      <c r="D10" s="89">
        <v>0.307</v>
      </c>
      <c r="E10" s="89">
        <v>0.309</v>
      </c>
      <c r="F10" s="89">
        <v>0.315</v>
      </c>
      <c r="G10" s="89">
        <v>0.311</v>
      </c>
      <c r="H10" s="89">
        <v>0.30199999999999999</v>
      </c>
      <c r="I10" s="89">
        <v>0.3</v>
      </c>
      <c r="J10" s="89">
        <v>0.30499999999999999</v>
      </c>
      <c r="K10" s="89">
        <v>0.30599999999999999</v>
      </c>
      <c r="L10" s="89">
        <v>0.307</v>
      </c>
      <c r="M10" s="89">
        <v>0.30099999999999999</v>
      </c>
      <c r="N10" s="89">
        <v>0.29699999999999999</v>
      </c>
      <c r="O10" s="89">
        <v>0.3</v>
      </c>
      <c r="P10" s="89">
        <v>0.29099999999999998</v>
      </c>
      <c r="Q10" s="89">
        <v>0.28499999999999998</v>
      </c>
      <c r="R10" s="89">
        <v>0.30499999999999999</v>
      </c>
      <c r="S10" s="89">
        <v>0.29499999999999998</v>
      </c>
      <c r="T10" s="89">
        <v>0.29299999999999998</v>
      </c>
    </row>
    <row r="11" spans="2:20" ht="16" thickBot="1" x14ac:dyDescent="0.25">
      <c r="B11" s="1104" t="s">
        <v>149</v>
      </c>
      <c r="C11" s="91">
        <v>6712</v>
      </c>
      <c r="D11" s="91">
        <v>6778</v>
      </c>
      <c r="E11" s="91">
        <v>7108</v>
      </c>
      <c r="F11" s="91">
        <v>7792</v>
      </c>
      <c r="G11" s="91">
        <v>8025</v>
      </c>
      <c r="H11" s="91">
        <v>9046</v>
      </c>
      <c r="I11" s="91">
        <v>8450</v>
      </c>
      <c r="J11" s="91">
        <v>8361</v>
      </c>
      <c r="K11" s="91">
        <v>8035</v>
      </c>
      <c r="L11" s="91">
        <v>8327</v>
      </c>
      <c r="M11" s="91">
        <v>9396</v>
      </c>
      <c r="N11" s="91">
        <v>10601</v>
      </c>
      <c r="O11" s="91">
        <v>11134</v>
      </c>
      <c r="P11" s="91">
        <v>11304</v>
      </c>
      <c r="Q11" s="91">
        <v>11833</v>
      </c>
      <c r="R11" s="91">
        <v>10883</v>
      </c>
      <c r="S11" s="91">
        <v>10642</v>
      </c>
      <c r="T11" s="91">
        <v>9579</v>
      </c>
    </row>
    <row r="12" spans="2:20" ht="16" thickBot="1" x14ac:dyDescent="0.25">
      <c r="B12" s="1105"/>
      <c r="C12" s="89">
        <v>8.3000000000000004E-2</v>
      </c>
      <c r="D12" s="89">
        <v>8.5000000000000006E-2</v>
      </c>
      <c r="E12" s="89">
        <v>9.1999999999999998E-2</v>
      </c>
      <c r="F12" s="89">
        <v>9.8000000000000004E-2</v>
      </c>
      <c r="G12" s="89">
        <v>9.9000000000000005E-2</v>
      </c>
      <c r="H12" s="89">
        <v>0.107</v>
      </c>
      <c r="I12" s="89">
        <v>0.104</v>
      </c>
      <c r="J12" s="89">
        <v>0.105</v>
      </c>
      <c r="K12" s="89">
        <v>0.107</v>
      </c>
      <c r="L12" s="89">
        <v>0.11</v>
      </c>
      <c r="M12" s="89">
        <v>0.114</v>
      </c>
      <c r="N12" s="89">
        <v>0.111</v>
      </c>
      <c r="O12" s="89">
        <v>0.11899999999999999</v>
      </c>
      <c r="P12" s="89">
        <v>0.113</v>
      </c>
      <c r="Q12" s="89">
        <v>0.11799999999999999</v>
      </c>
      <c r="R12" s="89">
        <v>0.109</v>
      </c>
      <c r="S12" s="89">
        <v>0.114</v>
      </c>
      <c r="T12" s="89">
        <v>0.108</v>
      </c>
    </row>
    <row r="13" spans="2:20" ht="16" thickBot="1" x14ac:dyDescent="0.25">
      <c r="B13" s="1104" t="s">
        <v>148</v>
      </c>
      <c r="C13" s="91">
        <v>1709</v>
      </c>
      <c r="D13" s="91">
        <v>1786</v>
      </c>
      <c r="E13" s="91">
        <v>1811</v>
      </c>
      <c r="F13" s="91">
        <v>1939</v>
      </c>
      <c r="G13" s="91">
        <v>2127</v>
      </c>
      <c r="H13" s="91">
        <v>2572</v>
      </c>
      <c r="I13" s="91">
        <v>2532</v>
      </c>
      <c r="J13" s="91">
        <v>2466</v>
      </c>
      <c r="K13" s="91">
        <v>2340</v>
      </c>
      <c r="L13" s="91">
        <v>2541</v>
      </c>
      <c r="M13" s="91">
        <v>2880</v>
      </c>
      <c r="N13" s="91">
        <v>3273</v>
      </c>
      <c r="O13" s="91">
        <v>3386</v>
      </c>
      <c r="P13" s="91">
        <v>3790</v>
      </c>
      <c r="Q13" s="91">
        <v>4151</v>
      </c>
      <c r="R13" s="91">
        <v>3811</v>
      </c>
      <c r="S13" s="91">
        <v>3721</v>
      </c>
      <c r="T13" s="91">
        <v>3549</v>
      </c>
    </row>
    <row r="14" spans="2:20" ht="16" thickBot="1" x14ac:dyDescent="0.25">
      <c r="B14" s="1105"/>
      <c r="C14" s="89">
        <v>2.1000000000000001E-2</v>
      </c>
      <c r="D14" s="89">
        <v>2.1999999999999999E-2</v>
      </c>
      <c r="E14" s="89">
        <v>2.3E-2</v>
      </c>
      <c r="F14" s="89">
        <v>2.4E-2</v>
      </c>
      <c r="G14" s="89">
        <v>2.5999999999999999E-2</v>
      </c>
      <c r="H14" s="89">
        <v>0.03</v>
      </c>
      <c r="I14" s="89">
        <v>3.1E-2</v>
      </c>
      <c r="J14" s="89">
        <v>3.1E-2</v>
      </c>
      <c r="K14" s="89">
        <v>3.1E-2</v>
      </c>
      <c r="L14" s="89">
        <v>3.4000000000000002E-2</v>
      </c>
      <c r="M14" s="89">
        <v>3.5000000000000003E-2</v>
      </c>
      <c r="N14" s="89">
        <v>3.4000000000000002E-2</v>
      </c>
      <c r="O14" s="89">
        <v>3.5999999999999997E-2</v>
      </c>
      <c r="P14" s="89">
        <v>3.7999999999999999E-2</v>
      </c>
      <c r="Q14" s="89">
        <v>4.2000000000000003E-2</v>
      </c>
      <c r="R14" s="89">
        <v>3.7999999999999999E-2</v>
      </c>
      <c r="S14" s="89">
        <v>0.04</v>
      </c>
      <c r="T14" s="89">
        <v>0.04</v>
      </c>
    </row>
    <row r="15" spans="2:20" ht="16" thickBot="1" x14ac:dyDescent="0.25">
      <c r="B15" s="1104" t="s">
        <v>147</v>
      </c>
      <c r="C15" s="90">
        <v>762</v>
      </c>
      <c r="D15" s="90">
        <v>965</v>
      </c>
      <c r="E15" s="91">
        <v>1303</v>
      </c>
      <c r="F15" s="91">
        <v>1290</v>
      </c>
      <c r="G15" s="91">
        <v>1135</v>
      </c>
      <c r="H15" s="91">
        <v>1381</v>
      </c>
      <c r="I15" s="91">
        <v>1550</v>
      </c>
      <c r="J15" s="90">
        <v>930</v>
      </c>
      <c r="K15" s="91">
        <v>1069</v>
      </c>
      <c r="L15" s="91">
        <v>1241</v>
      </c>
      <c r="M15" s="91">
        <v>1735</v>
      </c>
      <c r="N15" s="91">
        <v>2698</v>
      </c>
      <c r="O15" s="91">
        <v>2943</v>
      </c>
      <c r="P15" s="91">
        <v>2780</v>
      </c>
      <c r="Q15" s="91">
        <v>2832</v>
      </c>
      <c r="R15" s="91">
        <v>2662</v>
      </c>
      <c r="S15" s="91">
        <v>3146</v>
      </c>
      <c r="T15" s="91">
        <v>2756</v>
      </c>
    </row>
    <row r="16" spans="2:20" ht="16" thickBot="1" x14ac:dyDescent="0.25">
      <c r="B16" s="1105"/>
      <c r="C16" s="89">
        <v>8.9999999999999993E-3</v>
      </c>
      <c r="D16" s="89">
        <v>1.2E-2</v>
      </c>
      <c r="E16" s="89">
        <v>1.7000000000000001E-2</v>
      </c>
      <c r="F16" s="89">
        <v>1.6E-2</v>
      </c>
      <c r="G16" s="89">
        <v>1.4E-2</v>
      </c>
      <c r="H16" s="89">
        <v>1.6E-2</v>
      </c>
      <c r="I16" s="89">
        <v>1.9E-2</v>
      </c>
      <c r="J16" s="89">
        <v>1.2E-2</v>
      </c>
      <c r="K16" s="89">
        <v>1.4E-2</v>
      </c>
      <c r="L16" s="89">
        <v>1.6E-2</v>
      </c>
      <c r="M16" s="89">
        <v>2.1000000000000001E-2</v>
      </c>
      <c r="N16" s="89">
        <v>2.8000000000000001E-2</v>
      </c>
      <c r="O16" s="89">
        <v>3.2000000000000001E-2</v>
      </c>
      <c r="P16" s="89">
        <v>2.8000000000000001E-2</v>
      </c>
      <c r="Q16" s="89">
        <v>2.8000000000000001E-2</v>
      </c>
      <c r="R16" s="89">
        <v>2.7E-2</v>
      </c>
      <c r="S16" s="89">
        <v>3.4000000000000002E-2</v>
      </c>
      <c r="T16" s="89">
        <v>3.1E-2</v>
      </c>
    </row>
    <row r="17" spans="2:20" ht="16" thickBot="1" x14ac:dyDescent="0.25">
      <c r="B17" s="1104" t="s">
        <v>146</v>
      </c>
      <c r="C17" s="91">
        <v>18198</v>
      </c>
      <c r="D17" s="91">
        <v>19114</v>
      </c>
      <c r="E17" s="91">
        <v>19694</v>
      </c>
      <c r="F17" s="91">
        <v>21613</v>
      </c>
      <c r="G17" s="91">
        <v>22257</v>
      </c>
      <c r="H17" s="91">
        <v>22768</v>
      </c>
      <c r="I17" s="91">
        <v>22690</v>
      </c>
      <c r="J17" s="91">
        <v>22740</v>
      </c>
      <c r="K17" s="91">
        <v>22278</v>
      </c>
      <c r="L17" s="91">
        <v>22555</v>
      </c>
      <c r="M17" s="91">
        <v>26663</v>
      </c>
      <c r="N17" s="91">
        <v>32690</v>
      </c>
      <c r="O17" s="91">
        <v>33613</v>
      </c>
      <c r="P17" s="91">
        <v>36258</v>
      </c>
      <c r="Q17" s="91">
        <v>37334</v>
      </c>
      <c r="R17" s="91">
        <v>37836</v>
      </c>
      <c r="S17" s="91">
        <v>38539</v>
      </c>
      <c r="T17" s="91">
        <v>37955</v>
      </c>
    </row>
    <row r="18" spans="2:20" ht="16" thickBot="1" x14ac:dyDescent="0.25">
      <c r="B18" s="1105"/>
      <c r="C18" s="89">
        <v>0.22600000000000001</v>
      </c>
      <c r="D18" s="89">
        <v>0.24</v>
      </c>
      <c r="E18" s="89">
        <v>0.254</v>
      </c>
      <c r="F18" s="89">
        <v>0.27100000000000002</v>
      </c>
      <c r="G18" s="89">
        <v>0.27500000000000002</v>
      </c>
      <c r="H18" s="89">
        <v>0.27</v>
      </c>
      <c r="I18" s="89">
        <v>0.27900000000000003</v>
      </c>
      <c r="J18" s="89">
        <v>0.28599999999999998</v>
      </c>
      <c r="K18" s="89">
        <v>0.29499999999999998</v>
      </c>
      <c r="L18" s="89">
        <v>0.29799999999999999</v>
      </c>
      <c r="M18" s="89">
        <v>0.32300000000000001</v>
      </c>
      <c r="N18" s="89">
        <v>0.34300000000000003</v>
      </c>
      <c r="O18" s="89">
        <v>0.36</v>
      </c>
      <c r="P18" s="89">
        <v>0.36299999999999999</v>
      </c>
      <c r="Q18" s="89">
        <v>0.374</v>
      </c>
      <c r="R18" s="89">
        <v>0.38100000000000001</v>
      </c>
      <c r="S18" s="89">
        <v>0.41099999999999998</v>
      </c>
      <c r="T18" s="89">
        <v>0.42799999999999999</v>
      </c>
    </row>
    <row r="19" spans="2:20" ht="16" thickBot="1" x14ac:dyDescent="0.25">
      <c r="B19" s="1104" t="s">
        <v>145</v>
      </c>
      <c r="C19" s="91">
        <v>16394</v>
      </c>
      <c r="D19" s="91">
        <v>17246</v>
      </c>
      <c r="E19" s="91">
        <v>17883</v>
      </c>
      <c r="F19" s="91">
        <v>19753</v>
      </c>
      <c r="G19" s="91">
        <v>20407</v>
      </c>
      <c r="H19" s="91">
        <v>20814</v>
      </c>
      <c r="I19" s="91">
        <v>20615</v>
      </c>
      <c r="J19" s="91">
        <v>20240</v>
      </c>
      <c r="K19" s="91">
        <v>19429</v>
      </c>
      <c r="L19" s="91">
        <v>19560</v>
      </c>
      <c r="M19" s="91">
        <v>23371</v>
      </c>
      <c r="N19" s="91">
        <v>28698</v>
      </c>
      <c r="O19" s="91">
        <v>28948</v>
      </c>
      <c r="P19" s="91">
        <v>30948</v>
      </c>
      <c r="Q19" s="91">
        <v>31429</v>
      </c>
      <c r="R19" s="91">
        <v>31208</v>
      </c>
      <c r="S19" s="91">
        <v>31478</v>
      </c>
      <c r="T19" s="91">
        <v>30771</v>
      </c>
    </row>
    <row r="20" spans="2:20" ht="16" thickBot="1" x14ac:dyDescent="0.25">
      <c r="B20" s="1105"/>
      <c r="C20" s="89">
        <v>0.20300000000000001</v>
      </c>
      <c r="D20" s="89">
        <v>0.217</v>
      </c>
      <c r="E20" s="89">
        <v>0.23100000000000001</v>
      </c>
      <c r="F20" s="89">
        <v>0.247</v>
      </c>
      <c r="G20" s="89">
        <v>0.252</v>
      </c>
      <c r="H20" s="89">
        <v>0.246</v>
      </c>
      <c r="I20" s="89">
        <v>0.254</v>
      </c>
      <c r="J20" s="89">
        <v>0.255</v>
      </c>
      <c r="K20" s="89">
        <v>0.25800000000000001</v>
      </c>
      <c r="L20" s="89">
        <v>0.25800000000000001</v>
      </c>
      <c r="M20" s="89">
        <v>0.28299999999999997</v>
      </c>
      <c r="N20" s="89">
        <v>0.30099999999999999</v>
      </c>
      <c r="O20" s="89">
        <v>0.31</v>
      </c>
      <c r="P20" s="89">
        <v>0.31</v>
      </c>
      <c r="Q20" s="89">
        <v>0.314</v>
      </c>
      <c r="R20" s="89">
        <v>0.314</v>
      </c>
      <c r="S20" s="89">
        <v>0.33600000000000002</v>
      </c>
      <c r="T20" s="89">
        <v>0.34699999999999998</v>
      </c>
    </row>
    <row r="21" spans="2:20" ht="16" thickBot="1" x14ac:dyDescent="0.25">
      <c r="B21" s="1104" t="s">
        <v>144</v>
      </c>
      <c r="C21" s="91">
        <v>15785</v>
      </c>
      <c r="D21" s="91">
        <v>15191</v>
      </c>
      <c r="E21" s="91">
        <v>14141</v>
      </c>
      <c r="F21" s="91">
        <v>16008</v>
      </c>
      <c r="G21" s="91">
        <v>17405</v>
      </c>
      <c r="H21" s="91">
        <v>19921</v>
      </c>
      <c r="I21" s="91">
        <v>19124</v>
      </c>
      <c r="J21" s="91">
        <v>17837</v>
      </c>
      <c r="K21" s="91">
        <v>16585</v>
      </c>
      <c r="L21" s="91">
        <v>16548</v>
      </c>
      <c r="M21" s="91">
        <v>19103</v>
      </c>
      <c r="N21" s="91">
        <v>24582</v>
      </c>
      <c r="O21" s="91">
        <v>22778</v>
      </c>
      <c r="P21" s="91">
        <v>23264</v>
      </c>
      <c r="Q21" s="91">
        <v>23465</v>
      </c>
      <c r="R21" s="91">
        <v>22857</v>
      </c>
      <c r="S21" s="91">
        <v>21396</v>
      </c>
      <c r="T21" s="91">
        <v>20588</v>
      </c>
    </row>
    <row r="22" spans="2:20" ht="16" thickBot="1" x14ac:dyDescent="0.25">
      <c r="B22" s="1105"/>
      <c r="C22" s="89">
        <v>0.19600000000000001</v>
      </c>
      <c r="D22" s="89">
        <v>0.191</v>
      </c>
      <c r="E22" s="89">
        <v>0.183</v>
      </c>
      <c r="F22" s="89">
        <v>0.2</v>
      </c>
      <c r="G22" s="89">
        <v>0.215</v>
      </c>
      <c r="H22" s="89">
        <v>0.23599999999999999</v>
      </c>
      <c r="I22" s="89">
        <v>0.23499999999999999</v>
      </c>
      <c r="J22" s="89">
        <v>0.22500000000000001</v>
      </c>
      <c r="K22" s="89">
        <v>0.22</v>
      </c>
      <c r="L22" s="89">
        <v>0.218</v>
      </c>
      <c r="M22" s="89">
        <v>0.23200000000000001</v>
      </c>
      <c r="N22" s="89">
        <v>0.25800000000000001</v>
      </c>
      <c r="O22" s="89">
        <v>0.24399999999999999</v>
      </c>
      <c r="P22" s="89">
        <v>0.23300000000000001</v>
      </c>
      <c r="Q22" s="89">
        <v>0.23499999999999999</v>
      </c>
      <c r="R22" s="89">
        <v>0.23</v>
      </c>
      <c r="S22" s="89">
        <v>0.22800000000000001</v>
      </c>
      <c r="T22" s="89">
        <v>0.23200000000000001</v>
      </c>
    </row>
    <row r="23" spans="2:20" ht="16" thickBot="1" x14ac:dyDescent="0.25">
      <c r="B23" s="1104" t="s">
        <v>143</v>
      </c>
      <c r="C23" s="91">
        <v>18108</v>
      </c>
      <c r="D23" s="91">
        <v>17806</v>
      </c>
      <c r="E23" s="91">
        <v>17007</v>
      </c>
      <c r="F23" s="91">
        <v>15864</v>
      </c>
      <c r="G23" s="91">
        <v>16470</v>
      </c>
      <c r="H23" s="91">
        <v>15964</v>
      </c>
      <c r="I23" s="91">
        <v>15377</v>
      </c>
      <c r="J23" s="91">
        <v>15376</v>
      </c>
      <c r="K23" s="91">
        <v>14893</v>
      </c>
      <c r="L23" s="91">
        <v>15575</v>
      </c>
      <c r="M23" s="91">
        <v>17734</v>
      </c>
      <c r="N23" s="91">
        <v>19453</v>
      </c>
      <c r="O23" s="91">
        <v>21451</v>
      </c>
      <c r="P23" s="91">
        <v>25165</v>
      </c>
      <c r="Q23" s="91">
        <v>25742</v>
      </c>
      <c r="R23" s="91">
        <v>26379</v>
      </c>
      <c r="S23" s="91">
        <v>25957</v>
      </c>
      <c r="T23" s="91">
        <v>25369</v>
      </c>
    </row>
    <row r="24" spans="2:20" ht="16" thickBot="1" x14ac:dyDescent="0.25">
      <c r="B24" s="1105"/>
      <c r="C24" s="89">
        <v>0.224</v>
      </c>
      <c r="D24" s="89">
        <v>0.224</v>
      </c>
      <c r="E24" s="89">
        <v>0.22</v>
      </c>
      <c r="F24" s="89">
        <v>0.19900000000000001</v>
      </c>
      <c r="G24" s="89">
        <v>0.20399999999999999</v>
      </c>
      <c r="H24" s="89">
        <v>0.189</v>
      </c>
      <c r="I24" s="89">
        <v>0.189</v>
      </c>
      <c r="J24" s="89">
        <v>0.19400000000000001</v>
      </c>
      <c r="K24" s="89">
        <v>0.19700000000000001</v>
      </c>
      <c r="L24" s="89">
        <v>0.20599999999999999</v>
      </c>
      <c r="M24" s="89">
        <v>0.214</v>
      </c>
      <c r="N24" s="89">
        <v>0.20399999999999999</v>
      </c>
      <c r="O24" s="89">
        <v>0.23</v>
      </c>
      <c r="P24" s="89">
        <v>0.252</v>
      </c>
      <c r="Q24" s="89">
        <v>0.25800000000000001</v>
      </c>
      <c r="R24" s="89">
        <v>0.26500000000000001</v>
      </c>
      <c r="S24" s="89">
        <v>0.27700000000000002</v>
      </c>
      <c r="T24" s="89">
        <v>0.28599999999999998</v>
      </c>
    </row>
    <row r="25" spans="2:20" ht="16" thickBot="1" x14ac:dyDescent="0.25">
      <c r="B25" s="1104" t="s">
        <v>142</v>
      </c>
      <c r="C25" s="91">
        <v>1134</v>
      </c>
      <c r="D25" s="91">
        <v>1071</v>
      </c>
      <c r="E25" s="91">
        <v>1044</v>
      </c>
      <c r="F25" s="91">
        <v>1270</v>
      </c>
      <c r="G25" s="91">
        <v>1251</v>
      </c>
      <c r="H25" s="91">
        <v>1256</v>
      </c>
      <c r="I25" s="91">
        <v>1167</v>
      </c>
      <c r="J25" s="91">
        <v>1011</v>
      </c>
      <c r="K25" s="90">
        <v>970</v>
      </c>
      <c r="L25" s="90">
        <v>861</v>
      </c>
      <c r="M25" s="90">
        <v>818</v>
      </c>
      <c r="N25" s="90">
        <v>954</v>
      </c>
      <c r="O25" s="90">
        <v>942</v>
      </c>
      <c r="P25" s="91">
        <v>1044</v>
      </c>
      <c r="Q25" s="90">
        <v>919</v>
      </c>
      <c r="R25" s="91">
        <v>1082</v>
      </c>
      <c r="S25" s="91">
        <v>1019</v>
      </c>
      <c r="T25" s="90">
        <v>938</v>
      </c>
    </row>
    <row r="26" spans="2:20" ht="16" thickBot="1" x14ac:dyDescent="0.25">
      <c r="B26" s="1105"/>
      <c r="C26" s="89">
        <v>1.4E-2</v>
      </c>
      <c r="D26" s="89">
        <v>1.2999999999999999E-2</v>
      </c>
      <c r="E26" s="89">
        <v>1.2999999999999999E-2</v>
      </c>
      <c r="F26" s="89">
        <v>1.6E-2</v>
      </c>
      <c r="G26" s="89">
        <v>1.4999999999999999E-2</v>
      </c>
      <c r="H26" s="89">
        <v>1.4999999999999999E-2</v>
      </c>
      <c r="I26" s="89">
        <v>1.4E-2</v>
      </c>
      <c r="J26" s="89">
        <v>1.2999999999999999E-2</v>
      </c>
      <c r="K26" s="89">
        <v>1.2999999999999999E-2</v>
      </c>
      <c r="L26" s="89">
        <v>1.0999999999999999E-2</v>
      </c>
      <c r="M26" s="89">
        <v>0.01</v>
      </c>
      <c r="N26" s="89">
        <v>0.01</v>
      </c>
      <c r="O26" s="89">
        <v>0.01</v>
      </c>
      <c r="P26" s="89">
        <v>0.01</v>
      </c>
      <c r="Q26" s="89">
        <v>8.9999999999999993E-3</v>
      </c>
      <c r="R26" s="89">
        <v>1.0999999999999999E-2</v>
      </c>
      <c r="S26" s="89">
        <v>1.0999999999999999E-2</v>
      </c>
      <c r="T26" s="89">
        <v>1.0999999999999999E-2</v>
      </c>
    </row>
    <row r="27" spans="2:20" ht="16" thickBot="1" x14ac:dyDescent="0.25">
      <c r="B27" s="1104" t="s">
        <v>141</v>
      </c>
      <c r="C27" s="90"/>
      <c r="D27" s="90"/>
      <c r="E27" s="90"/>
      <c r="F27" s="90"/>
      <c r="G27" s="90"/>
      <c r="H27" s="90"/>
      <c r="I27" s="90"/>
      <c r="J27" s="90"/>
      <c r="K27" s="90"/>
      <c r="L27" s="90"/>
      <c r="M27" s="90"/>
      <c r="N27" s="90"/>
      <c r="O27" s="90"/>
      <c r="P27" s="90">
        <v>201</v>
      </c>
      <c r="Q27" s="90">
        <v>245</v>
      </c>
      <c r="R27" s="90">
        <v>280</v>
      </c>
      <c r="S27" s="90">
        <v>333</v>
      </c>
      <c r="T27" s="90">
        <v>333</v>
      </c>
    </row>
    <row r="28" spans="2:20" ht="16" thickBot="1" x14ac:dyDescent="0.25">
      <c r="B28" s="1105"/>
      <c r="C28" s="90"/>
      <c r="D28" s="90"/>
      <c r="E28" s="90"/>
      <c r="F28" s="90"/>
      <c r="G28" s="90"/>
      <c r="H28" s="90"/>
      <c r="I28" s="90"/>
      <c r="J28" s="90"/>
      <c r="K28" s="90"/>
      <c r="L28" s="90"/>
      <c r="M28" s="90"/>
      <c r="N28" s="90"/>
      <c r="O28" s="90"/>
      <c r="P28" s="89">
        <v>2E-3</v>
      </c>
      <c r="Q28" s="89">
        <v>2E-3</v>
      </c>
      <c r="R28" s="89">
        <v>3.0000000000000001E-3</v>
      </c>
      <c r="S28" s="89">
        <v>4.0000000000000001E-3</v>
      </c>
      <c r="T28" s="89">
        <v>4.0000000000000001E-3</v>
      </c>
    </row>
    <row r="29" spans="2:20" x14ac:dyDescent="0.2">
      <c r="B29" s="43"/>
      <c r="C29" s="43"/>
      <c r="D29" s="43"/>
      <c r="E29" s="43"/>
      <c r="F29" s="43"/>
      <c r="G29" s="43"/>
      <c r="H29" s="43"/>
      <c r="I29" s="43"/>
      <c r="J29" s="43"/>
      <c r="K29" s="43"/>
      <c r="L29" s="43"/>
      <c r="M29" s="43"/>
      <c r="N29" s="43"/>
      <c r="O29" s="43"/>
      <c r="P29" s="43"/>
      <c r="Q29" s="43"/>
      <c r="R29" s="43"/>
      <c r="S29" s="43"/>
      <c r="T29" s="43"/>
    </row>
    <row r="31" spans="2:20" x14ac:dyDescent="0.2">
      <c r="B31" s="88" t="s">
        <v>140</v>
      </c>
    </row>
    <row r="32" spans="2:20" x14ac:dyDescent="0.2">
      <c r="B32" s="88" t="s">
        <v>139</v>
      </c>
    </row>
    <row r="34" spans="2:20" x14ac:dyDescent="0.2">
      <c r="B34" t="s">
        <v>138</v>
      </c>
    </row>
    <row r="38" spans="2:20" ht="23" x14ac:dyDescent="0.2">
      <c r="B38" s="96" t="s">
        <v>582</v>
      </c>
    </row>
    <row r="39" spans="2:20" ht="23" x14ac:dyDescent="0.2">
      <c r="B39" s="96" t="s">
        <v>583</v>
      </c>
    </row>
    <row r="40" spans="2:20" ht="23" x14ac:dyDescent="0.2">
      <c r="B40" s="96" t="s">
        <v>584</v>
      </c>
    </row>
    <row r="41" spans="2:20" x14ac:dyDescent="0.2">
      <c r="B41" s="88" t="s">
        <v>585</v>
      </c>
    </row>
    <row r="42" spans="2:20" ht="16" thickBot="1" x14ac:dyDescent="0.25">
      <c r="B42" s="864"/>
    </row>
    <row r="43" spans="2:20" ht="16" thickBot="1" x14ac:dyDescent="0.25">
      <c r="B43" s="865"/>
      <c r="C43" s="866" t="s">
        <v>586</v>
      </c>
      <c r="D43" s="866" t="s">
        <v>587</v>
      </c>
      <c r="E43" s="866" t="s">
        <v>588</v>
      </c>
      <c r="F43" s="866" t="s">
        <v>589</v>
      </c>
      <c r="G43" s="866" t="s">
        <v>590</v>
      </c>
      <c r="H43" s="866" t="s">
        <v>591</v>
      </c>
      <c r="I43" s="866" t="s">
        <v>592</v>
      </c>
      <c r="J43" s="866" t="s">
        <v>593</v>
      </c>
      <c r="K43" s="866" t="s">
        <v>546</v>
      </c>
      <c r="L43" s="866" t="s">
        <v>547</v>
      </c>
      <c r="M43" s="866" t="s">
        <v>159</v>
      </c>
      <c r="N43" s="866" t="s">
        <v>158</v>
      </c>
      <c r="O43" s="866" t="s">
        <v>157</v>
      </c>
      <c r="P43" s="866" t="s">
        <v>156</v>
      </c>
      <c r="Q43" s="866" t="s">
        <v>155</v>
      </c>
      <c r="R43" s="866" t="s">
        <v>154</v>
      </c>
      <c r="S43" s="866" t="s">
        <v>153</v>
      </c>
      <c r="T43" s="866" t="s">
        <v>87</v>
      </c>
    </row>
    <row r="44" spans="2:20" ht="16" thickBot="1" x14ac:dyDescent="0.25">
      <c r="B44" s="867" t="s">
        <v>594</v>
      </c>
      <c r="C44" s="868">
        <v>1134</v>
      </c>
      <c r="D44" s="868">
        <v>1071</v>
      </c>
      <c r="E44" s="868">
        <v>1044</v>
      </c>
      <c r="F44" s="868">
        <v>1270</v>
      </c>
      <c r="G44" s="868">
        <v>1251</v>
      </c>
      <c r="H44" s="868">
        <v>1256</v>
      </c>
      <c r="I44" s="868">
        <v>1167</v>
      </c>
      <c r="J44" s="868">
        <v>1011</v>
      </c>
      <c r="K44" s="869">
        <v>970</v>
      </c>
      <c r="L44" s="869">
        <v>861</v>
      </c>
      <c r="M44" s="869">
        <v>818</v>
      </c>
      <c r="N44" s="869">
        <v>954</v>
      </c>
      <c r="O44" s="869">
        <v>942</v>
      </c>
      <c r="P44" s="868">
        <v>1044</v>
      </c>
      <c r="Q44" s="869">
        <v>919</v>
      </c>
      <c r="R44" s="868">
        <v>1082</v>
      </c>
      <c r="S44" s="868">
        <v>1019</v>
      </c>
      <c r="T44" s="869">
        <v>938</v>
      </c>
    </row>
    <row r="45" spans="2:20" ht="16" thickBot="1" x14ac:dyDescent="0.25">
      <c r="B45" s="867" t="s">
        <v>595</v>
      </c>
      <c r="C45" s="868">
        <v>1172</v>
      </c>
      <c r="D45" s="868">
        <v>1134</v>
      </c>
      <c r="E45" s="868">
        <v>1026</v>
      </c>
      <c r="F45" s="868">
        <v>1235</v>
      </c>
      <c r="G45" s="868">
        <v>1158</v>
      </c>
      <c r="H45" s="868">
        <v>1182</v>
      </c>
      <c r="I45" s="868">
        <v>1071</v>
      </c>
      <c r="J45" s="869">
        <v>996</v>
      </c>
      <c r="K45" s="869">
        <v>889</v>
      </c>
      <c r="L45" s="869">
        <v>748</v>
      </c>
      <c r="M45" s="869">
        <v>796</v>
      </c>
      <c r="N45" s="869">
        <v>828</v>
      </c>
      <c r="O45" s="869">
        <v>991</v>
      </c>
      <c r="P45" s="868">
        <v>1083</v>
      </c>
      <c r="Q45" s="868">
        <v>1101</v>
      </c>
      <c r="R45" s="868">
        <v>1139</v>
      </c>
      <c r="S45" s="868">
        <v>1063</v>
      </c>
      <c r="T45" s="868">
        <v>1024</v>
      </c>
    </row>
    <row r="46" spans="2:20" ht="16" hidden="1" thickBot="1" x14ac:dyDescent="0.25">
      <c r="B46" s="867" t="s">
        <v>596</v>
      </c>
      <c r="C46" s="1110"/>
      <c r="D46" s="1111"/>
      <c r="E46" s="1111"/>
      <c r="F46" s="1111"/>
      <c r="G46" s="1111"/>
      <c r="H46" s="1111"/>
      <c r="I46" s="1111"/>
      <c r="J46" s="1111"/>
      <c r="K46" s="1111"/>
      <c r="L46" s="1111"/>
      <c r="M46" s="1111"/>
      <c r="N46" s="1111"/>
      <c r="O46" s="1111"/>
      <c r="P46" s="1111"/>
      <c r="Q46" s="1111"/>
      <c r="R46" s="1111"/>
      <c r="S46" s="1111"/>
      <c r="T46" s="1112"/>
    </row>
    <row r="47" spans="2:20" ht="16" thickBot="1" x14ac:dyDescent="0.25">
      <c r="B47" s="1106" t="s">
        <v>436</v>
      </c>
      <c r="C47" s="869">
        <v>71</v>
      </c>
      <c r="D47" s="869">
        <v>71</v>
      </c>
      <c r="E47" s="869">
        <v>89</v>
      </c>
      <c r="F47" s="869">
        <v>80</v>
      </c>
      <c r="G47" s="869">
        <v>96</v>
      </c>
      <c r="H47" s="869">
        <v>117</v>
      </c>
      <c r="I47" s="869">
        <v>124</v>
      </c>
      <c r="J47" s="869">
        <v>109</v>
      </c>
      <c r="K47" s="869">
        <v>101</v>
      </c>
      <c r="L47" s="869">
        <v>88</v>
      </c>
      <c r="M47" s="869">
        <v>98</v>
      </c>
      <c r="N47" s="869">
        <v>88</v>
      </c>
      <c r="O47" s="869">
        <v>91</v>
      </c>
      <c r="P47" s="869">
        <v>118</v>
      </c>
      <c r="Q47" s="869">
        <v>126</v>
      </c>
      <c r="R47" s="869">
        <v>130</v>
      </c>
      <c r="S47" s="869">
        <v>89</v>
      </c>
      <c r="T47" s="869">
        <v>79</v>
      </c>
    </row>
    <row r="48" spans="2:20" ht="16" thickBot="1" x14ac:dyDescent="0.25">
      <c r="B48" s="1107"/>
      <c r="C48" s="870">
        <v>6.0999999999999999E-2</v>
      </c>
      <c r="D48" s="870">
        <v>6.3E-2</v>
      </c>
      <c r="E48" s="870">
        <v>8.6999999999999994E-2</v>
      </c>
      <c r="F48" s="870">
        <v>6.5000000000000002E-2</v>
      </c>
      <c r="G48" s="870">
        <v>8.3000000000000004E-2</v>
      </c>
      <c r="H48" s="870">
        <v>9.9000000000000005E-2</v>
      </c>
      <c r="I48" s="870">
        <v>0.11600000000000001</v>
      </c>
      <c r="J48" s="870">
        <v>0.109</v>
      </c>
      <c r="K48" s="870">
        <v>0.114</v>
      </c>
      <c r="L48" s="870">
        <v>0.11799999999999999</v>
      </c>
      <c r="M48" s="870">
        <v>0.123</v>
      </c>
      <c r="N48" s="870">
        <v>0.106</v>
      </c>
      <c r="O48" s="870">
        <v>9.1999999999999998E-2</v>
      </c>
      <c r="P48" s="870">
        <v>0.109</v>
      </c>
      <c r="Q48" s="870">
        <v>0.114</v>
      </c>
      <c r="R48" s="870">
        <v>0.114</v>
      </c>
      <c r="S48" s="870">
        <v>8.4000000000000005E-2</v>
      </c>
      <c r="T48" s="870">
        <v>7.6999999999999999E-2</v>
      </c>
    </row>
    <row r="49" spans="2:20" ht="16" thickBot="1" x14ac:dyDescent="0.25">
      <c r="B49" s="1106" t="s">
        <v>597</v>
      </c>
      <c r="C49" s="869">
        <v>54</v>
      </c>
      <c r="D49" s="869">
        <v>49</v>
      </c>
      <c r="E49" s="869">
        <v>58</v>
      </c>
      <c r="F49" s="869">
        <v>70</v>
      </c>
      <c r="G49" s="869">
        <v>62</v>
      </c>
      <c r="H49" s="869">
        <v>73</v>
      </c>
      <c r="I49" s="869">
        <v>44</v>
      </c>
      <c r="J49" s="869">
        <v>65</v>
      </c>
      <c r="K49" s="869">
        <v>44</v>
      </c>
      <c r="L49" s="869">
        <v>38</v>
      </c>
      <c r="M49" s="869">
        <v>60</v>
      </c>
      <c r="N49" s="869">
        <v>69</v>
      </c>
      <c r="O49" s="869">
        <v>56</v>
      </c>
      <c r="P49" s="869">
        <v>90</v>
      </c>
      <c r="Q49" s="869">
        <v>75</v>
      </c>
      <c r="R49" s="869">
        <v>66</v>
      </c>
      <c r="S49" s="869">
        <v>60</v>
      </c>
      <c r="T49" s="869">
        <v>62</v>
      </c>
    </row>
    <row r="50" spans="2:20" ht="16" thickBot="1" x14ac:dyDescent="0.25">
      <c r="B50" s="1107"/>
      <c r="C50" s="870">
        <v>4.5999999999999999E-2</v>
      </c>
      <c r="D50" s="870">
        <v>4.2999999999999997E-2</v>
      </c>
      <c r="E50" s="870">
        <v>5.7000000000000002E-2</v>
      </c>
      <c r="F50" s="870">
        <v>5.7000000000000002E-2</v>
      </c>
      <c r="G50" s="870">
        <v>5.3999999999999999E-2</v>
      </c>
      <c r="H50" s="870">
        <v>6.2E-2</v>
      </c>
      <c r="I50" s="870">
        <v>4.1000000000000002E-2</v>
      </c>
      <c r="J50" s="870">
        <v>6.5000000000000002E-2</v>
      </c>
      <c r="K50" s="870">
        <v>4.9000000000000002E-2</v>
      </c>
      <c r="L50" s="870">
        <v>5.0999999999999997E-2</v>
      </c>
      <c r="M50" s="870">
        <v>7.4999999999999997E-2</v>
      </c>
      <c r="N50" s="870">
        <v>8.3000000000000004E-2</v>
      </c>
      <c r="O50" s="870">
        <v>5.7000000000000002E-2</v>
      </c>
      <c r="P50" s="870">
        <v>8.3000000000000004E-2</v>
      </c>
      <c r="Q50" s="870">
        <v>6.8000000000000005E-2</v>
      </c>
      <c r="R50" s="870">
        <v>5.8000000000000003E-2</v>
      </c>
      <c r="S50" s="870">
        <v>5.6000000000000001E-2</v>
      </c>
      <c r="T50" s="870">
        <v>6.0999999999999999E-2</v>
      </c>
    </row>
    <row r="51" spans="2:20" ht="16" thickBot="1" x14ac:dyDescent="0.25">
      <c r="B51" s="1106" t="s">
        <v>598</v>
      </c>
      <c r="C51" s="869">
        <v>302</v>
      </c>
      <c r="D51" s="869">
        <v>327</v>
      </c>
      <c r="E51" s="869">
        <v>226</v>
      </c>
      <c r="F51" s="869">
        <v>250</v>
      </c>
      <c r="G51" s="869">
        <v>201</v>
      </c>
      <c r="H51" s="869">
        <v>210</v>
      </c>
      <c r="I51" s="869">
        <v>178</v>
      </c>
      <c r="J51" s="869">
        <v>166</v>
      </c>
      <c r="K51" s="869">
        <v>147</v>
      </c>
      <c r="L51" s="869">
        <v>113</v>
      </c>
      <c r="M51" s="869">
        <v>132</v>
      </c>
      <c r="N51" s="869">
        <v>142</v>
      </c>
      <c r="O51" s="869">
        <v>277</v>
      </c>
      <c r="P51" s="869">
        <v>203</v>
      </c>
      <c r="Q51" s="869">
        <v>185</v>
      </c>
      <c r="R51" s="869">
        <v>186</v>
      </c>
      <c r="S51" s="869">
        <v>246</v>
      </c>
      <c r="T51" s="869">
        <v>211</v>
      </c>
    </row>
    <row r="52" spans="2:20" ht="16" thickBot="1" x14ac:dyDescent="0.25">
      <c r="B52" s="1107"/>
      <c r="C52" s="870">
        <v>0.25800000000000001</v>
      </c>
      <c r="D52" s="870">
        <v>0.28799999999999998</v>
      </c>
      <c r="E52" s="870">
        <v>0.22</v>
      </c>
      <c r="F52" s="870">
        <v>0.20200000000000001</v>
      </c>
      <c r="G52" s="870">
        <v>0.17399999999999999</v>
      </c>
      <c r="H52" s="870">
        <v>0.17799999999999999</v>
      </c>
      <c r="I52" s="870">
        <v>0.16600000000000001</v>
      </c>
      <c r="J52" s="870">
        <v>0.16700000000000001</v>
      </c>
      <c r="K52" s="870">
        <v>0.16500000000000001</v>
      </c>
      <c r="L52" s="870">
        <v>0.151</v>
      </c>
      <c r="M52" s="870">
        <v>0.16600000000000001</v>
      </c>
      <c r="N52" s="870">
        <v>0.17100000000000001</v>
      </c>
      <c r="O52" s="870">
        <v>0.28000000000000003</v>
      </c>
      <c r="P52" s="870">
        <v>0.187</v>
      </c>
      <c r="Q52" s="870">
        <v>0.16800000000000001</v>
      </c>
      <c r="R52" s="870">
        <v>0.16300000000000001</v>
      </c>
      <c r="S52" s="870">
        <v>0.23100000000000001</v>
      </c>
      <c r="T52" s="870">
        <v>0.20599999999999999</v>
      </c>
    </row>
    <row r="53" spans="2:20" ht="16" thickBot="1" x14ac:dyDescent="0.25">
      <c r="B53" s="1106" t="s">
        <v>599</v>
      </c>
      <c r="C53" s="869">
        <v>697</v>
      </c>
      <c r="D53" s="869">
        <v>616</v>
      </c>
      <c r="E53" s="869">
        <v>565</v>
      </c>
      <c r="F53" s="869">
        <v>716</v>
      </c>
      <c r="G53" s="869">
        <v>679</v>
      </c>
      <c r="H53" s="869">
        <v>682</v>
      </c>
      <c r="I53" s="869">
        <v>613</v>
      </c>
      <c r="J53" s="869">
        <v>573</v>
      </c>
      <c r="K53" s="869">
        <v>521</v>
      </c>
      <c r="L53" s="869">
        <v>463</v>
      </c>
      <c r="M53" s="869">
        <v>445</v>
      </c>
      <c r="N53" s="869">
        <v>464</v>
      </c>
      <c r="O53" s="869">
        <v>521</v>
      </c>
      <c r="P53" s="869">
        <v>614</v>
      </c>
      <c r="Q53" s="869">
        <v>659</v>
      </c>
      <c r="R53" s="869">
        <v>673</v>
      </c>
      <c r="S53" s="869">
        <v>605</v>
      </c>
      <c r="T53" s="869">
        <v>602</v>
      </c>
    </row>
    <row r="54" spans="2:20" ht="16" thickBot="1" x14ac:dyDescent="0.25">
      <c r="B54" s="1107"/>
      <c r="C54" s="870">
        <v>0.59499999999999997</v>
      </c>
      <c r="D54" s="870">
        <v>0.54300000000000004</v>
      </c>
      <c r="E54" s="870">
        <v>0.55100000000000005</v>
      </c>
      <c r="F54" s="870">
        <v>0.57999999999999996</v>
      </c>
      <c r="G54" s="870">
        <v>0.58599999999999997</v>
      </c>
      <c r="H54" s="870">
        <v>0.57699999999999996</v>
      </c>
      <c r="I54" s="870">
        <v>0.57199999999999995</v>
      </c>
      <c r="J54" s="870">
        <v>0.57499999999999996</v>
      </c>
      <c r="K54" s="870">
        <v>0.58599999999999997</v>
      </c>
      <c r="L54" s="870">
        <v>0.61899999999999999</v>
      </c>
      <c r="M54" s="870">
        <v>0.55900000000000005</v>
      </c>
      <c r="N54" s="870">
        <v>0.56000000000000005</v>
      </c>
      <c r="O54" s="870">
        <v>0.52600000000000002</v>
      </c>
      <c r="P54" s="870">
        <v>0.56699999999999995</v>
      </c>
      <c r="Q54" s="870">
        <v>0.59899999999999998</v>
      </c>
      <c r="R54" s="870">
        <v>0.59099999999999997</v>
      </c>
      <c r="S54" s="870">
        <v>0.56899999999999995</v>
      </c>
      <c r="T54" s="870">
        <v>0.58799999999999997</v>
      </c>
    </row>
    <row r="55" spans="2:20" ht="16" thickBot="1" x14ac:dyDescent="0.25">
      <c r="B55" s="1106" t="s">
        <v>600</v>
      </c>
      <c r="C55" s="869">
        <v>48</v>
      </c>
      <c r="D55" s="869">
        <v>71</v>
      </c>
      <c r="E55" s="869">
        <v>88</v>
      </c>
      <c r="F55" s="869">
        <v>119</v>
      </c>
      <c r="G55" s="869">
        <v>120</v>
      </c>
      <c r="H55" s="869">
        <v>100</v>
      </c>
      <c r="I55" s="869">
        <v>112</v>
      </c>
      <c r="J55" s="869">
        <v>83</v>
      </c>
      <c r="K55" s="869">
        <v>76</v>
      </c>
      <c r="L55" s="869">
        <v>47</v>
      </c>
      <c r="M55" s="869">
        <v>61</v>
      </c>
      <c r="N55" s="869">
        <v>65</v>
      </c>
      <c r="O55" s="869">
        <v>46</v>
      </c>
      <c r="P55" s="869">
        <v>58</v>
      </c>
      <c r="Q55" s="869">
        <v>56</v>
      </c>
      <c r="R55" s="869">
        <v>84</v>
      </c>
      <c r="S55" s="869">
        <v>63</v>
      </c>
      <c r="T55" s="869">
        <v>70</v>
      </c>
    </row>
    <row r="56" spans="2:20" ht="16" thickBot="1" x14ac:dyDescent="0.25">
      <c r="B56" s="1107"/>
      <c r="C56" s="870">
        <v>4.1000000000000002E-2</v>
      </c>
      <c r="D56" s="870">
        <v>6.3E-2</v>
      </c>
      <c r="E56" s="870">
        <v>8.5999999999999993E-2</v>
      </c>
      <c r="F56" s="870">
        <v>9.6000000000000002E-2</v>
      </c>
      <c r="G56" s="870">
        <v>0.104</v>
      </c>
      <c r="H56" s="870">
        <v>8.5000000000000006E-2</v>
      </c>
      <c r="I56" s="870">
        <v>0.105</v>
      </c>
      <c r="J56" s="870">
        <v>8.3000000000000004E-2</v>
      </c>
      <c r="K56" s="870">
        <v>8.5000000000000006E-2</v>
      </c>
      <c r="L56" s="870">
        <v>6.3E-2</v>
      </c>
      <c r="M56" s="870">
        <v>7.6999999999999999E-2</v>
      </c>
      <c r="N56" s="870">
        <v>7.9000000000000001E-2</v>
      </c>
      <c r="O56" s="870">
        <v>4.5999999999999999E-2</v>
      </c>
      <c r="P56" s="870">
        <v>5.3999999999999999E-2</v>
      </c>
      <c r="Q56" s="870">
        <v>5.0999999999999997E-2</v>
      </c>
      <c r="R56" s="870">
        <v>7.3999999999999996E-2</v>
      </c>
      <c r="S56" s="870">
        <v>5.8999999999999997E-2</v>
      </c>
      <c r="T56" s="870">
        <v>6.8000000000000005E-2</v>
      </c>
    </row>
    <row r="57" spans="2:20" ht="16" thickBot="1" x14ac:dyDescent="0.25">
      <c r="B57" s="1108" t="s">
        <v>601</v>
      </c>
      <c r="C57" s="869">
        <v>14</v>
      </c>
      <c r="D57" s="869">
        <v>15</v>
      </c>
      <c r="E57" s="869">
        <v>15</v>
      </c>
      <c r="F57" s="869">
        <v>45</v>
      </c>
      <c r="G57" s="869">
        <v>37</v>
      </c>
      <c r="H57" s="869">
        <v>23</v>
      </c>
      <c r="I57" s="869">
        <v>29</v>
      </c>
      <c r="J57" s="869">
        <v>24</v>
      </c>
      <c r="K57" s="869">
        <v>23</v>
      </c>
      <c r="L57" s="869">
        <v>16</v>
      </c>
      <c r="M57" s="869">
        <v>28</v>
      </c>
      <c r="N57" s="869">
        <v>26</v>
      </c>
      <c r="O57" s="869">
        <v>18</v>
      </c>
      <c r="P57" s="869">
        <v>25</v>
      </c>
      <c r="Q57" s="869">
        <v>29</v>
      </c>
      <c r="R57" s="869">
        <v>33</v>
      </c>
      <c r="S57" s="869">
        <v>20</v>
      </c>
      <c r="T57" s="869">
        <v>35</v>
      </c>
    </row>
    <row r="58" spans="2:20" ht="16" thickBot="1" x14ac:dyDescent="0.25">
      <c r="B58" s="1109"/>
      <c r="C58" s="870">
        <v>1.2E-2</v>
      </c>
      <c r="D58" s="870">
        <v>1.2999999999999999E-2</v>
      </c>
      <c r="E58" s="870">
        <v>1.4999999999999999E-2</v>
      </c>
      <c r="F58" s="870">
        <v>3.5999999999999997E-2</v>
      </c>
      <c r="G58" s="870">
        <v>3.2000000000000001E-2</v>
      </c>
      <c r="H58" s="870">
        <v>1.9E-2</v>
      </c>
      <c r="I58" s="870">
        <v>2.7E-2</v>
      </c>
      <c r="J58" s="870">
        <v>2.4E-2</v>
      </c>
      <c r="K58" s="870">
        <v>2.5999999999999999E-2</v>
      </c>
      <c r="L58" s="870">
        <v>2.1000000000000001E-2</v>
      </c>
      <c r="M58" s="870">
        <v>3.5000000000000003E-2</v>
      </c>
      <c r="N58" s="870">
        <v>3.1E-2</v>
      </c>
      <c r="O58" s="870">
        <v>1.7999999999999999E-2</v>
      </c>
      <c r="P58" s="870">
        <v>2.3E-2</v>
      </c>
      <c r="Q58" s="870">
        <v>2.5999999999999999E-2</v>
      </c>
      <c r="R58" s="870">
        <v>2.9000000000000001E-2</v>
      </c>
      <c r="S58" s="870">
        <v>1.9E-2</v>
      </c>
      <c r="T58" s="870">
        <v>3.4000000000000002E-2</v>
      </c>
    </row>
    <row r="59" spans="2:20" ht="16" thickBot="1" x14ac:dyDescent="0.25">
      <c r="B59" s="1108" t="s">
        <v>602</v>
      </c>
      <c r="C59" s="869">
        <v>34</v>
      </c>
      <c r="D59" s="869">
        <v>56</v>
      </c>
      <c r="E59" s="869">
        <v>73</v>
      </c>
      <c r="F59" s="869">
        <v>74</v>
      </c>
      <c r="G59" s="869">
        <v>83</v>
      </c>
      <c r="H59" s="869">
        <v>77</v>
      </c>
      <c r="I59" s="869">
        <v>83</v>
      </c>
      <c r="J59" s="869">
        <v>59</v>
      </c>
      <c r="K59" s="869">
        <v>53</v>
      </c>
      <c r="L59" s="869">
        <v>31</v>
      </c>
      <c r="M59" s="869">
        <v>33</v>
      </c>
      <c r="N59" s="869">
        <v>39</v>
      </c>
      <c r="O59" s="869">
        <v>28</v>
      </c>
      <c r="P59" s="869">
        <v>33</v>
      </c>
      <c r="Q59" s="869">
        <v>27</v>
      </c>
      <c r="R59" s="869">
        <v>51</v>
      </c>
      <c r="S59" s="869">
        <v>43</v>
      </c>
      <c r="T59" s="869">
        <v>35</v>
      </c>
    </row>
    <row r="60" spans="2:20" ht="16" thickBot="1" x14ac:dyDescent="0.25">
      <c r="B60" s="1109"/>
      <c r="C60" s="870">
        <v>2.9000000000000001E-2</v>
      </c>
      <c r="D60" s="870">
        <v>0.05</v>
      </c>
      <c r="E60" s="870">
        <v>7.0999999999999994E-2</v>
      </c>
      <c r="F60" s="870">
        <v>0.06</v>
      </c>
      <c r="G60" s="870">
        <v>7.1999999999999995E-2</v>
      </c>
      <c r="H60" s="870">
        <v>6.5000000000000002E-2</v>
      </c>
      <c r="I60" s="870">
        <v>7.6999999999999999E-2</v>
      </c>
      <c r="J60" s="870">
        <v>5.8999999999999997E-2</v>
      </c>
      <c r="K60" s="870">
        <v>0.06</v>
      </c>
      <c r="L60" s="870">
        <v>4.1000000000000002E-2</v>
      </c>
      <c r="M60" s="870">
        <v>4.1000000000000002E-2</v>
      </c>
      <c r="N60" s="870">
        <v>4.7E-2</v>
      </c>
      <c r="O60" s="870">
        <v>2.8000000000000001E-2</v>
      </c>
      <c r="P60" s="870">
        <v>0.03</v>
      </c>
      <c r="Q60" s="870">
        <v>2.5000000000000001E-2</v>
      </c>
      <c r="R60" s="870">
        <v>4.4999999999999998E-2</v>
      </c>
      <c r="S60" s="870">
        <v>0.04</v>
      </c>
      <c r="T60" s="870">
        <v>3.4000000000000002E-2</v>
      </c>
    </row>
    <row r="61" spans="2:20" ht="16" thickBot="1" x14ac:dyDescent="0.25">
      <c r="B61" s="1108" t="s">
        <v>603</v>
      </c>
      <c r="C61" s="869">
        <v>173</v>
      </c>
      <c r="D61" s="869">
        <v>191</v>
      </c>
      <c r="E61" s="869">
        <v>235</v>
      </c>
      <c r="F61" s="869">
        <v>269</v>
      </c>
      <c r="G61" s="869">
        <v>278</v>
      </c>
      <c r="H61" s="869">
        <v>290</v>
      </c>
      <c r="I61" s="869">
        <v>280</v>
      </c>
      <c r="J61" s="869">
        <v>257</v>
      </c>
      <c r="K61" s="869">
        <v>221</v>
      </c>
      <c r="L61" s="869">
        <v>173</v>
      </c>
      <c r="M61" s="869">
        <v>219</v>
      </c>
      <c r="N61" s="869">
        <v>222</v>
      </c>
      <c r="O61" s="869">
        <v>193</v>
      </c>
      <c r="P61" s="869">
        <v>266</v>
      </c>
      <c r="Q61" s="869">
        <v>257</v>
      </c>
      <c r="R61" s="869">
        <v>280</v>
      </c>
      <c r="S61" s="869">
        <v>212</v>
      </c>
      <c r="T61" s="869">
        <v>211</v>
      </c>
    </row>
    <row r="62" spans="2:20" ht="16" thickBot="1" x14ac:dyDescent="0.25">
      <c r="B62" s="1109"/>
      <c r="C62" s="870">
        <v>0.14799999999999999</v>
      </c>
      <c r="D62" s="870">
        <v>0.16800000000000001</v>
      </c>
      <c r="E62" s="870">
        <v>0.22900000000000001</v>
      </c>
      <c r="F62" s="870">
        <v>0.218</v>
      </c>
      <c r="G62" s="870">
        <v>0.24</v>
      </c>
      <c r="H62" s="870">
        <v>0.245</v>
      </c>
      <c r="I62" s="870">
        <v>0.26100000000000001</v>
      </c>
      <c r="J62" s="870">
        <v>0.25800000000000001</v>
      </c>
      <c r="K62" s="870">
        <v>0.249</v>
      </c>
      <c r="L62" s="870">
        <v>0.23100000000000001</v>
      </c>
      <c r="M62" s="870">
        <v>0.27500000000000002</v>
      </c>
      <c r="N62" s="870">
        <v>0.26800000000000002</v>
      </c>
      <c r="O62" s="870">
        <v>0.19500000000000001</v>
      </c>
      <c r="P62" s="870">
        <v>0.246</v>
      </c>
      <c r="Q62" s="870">
        <v>0.23300000000000001</v>
      </c>
      <c r="R62" s="870">
        <v>0.246</v>
      </c>
      <c r="S62" s="870">
        <v>0.19900000000000001</v>
      </c>
      <c r="T62" s="870">
        <v>0.20599999999999999</v>
      </c>
    </row>
    <row r="63" spans="2:20" ht="16" thickBot="1" x14ac:dyDescent="0.25">
      <c r="B63" s="867" t="s">
        <v>604</v>
      </c>
      <c r="C63" s="871">
        <v>2.4</v>
      </c>
      <c r="D63" s="871">
        <v>2.7</v>
      </c>
      <c r="E63" s="871">
        <v>2.9</v>
      </c>
      <c r="F63" s="871">
        <v>3.6</v>
      </c>
      <c r="G63" s="871">
        <v>5.0999999999999996</v>
      </c>
      <c r="H63" s="871">
        <v>10.3</v>
      </c>
      <c r="I63" s="871">
        <v>3.4</v>
      </c>
      <c r="J63" s="871">
        <v>6.4</v>
      </c>
      <c r="K63" s="871">
        <v>3.1</v>
      </c>
      <c r="L63" s="871">
        <v>3.1</v>
      </c>
      <c r="M63" s="871">
        <v>9.3000000000000007</v>
      </c>
      <c r="N63" s="871">
        <v>9.6</v>
      </c>
      <c r="O63" s="871">
        <v>4.8</v>
      </c>
      <c r="P63" s="871">
        <v>12.6</v>
      </c>
      <c r="Q63" s="871">
        <v>23</v>
      </c>
      <c r="R63" s="871">
        <v>9.9</v>
      </c>
      <c r="S63" s="871">
        <v>5</v>
      </c>
      <c r="T63" s="871">
        <v>6.2</v>
      </c>
    </row>
    <row r="64" spans="2:20" x14ac:dyDescent="0.2">
      <c r="B64" s="864"/>
    </row>
    <row r="65" spans="2:2" x14ac:dyDescent="0.2">
      <c r="B65" s="88" t="s">
        <v>605</v>
      </c>
    </row>
    <row r="66" spans="2:2" x14ac:dyDescent="0.2">
      <c r="B66" s="88" t="s">
        <v>606</v>
      </c>
    </row>
    <row r="67" spans="2:2" ht="110" x14ac:dyDescent="0.2">
      <c r="B67" s="872" t="s">
        <v>607</v>
      </c>
    </row>
    <row r="69" spans="2:2" x14ac:dyDescent="0.2">
      <c r="B69" t="s">
        <v>609</v>
      </c>
    </row>
  </sheetData>
  <mergeCells count="20">
    <mergeCell ref="B55:B56"/>
    <mergeCell ref="B57:B58"/>
    <mergeCell ref="B59:B60"/>
    <mergeCell ref="B61:B62"/>
    <mergeCell ref="C46:T46"/>
    <mergeCell ref="B47:B48"/>
    <mergeCell ref="B49:B50"/>
    <mergeCell ref="B51:B52"/>
    <mergeCell ref="B53:B54"/>
    <mergeCell ref="B27:B28"/>
    <mergeCell ref="B7:B8"/>
    <mergeCell ref="B9:B10"/>
    <mergeCell ref="B11:B12"/>
    <mergeCell ref="B13:B14"/>
    <mergeCell ref="B15:B16"/>
    <mergeCell ref="B17:B18"/>
    <mergeCell ref="B19:B20"/>
    <mergeCell ref="B21:B22"/>
    <mergeCell ref="B23:B24"/>
    <mergeCell ref="B25:B26"/>
  </mergeCells>
  <pageMargins left="0.7" right="0.7" top="0.75" bottom="0.75" header="0.3" footer="0.3"/>
  <pageSetup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E683"/>
  <sheetViews>
    <sheetView workbookViewId="0">
      <selection activeCell="Q18" sqref="Q18"/>
    </sheetView>
  </sheetViews>
  <sheetFormatPr baseColWidth="10" defaultColWidth="9.1640625" defaultRowHeight="14" x14ac:dyDescent="0.2"/>
  <cols>
    <col min="1" max="1" width="6.33203125" style="189" customWidth="1"/>
    <col min="2" max="2" width="12.83203125" style="189" bestFit="1" customWidth="1"/>
    <col min="3" max="3" width="10.83203125" style="189" customWidth="1"/>
    <col min="4" max="4" width="9.1640625" style="189"/>
    <col min="5" max="5" width="10.33203125" style="189" customWidth="1"/>
    <col min="6" max="6" width="10.83203125" style="189" customWidth="1"/>
    <col min="7" max="7" width="7.5" style="189" customWidth="1"/>
    <col min="8" max="8" width="7.6640625" style="189" customWidth="1"/>
    <col min="9" max="9" width="7.5" style="189" customWidth="1"/>
    <col min="10" max="10" width="7.33203125" style="189" customWidth="1"/>
    <col min="11" max="11" width="7.1640625" style="189" customWidth="1"/>
    <col min="12" max="12" width="6.5" style="189" customWidth="1"/>
    <col min="13" max="13" width="6" style="189" bestFit="1" customWidth="1"/>
    <col min="14" max="14" width="8" style="189" bestFit="1" customWidth="1"/>
    <col min="15" max="17" width="9.1640625" style="189"/>
    <col min="18" max="18" width="15.5" style="189" customWidth="1"/>
    <col min="19" max="16384" width="9.1640625" style="189"/>
  </cols>
  <sheetData>
    <row r="1" spans="1:681" x14ac:dyDescent="0.2">
      <c r="A1" s="189" t="s">
        <v>530</v>
      </c>
    </row>
    <row r="2" spans="1:681" x14ac:dyDescent="0.2">
      <c r="A2" s="1113" t="s">
        <v>529</v>
      </c>
      <c r="B2" s="1113"/>
      <c r="C2" s="1113"/>
      <c r="D2" s="1113"/>
      <c r="E2" s="1113"/>
      <c r="F2" s="1113"/>
      <c r="G2" s="1113"/>
      <c r="H2" s="1113"/>
      <c r="I2" s="1113"/>
      <c r="J2" s="1113"/>
      <c r="K2" s="1113"/>
      <c r="L2" s="1113"/>
      <c r="M2" s="1113"/>
      <c r="N2" s="1113"/>
      <c r="O2" s="190"/>
      <c r="P2" s="190"/>
      <c r="Q2" s="190"/>
    </row>
    <row r="3" spans="1:681" ht="15" thickBot="1" x14ac:dyDescent="0.25">
      <c r="A3" s="766"/>
      <c r="B3" s="765"/>
      <c r="C3" s="763"/>
      <c r="D3" s="763"/>
      <c r="E3" s="763"/>
      <c r="F3" s="764"/>
      <c r="G3" s="763"/>
      <c r="H3" s="763"/>
      <c r="I3" s="763"/>
      <c r="J3" s="763"/>
      <c r="K3" s="763"/>
      <c r="L3" s="763"/>
      <c r="M3" s="763"/>
      <c r="N3" s="763"/>
      <c r="O3" s="190"/>
      <c r="P3" s="190"/>
      <c r="Q3" s="190"/>
      <c r="R3" s="189" t="s">
        <v>96</v>
      </c>
      <c r="S3" s="189">
        <v>1997</v>
      </c>
      <c r="T3" s="189">
        <v>1998</v>
      </c>
      <c r="U3" s="189">
        <v>1999</v>
      </c>
      <c r="V3" s="189">
        <v>2000</v>
      </c>
      <c r="W3" s="189">
        <v>2001</v>
      </c>
      <c r="X3" s="189">
        <v>2002</v>
      </c>
      <c r="Y3" s="189">
        <v>2003</v>
      </c>
      <c r="Z3" s="189">
        <v>2004</v>
      </c>
      <c r="AA3" s="189">
        <v>2005</v>
      </c>
      <c r="AB3" s="189">
        <v>2006</v>
      </c>
      <c r="AC3" s="189">
        <v>2007</v>
      </c>
      <c r="AD3" s="189">
        <v>2008</v>
      </c>
      <c r="AE3" s="189">
        <v>2009</v>
      </c>
      <c r="AF3" s="189">
        <v>2010</v>
      </c>
      <c r="AG3" s="189">
        <v>2011</v>
      </c>
      <c r="AH3" s="189">
        <v>2012</v>
      </c>
      <c r="AI3" s="189">
        <v>2013</v>
      </c>
      <c r="AJ3" s="189">
        <v>1997</v>
      </c>
      <c r="AK3" s="189">
        <v>1998</v>
      </c>
      <c r="AL3" s="189">
        <v>1999</v>
      </c>
      <c r="AM3" s="189">
        <v>2000</v>
      </c>
      <c r="AN3" s="189">
        <v>2001</v>
      </c>
      <c r="AO3" s="189">
        <v>2002</v>
      </c>
      <c r="AP3" s="189">
        <v>2003</v>
      </c>
      <c r="AQ3" s="189">
        <v>2004</v>
      </c>
      <c r="AR3" s="189">
        <v>2005</v>
      </c>
      <c r="AS3" s="189">
        <v>2006</v>
      </c>
      <c r="AT3" s="189">
        <v>2007</v>
      </c>
      <c r="AU3" s="189">
        <v>2008</v>
      </c>
      <c r="AV3" s="189">
        <v>2009</v>
      </c>
      <c r="AW3" s="189">
        <v>2010</v>
      </c>
      <c r="AX3" s="189">
        <v>2011</v>
      </c>
      <c r="AY3" s="189">
        <v>2012</v>
      </c>
      <c r="AZ3" s="189">
        <v>2013</v>
      </c>
      <c r="BA3" s="189" t="s">
        <v>502</v>
      </c>
      <c r="BB3" s="189" t="s">
        <v>501</v>
      </c>
      <c r="BC3" s="189" t="s">
        <v>500</v>
      </c>
      <c r="BD3" s="189" t="s">
        <v>499</v>
      </c>
      <c r="BE3" s="189" t="s">
        <v>507</v>
      </c>
      <c r="BF3" s="189" t="s">
        <v>508</v>
      </c>
      <c r="BG3" s="189" t="s">
        <v>505</v>
      </c>
      <c r="BH3" s="189">
        <v>2004</v>
      </c>
      <c r="BI3" s="189">
        <v>2005</v>
      </c>
      <c r="BJ3" s="189">
        <v>2006</v>
      </c>
      <c r="BK3" s="189">
        <v>2007</v>
      </c>
      <c r="BL3" s="189">
        <v>2008</v>
      </c>
      <c r="BM3" s="189">
        <v>2009</v>
      </c>
      <c r="BN3" s="189">
        <v>2010</v>
      </c>
      <c r="BO3" s="189">
        <v>2011</v>
      </c>
      <c r="BP3" s="189">
        <v>2012</v>
      </c>
      <c r="BQ3" s="189">
        <v>2013</v>
      </c>
      <c r="BR3" s="189">
        <v>1997</v>
      </c>
      <c r="BS3" s="189">
        <v>1998</v>
      </c>
      <c r="BT3" s="189">
        <v>1999</v>
      </c>
      <c r="BU3" s="189">
        <v>2000</v>
      </c>
      <c r="BV3" s="189">
        <v>2001</v>
      </c>
      <c r="BW3" s="189">
        <v>2002</v>
      </c>
      <c r="BX3" s="189">
        <v>2003</v>
      </c>
      <c r="BY3" s="189">
        <v>2004</v>
      </c>
      <c r="BZ3" s="189">
        <v>2005</v>
      </c>
      <c r="CA3" s="189">
        <v>2006</v>
      </c>
      <c r="CB3" s="189">
        <v>2007</v>
      </c>
      <c r="CC3" s="189">
        <v>2008</v>
      </c>
      <c r="CD3" s="189">
        <v>2009</v>
      </c>
      <c r="CE3" s="189">
        <v>2010</v>
      </c>
      <c r="CF3" s="189">
        <v>2011</v>
      </c>
      <c r="CG3" s="189">
        <v>2012</v>
      </c>
      <c r="CH3" s="189">
        <v>2013</v>
      </c>
      <c r="CI3" s="189">
        <v>1997</v>
      </c>
      <c r="CJ3" s="189">
        <v>1998</v>
      </c>
      <c r="CK3" s="189">
        <v>1999</v>
      </c>
      <c r="CL3" s="189">
        <v>2000</v>
      </c>
      <c r="CM3" s="189">
        <v>2001</v>
      </c>
      <c r="CN3" s="189">
        <v>2002</v>
      </c>
      <c r="CO3" s="189" t="s">
        <v>505</v>
      </c>
      <c r="CP3" s="189">
        <v>2004</v>
      </c>
      <c r="CQ3" s="189">
        <v>2005</v>
      </c>
      <c r="CR3" s="189">
        <v>2006</v>
      </c>
      <c r="CS3" s="189">
        <v>2007</v>
      </c>
      <c r="CT3" s="189">
        <v>2008</v>
      </c>
      <c r="CU3" s="189">
        <v>2009</v>
      </c>
      <c r="CV3" s="189">
        <v>2010</v>
      </c>
      <c r="CW3" s="189">
        <v>2011</v>
      </c>
      <c r="CX3" s="189">
        <v>2012</v>
      </c>
      <c r="CY3" s="189">
        <v>2013</v>
      </c>
      <c r="CZ3" s="189">
        <v>1997</v>
      </c>
      <c r="DA3" s="189">
        <v>1998</v>
      </c>
      <c r="DB3" s="189">
        <v>1999</v>
      </c>
      <c r="DC3" s="189">
        <v>2000</v>
      </c>
      <c r="DD3" s="189">
        <v>2001</v>
      </c>
      <c r="DE3" s="189">
        <v>2002</v>
      </c>
      <c r="DF3" s="189">
        <v>2003</v>
      </c>
      <c r="DG3" s="189">
        <v>2004</v>
      </c>
      <c r="DH3" s="189">
        <v>2005</v>
      </c>
      <c r="DI3" s="189">
        <v>2006</v>
      </c>
      <c r="DJ3" s="189">
        <v>2007</v>
      </c>
      <c r="DK3" s="189">
        <v>2008</v>
      </c>
      <c r="DL3" s="189">
        <v>2009</v>
      </c>
      <c r="DM3" s="189">
        <v>2010</v>
      </c>
      <c r="DN3" s="189">
        <v>2011</v>
      </c>
      <c r="DO3" s="189">
        <v>2012</v>
      </c>
      <c r="DP3" s="189">
        <v>2013</v>
      </c>
      <c r="DQ3" s="189">
        <v>1997</v>
      </c>
      <c r="DR3" s="189">
        <v>1998</v>
      </c>
      <c r="DS3" s="189">
        <v>1999</v>
      </c>
      <c r="DT3" s="189">
        <v>2000</v>
      </c>
      <c r="DU3" s="189">
        <v>2001</v>
      </c>
      <c r="DV3" s="189">
        <v>2002</v>
      </c>
      <c r="DW3" s="189">
        <v>2003</v>
      </c>
      <c r="DX3" s="189">
        <v>2004</v>
      </c>
      <c r="DY3" s="189">
        <v>2005</v>
      </c>
      <c r="DZ3" s="189">
        <v>2006</v>
      </c>
      <c r="EA3" s="189">
        <v>2007</v>
      </c>
      <c r="EB3" s="189">
        <v>2008</v>
      </c>
      <c r="EC3" s="189">
        <v>2009</v>
      </c>
      <c r="ED3" s="189">
        <v>2010</v>
      </c>
      <c r="EE3" s="189">
        <v>2011</v>
      </c>
      <c r="EF3" s="189">
        <v>2012</v>
      </c>
      <c r="EG3" s="189">
        <v>2013</v>
      </c>
      <c r="EH3" s="189">
        <v>1997</v>
      </c>
      <c r="EI3" s="189">
        <v>1998</v>
      </c>
      <c r="EJ3" s="189">
        <v>1999</v>
      </c>
      <c r="EK3" s="189">
        <v>2000</v>
      </c>
      <c r="EL3" s="189">
        <v>2001</v>
      </c>
      <c r="EM3" s="189">
        <v>2002</v>
      </c>
      <c r="EN3" s="189">
        <v>2003</v>
      </c>
      <c r="EO3" s="189">
        <v>2004</v>
      </c>
      <c r="EP3" s="189">
        <v>2005</v>
      </c>
      <c r="EQ3" s="189">
        <v>2006</v>
      </c>
      <c r="ER3" s="189">
        <v>2007</v>
      </c>
      <c r="ES3" s="189">
        <v>2008</v>
      </c>
      <c r="ET3" s="189">
        <v>2009</v>
      </c>
      <c r="EU3" s="189">
        <v>2010</v>
      </c>
      <c r="EV3" s="189">
        <v>2011</v>
      </c>
      <c r="EW3" s="189">
        <v>2012</v>
      </c>
      <c r="EX3" s="189">
        <v>2013</v>
      </c>
      <c r="EY3" s="189">
        <v>1997</v>
      </c>
      <c r="EZ3" s="189">
        <v>1998</v>
      </c>
      <c r="FA3" s="189">
        <v>1999</v>
      </c>
      <c r="FB3" s="189">
        <v>2000</v>
      </c>
      <c r="FC3" s="189">
        <v>2001</v>
      </c>
      <c r="FD3" s="189">
        <v>2002</v>
      </c>
      <c r="FE3" s="189">
        <v>2003</v>
      </c>
      <c r="FF3" s="189" t="s">
        <v>504</v>
      </c>
      <c r="FG3" s="189" t="s">
        <v>514</v>
      </c>
      <c r="FH3" s="189" t="s">
        <v>513</v>
      </c>
      <c r="FI3" s="189" t="s">
        <v>495</v>
      </c>
      <c r="FJ3" s="189" t="s">
        <v>512</v>
      </c>
      <c r="FK3" s="189" t="s">
        <v>511</v>
      </c>
      <c r="FL3" s="189" t="s">
        <v>498</v>
      </c>
      <c r="FM3" s="189" t="s">
        <v>497</v>
      </c>
      <c r="FN3" s="189" t="s">
        <v>503</v>
      </c>
      <c r="FO3" s="189" t="s">
        <v>506</v>
      </c>
      <c r="FP3" s="189">
        <v>1997</v>
      </c>
      <c r="FQ3" s="189">
        <v>1998</v>
      </c>
      <c r="FR3" s="189">
        <v>1999</v>
      </c>
      <c r="FS3" s="189">
        <v>2000</v>
      </c>
      <c r="FT3" s="189">
        <v>2001</v>
      </c>
      <c r="FU3" s="189">
        <v>2002</v>
      </c>
      <c r="FV3" s="189">
        <v>2003</v>
      </c>
      <c r="FW3" s="189">
        <v>2004</v>
      </c>
      <c r="FX3" s="189">
        <v>2005</v>
      </c>
      <c r="FY3" s="189">
        <v>2006</v>
      </c>
      <c r="FZ3" s="189">
        <v>2007</v>
      </c>
      <c r="GA3" s="189">
        <v>2008</v>
      </c>
      <c r="GB3" s="189">
        <v>2009</v>
      </c>
      <c r="GC3" s="189">
        <v>2010</v>
      </c>
      <c r="GD3" s="189">
        <v>2011</v>
      </c>
      <c r="GE3" s="189">
        <v>2012</v>
      </c>
      <c r="GF3" s="189">
        <v>2013</v>
      </c>
      <c r="GG3" s="189">
        <v>1997</v>
      </c>
      <c r="GH3" s="189">
        <v>1998</v>
      </c>
      <c r="GI3" s="189">
        <v>1999</v>
      </c>
      <c r="GJ3" s="189">
        <v>2000</v>
      </c>
      <c r="GK3" s="189">
        <v>2001</v>
      </c>
      <c r="GL3" s="189">
        <v>2002</v>
      </c>
      <c r="GM3" s="189">
        <v>2003</v>
      </c>
      <c r="GN3" s="189">
        <v>2004</v>
      </c>
      <c r="GO3" s="189">
        <v>2005</v>
      </c>
      <c r="GP3" s="189">
        <v>2006</v>
      </c>
      <c r="GQ3" s="189">
        <v>2007</v>
      </c>
      <c r="GR3" s="189">
        <v>2008</v>
      </c>
      <c r="GS3" s="189">
        <v>2009</v>
      </c>
      <c r="GT3" s="189">
        <v>2010</v>
      </c>
      <c r="GU3" s="189">
        <v>2011</v>
      </c>
      <c r="GV3" s="189" t="s">
        <v>503</v>
      </c>
      <c r="GW3" s="189">
        <v>2013</v>
      </c>
      <c r="GX3" s="189" t="s">
        <v>510</v>
      </c>
      <c r="GY3" s="189">
        <v>1998</v>
      </c>
      <c r="GZ3" s="189">
        <v>1999</v>
      </c>
      <c r="HA3" s="189">
        <v>2000</v>
      </c>
      <c r="HB3" s="189">
        <v>2001</v>
      </c>
      <c r="HC3" s="189">
        <v>2002</v>
      </c>
      <c r="HD3" s="189">
        <v>2003</v>
      </c>
      <c r="HE3" s="189">
        <v>2004</v>
      </c>
      <c r="HF3" s="189">
        <v>2005</v>
      </c>
      <c r="HG3" s="189">
        <v>2006</v>
      </c>
      <c r="HH3" s="189">
        <v>2007</v>
      </c>
      <c r="HI3" s="189">
        <v>2008</v>
      </c>
      <c r="HJ3" s="189">
        <v>2009</v>
      </c>
      <c r="HK3" s="189">
        <v>2010</v>
      </c>
      <c r="HL3" s="189">
        <v>2011</v>
      </c>
      <c r="HM3" s="189" t="s">
        <v>503</v>
      </c>
      <c r="HN3" s="189">
        <v>2013</v>
      </c>
      <c r="HO3" s="189">
        <v>1997</v>
      </c>
      <c r="HP3" s="189">
        <v>1998</v>
      </c>
      <c r="HQ3" s="189">
        <v>1999</v>
      </c>
      <c r="HR3" s="189" t="s">
        <v>509</v>
      </c>
      <c r="HS3" s="189">
        <v>2001</v>
      </c>
      <c r="HT3" s="189" t="s">
        <v>508</v>
      </c>
      <c r="HU3" s="189">
        <v>2003</v>
      </c>
      <c r="HV3" s="189">
        <v>2004</v>
      </c>
      <c r="HW3" s="189">
        <v>2005</v>
      </c>
      <c r="HX3" s="189">
        <v>2006</v>
      </c>
      <c r="HY3" s="189">
        <v>2007</v>
      </c>
      <c r="HZ3" s="189">
        <v>2008</v>
      </c>
      <c r="IA3" s="189">
        <v>2009</v>
      </c>
      <c r="IB3" s="189">
        <v>2010</v>
      </c>
      <c r="IC3" s="189">
        <v>2011</v>
      </c>
      <c r="ID3" s="189">
        <v>2012</v>
      </c>
      <c r="IE3" s="189">
        <v>2013</v>
      </c>
      <c r="IF3" s="189">
        <v>1997</v>
      </c>
      <c r="IG3" s="189">
        <v>1998</v>
      </c>
      <c r="IH3" s="189">
        <v>1999</v>
      </c>
      <c r="II3" s="189">
        <v>2000</v>
      </c>
      <c r="IJ3" s="189">
        <v>2001</v>
      </c>
      <c r="IK3" s="189">
        <v>2002</v>
      </c>
      <c r="IL3" s="189">
        <v>2003</v>
      </c>
      <c r="IM3" s="189">
        <v>2004</v>
      </c>
      <c r="IN3" s="189">
        <v>2005</v>
      </c>
      <c r="IO3" s="189">
        <v>2006</v>
      </c>
      <c r="IP3" s="189">
        <v>2007</v>
      </c>
      <c r="IQ3" s="189">
        <v>2008</v>
      </c>
      <c r="IR3" s="189">
        <v>2009</v>
      </c>
      <c r="IS3" s="189">
        <v>2010</v>
      </c>
      <c r="IT3" s="189" t="s">
        <v>497</v>
      </c>
      <c r="IU3" s="189" t="s">
        <v>503</v>
      </c>
      <c r="IV3" s="189">
        <v>2013</v>
      </c>
      <c r="IW3" s="189">
        <v>1997</v>
      </c>
      <c r="IX3" s="189">
        <v>1998</v>
      </c>
      <c r="IY3" s="189">
        <v>1999</v>
      </c>
      <c r="IZ3" s="189">
        <v>2000</v>
      </c>
      <c r="JA3" s="189">
        <v>2001</v>
      </c>
      <c r="JB3" s="189">
        <v>2002</v>
      </c>
      <c r="JC3" s="189">
        <v>2003</v>
      </c>
      <c r="JD3" s="189">
        <v>2004</v>
      </c>
      <c r="JE3" s="189">
        <v>2005</v>
      </c>
      <c r="JF3" s="189">
        <v>2006</v>
      </c>
      <c r="JG3" s="189">
        <v>2007</v>
      </c>
      <c r="JH3" s="189">
        <v>2008</v>
      </c>
      <c r="JI3" s="189">
        <v>2009</v>
      </c>
      <c r="JJ3" s="189">
        <v>2010</v>
      </c>
      <c r="JK3" s="189">
        <v>2011</v>
      </c>
      <c r="JL3" s="189">
        <v>2012</v>
      </c>
      <c r="JM3" s="189">
        <v>2013</v>
      </c>
      <c r="JN3" s="189" t="s">
        <v>502</v>
      </c>
      <c r="JO3" s="189" t="s">
        <v>501</v>
      </c>
      <c r="JP3" s="189" t="s">
        <v>500</v>
      </c>
      <c r="JQ3" s="189">
        <v>2000</v>
      </c>
      <c r="JR3" s="189">
        <v>2001</v>
      </c>
      <c r="JS3" s="189">
        <v>2002</v>
      </c>
      <c r="JT3" s="189">
        <v>2003</v>
      </c>
      <c r="JU3" s="189">
        <v>2004</v>
      </c>
      <c r="JV3" s="189">
        <v>2005</v>
      </c>
      <c r="JW3" s="189">
        <v>2006</v>
      </c>
      <c r="JX3" s="189">
        <v>2007</v>
      </c>
      <c r="JY3" s="189">
        <v>2008</v>
      </c>
      <c r="JZ3" s="189">
        <v>2009</v>
      </c>
      <c r="KA3" s="189">
        <v>2010</v>
      </c>
      <c r="KB3" s="189">
        <v>2011</v>
      </c>
      <c r="KC3" s="189">
        <v>2012</v>
      </c>
      <c r="KD3" s="189">
        <v>2013</v>
      </c>
      <c r="KE3" s="189">
        <v>1997</v>
      </c>
      <c r="KF3" s="189">
        <v>1998</v>
      </c>
      <c r="KG3" s="189">
        <v>1999</v>
      </c>
      <c r="KH3" s="189">
        <v>2000</v>
      </c>
      <c r="KI3" s="189">
        <v>2001</v>
      </c>
      <c r="KJ3" s="189">
        <v>2002</v>
      </c>
      <c r="KK3" s="189">
        <v>2003</v>
      </c>
      <c r="KL3" s="189">
        <v>2004</v>
      </c>
      <c r="KM3" s="189">
        <v>2005</v>
      </c>
      <c r="KN3" s="189">
        <v>2006</v>
      </c>
      <c r="KO3" s="189">
        <v>2007</v>
      </c>
      <c r="KP3" s="189">
        <v>2008</v>
      </c>
      <c r="KQ3" s="189">
        <v>2009</v>
      </c>
      <c r="KR3" s="189">
        <v>2010</v>
      </c>
      <c r="KS3" s="189">
        <v>2011</v>
      </c>
      <c r="KT3" s="189">
        <v>2012</v>
      </c>
      <c r="KU3" s="189">
        <v>2013</v>
      </c>
      <c r="KV3" s="189">
        <v>1997</v>
      </c>
      <c r="KW3" s="189">
        <v>1998</v>
      </c>
      <c r="KX3" s="189">
        <v>1999</v>
      </c>
      <c r="KY3" s="189">
        <v>2000</v>
      </c>
      <c r="KZ3" s="189">
        <v>2001</v>
      </c>
      <c r="LA3" s="189">
        <v>2002</v>
      </c>
      <c r="LB3" s="189">
        <v>2003</v>
      </c>
      <c r="LC3" s="189">
        <v>2004</v>
      </c>
      <c r="LD3" s="189">
        <v>2005</v>
      </c>
      <c r="LE3" s="189">
        <v>2006</v>
      </c>
      <c r="LF3" s="189">
        <v>2007</v>
      </c>
      <c r="LG3" s="189">
        <v>2008</v>
      </c>
      <c r="LH3" s="189">
        <v>2009</v>
      </c>
      <c r="LI3" s="189">
        <v>2010</v>
      </c>
      <c r="LJ3" s="189">
        <v>2011</v>
      </c>
      <c r="LK3" s="189">
        <v>2012</v>
      </c>
      <c r="LL3" s="189">
        <v>2013</v>
      </c>
      <c r="LM3" s="189">
        <v>1997</v>
      </c>
      <c r="LN3" s="189">
        <v>1998</v>
      </c>
      <c r="LO3" s="189">
        <v>1999</v>
      </c>
      <c r="LP3" s="189">
        <v>2000</v>
      </c>
      <c r="LQ3" s="189">
        <v>2001</v>
      </c>
      <c r="LR3" s="189">
        <v>2002</v>
      </c>
      <c r="LS3" s="189">
        <v>2003</v>
      </c>
      <c r="LT3" s="189">
        <v>2004</v>
      </c>
      <c r="LU3" s="189">
        <v>2005</v>
      </c>
      <c r="LV3" s="189">
        <v>2006</v>
      </c>
      <c r="LW3" s="189">
        <v>2007</v>
      </c>
      <c r="LX3" s="189">
        <v>2008</v>
      </c>
      <c r="LY3" s="189">
        <v>2009</v>
      </c>
      <c r="LZ3" s="189">
        <v>2010</v>
      </c>
      <c r="MA3" s="189">
        <v>2011</v>
      </c>
      <c r="MB3" s="189">
        <v>2012</v>
      </c>
      <c r="MC3" s="189">
        <v>2013</v>
      </c>
      <c r="MD3" s="189" t="s">
        <v>502</v>
      </c>
      <c r="ME3" s="189" t="s">
        <v>501</v>
      </c>
      <c r="MF3" s="189" t="s">
        <v>500</v>
      </c>
      <c r="MG3" s="189" t="s">
        <v>499</v>
      </c>
      <c r="MH3" s="189" t="s">
        <v>507</v>
      </c>
      <c r="MI3" s="189">
        <v>2002</v>
      </c>
      <c r="MJ3" s="189">
        <v>2003</v>
      </c>
      <c r="MK3" s="189">
        <v>2004</v>
      </c>
      <c r="ML3" s="189">
        <v>2005</v>
      </c>
      <c r="MM3" s="189">
        <v>2006</v>
      </c>
      <c r="MN3" s="189">
        <v>2007</v>
      </c>
      <c r="MO3" s="189">
        <v>2008</v>
      </c>
      <c r="MP3" s="189">
        <v>2009</v>
      </c>
      <c r="MQ3" s="189">
        <v>2010</v>
      </c>
      <c r="MR3" s="189">
        <v>2011</v>
      </c>
      <c r="MS3" s="189">
        <v>2012</v>
      </c>
      <c r="MT3" s="189">
        <v>2013</v>
      </c>
      <c r="MU3" s="189">
        <v>1997</v>
      </c>
      <c r="MV3" s="189">
        <v>1998</v>
      </c>
      <c r="MW3" s="189">
        <v>1999</v>
      </c>
      <c r="MX3" s="189">
        <v>2000</v>
      </c>
      <c r="MY3" s="189">
        <v>2001</v>
      </c>
      <c r="MZ3" s="189">
        <v>2002</v>
      </c>
      <c r="NA3" s="189">
        <v>2003</v>
      </c>
      <c r="NB3" s="189">
        <v>2004</v>
      </c>
      <c r="NC3" s="189">
        <v>2005</v>
      </c>
      <c r="ND3" s="189">
        <v>2006</v>
      </c>
      <c r="NE3" s="189">
        <v>2007</v>
      </c>
      <c r="NF3" s="189">
        <v>2008</v>
      </c>
      <c r="NG3" s="189">
        <v>2009</v>
      </c>
      <c r="NH3" s="189">
        <v>2010</v>
      </c>
      <c r="NI3" s="189">
        <v>2011</v>
      </c>
      <c r="NJ3" s="189">
        <v>2012</v>
      </c>
      <c r="NK3" s="189">
        <v>2013</v>
      </c>
      <c r="NL3" s="189">
        <v>1997</v>
      </c>
      <c r="NM3" s="189">
        <v>1998</v>
      </c>
      <c r="NN3" s="189">
        <v>1999</v>
      </c>
      <c r="NO3" s="189">
        <v>2000</v>
      </c>
      <c r="NP3" s="189">
        <v>2001</v>
      </c>
      <c r="NQ3" s="189">
        <v>2002</v>
      </c>
      <c r="NR3" s="189">
        <v>2003</v>
      </c>
      <c r="NS3" s="189">
        <v>2004</v>
      </c>
      <c r="NT3" s="189">
        <v>2005</v>
      </c>
      <c r="NU3" s="189">
        <v>2006</v>
      </c>
      <c r="NV3" s="189">
        <v>2007</v>
      </c>
      <c r="NW3" s="189">
        <v>2008</v>
      </c>
      <c r="NX3" s="189">
        <v>2009</v>
      </c>
      <c r="NY3" s="189">
        <v>2010</v>
      </c>
      <c r="NZ3" s="189">
        <v>2011</v>
      </c>
      <c r="OA3" s="189">
        <v>2012</v>
      </c>
      <c r="OB3" s="189">
        <v>2013</v>
      </c>
      <c r="OC3" s="189">
        <v>1997</v>
      </c>
      <c r="OD3" s="189">
        <v>1998</v>
      </c>
      <c r="OE3" s="189">
        <v>1999</v>
      </c>
      <c r="OF3" s="189">
        <v>2000</v>
      </c>
      <c r="OG3" s="189">
        <v>2001</v>
      </c>
      <c r="OH3" s="189">
        <v>2002</v>
      </c>
      <c r="OI3" s="189">
        <v>2003</v>
      </c>
      <c r="OJ3" s="189">
        <v>2004</v>
      </c>
      <c r="OK3" s="189">
        <v>2005</v>
      </c>
      <c r="OL3" s="189">
        <v>2006</v>
      </c>
      <c r="OM3" s="189">
        <v>2007</v>
      </c>
      <c r="ON3" s="189">
        <v>2008</v>
      </c>
      <c r="OO3" s="189">
        <v>2009</v>
      </c>
      <c r="OP3" s="189">
        <v>2010</v>
      </c>
      <c r="OQ3" s="189">
        <v>2011</v>
      </c>
      <c r="OR3" s="189">
        <v>2012</v>
      </c>
      <c r="OS3" s="189">
        <v>2013</v>
      </c>
      <c r="OT3" s="189" t="s">
        <v>502</v>
      </c>
      <c r="OU3" s="189" t="s">
        <v>501</v>
      </c>
      <c r="OV3" s="189" t="s">
        <v>500</v>
      </c>
      <c r="OW3" s="189">
        <v>2000</v>
      </c>
      <c r="OX3" s="189">
        <v>2001</v>
      </c>
      <c r="OY3" s="189">
        <v>2002</v>
      </c>
      <c r="OZ3" s="189">
        <v>2003</v>
      </c>
      <c r="PA3" s="189">
        <v>2004</v>
      </c>
      <c r="PB3" s="189">
        <v>2005</v>
      </c>
      <c r="PC3" s="189">
        <v>2006</v>
      </c>
      <c r="PD3" s="189">
        <v>2007</v>
      </c>
      <c r="PE3" s="189">
        <v>2008</v>
      </c>
      <c r="PF3" s="189">
        <v>2009</v>
      </c>
      <c r="PG3" s="189">
        <v>2010</v>
      </c>
      <c r="PH3" s="189">
        <v>2011</v>
      </c>
      <c r="PI3" s="189">
        <v>2012</v>
      </c>
      <c r="PJ3" s="189">
        <v>2013</v>
      </c>
      <c r="PK3" s="189">
        <v>1997</v>
      </c>
      <c r="PL3" s="189">
        <v>1998</v>
      </c>
      <c r="PM3" s="189">
        <v>1999</v>
      </c>
      <c r="PN3" s="189">
        <v>2000</v>
      </c>
      <c r="PO3" s="189">
        <v>2001</v>
      </c>
      <c r="PP3" s="189">
        <v>2002</v>
      </c>
      <c r="PQ3" s="189">
        <v>2003</v>
      </c>
      <c r="PR3" s="189">
        <v>2004</v>
      </c>
      <c r="PS3" s="189">
        <v>2005</v>
      </c>
      <c r="PT3" s="189">
        <v>2006</v>
      </c>
      <c r="PU3" s="189" t="s">
        <v>495</v>
      </c>
      <c r="PV3" s="189">
        <v>2008</v>
      </c>
      <c r="PW3" s="189">
        <v>2009</v>
      </c>
      <c r="PX3" s="189">
        <v>2010</v>
      </c>
      <c r="PY3" s="189">
        <v>2011</v>
      </c>
      <c r="PZ3" s="189" t="s">
        <v>503</v>
      </c>
      <c r="QA3" s="189">
        <v>2013</v>
      </c>
      <c r="QB3" s="189">
        <v>1997</v>
      </c>
      <c r="QC3" s="189">
        <v>1998</v>
      </c>
      <c r="QD3" s="189">
        <v>1999</v>
      </c>
      <c r="QE3" s="189">
        <v>2000</v>
      </c>
      <c r="QF3" s="189">
        <v>2001</v>
      </c>
      <c r="QG3" s="189">
        <v>2002</v>
      </c>
      <c r="QH3" s="189">
        <v>2003</v>
      </c>
      <c r="QI3" s="189">
        <v>2004</v>
      </c>
      <c r="QJ3" s="189">
        <v>2005</v>
      </c>
      <c r="QK3" s="189">
        <v>2006</v>
      </c>
      <c r="QL3" s="189">
        <v>2007</v>
      </c>
      <c r="QM3" s="189">
        <v>2008</v>
      </c>
      <c r="QN3" s="189">
        <v>2009</v>
      </c>
      <c r="QO3" s="189">
        <v>2010</v>
      </c>
      <c r="QP3" s="189">
        <v>2011</v>
      </c>
      <c r="QQ3" s="189">
        <v>2012</v>
      </c>
      <c r="QR3" s="189">
        <v>2013</v>
      </c>
      <c r="QS3" s="189">
        <v>1997</v>
      </c>
      <c r="QT3" s="189">
        <v>1998</v>
      </c>
      <c r="QU3" s="189">
        <v>1999</v>
      </c>
      <c r="QV3" s="189">
        <v>2000</v>
      </c>
      <c r="QW3" s="189">
        <v>2001</v>
      </c>
      <c r="QX3" s="189">
        <v>2002</v>
      </c>
      <c r="QY3" s="189">
        <v>2003</v>
      </c>
      <c r="QZ3" s="189">
        <v>2004</v>
      </c>
      <c r="RA3" s="189">
        <v>2005</v>
      </c>
      <c r="RB3" s="189">
        <v>2006</v>
      </c>
      <c r="RC3" s="189">
        <v>2007</v>
      </c>
      <c r="RD3" s="189">
        <v>2008</v>
      </c>
      <c r="RE3" s="189">
        <v>2009</v>
      </c>
      <c r="RF3" s="189">
        <v>2010</v>
      </c>
      <c r="RG3" s="189">
        <v>2011</v>
      </c>
      <c r="RH3" s="189">
        <v>2012</v>
      </c>
      <c r="RI3" s="189">
        <v>2013</v>
      </c>
      <c r="RJ3" s="189">
        <v>1997</v>
      </c>
      <c r="RK3" s="189">
        <v>1998</v>
      </c>
      <c r="RL3" s="189">
        <v>1999</v>
      </c>
      <c r="RM3" s="189">
        <v>2000</v>
      </c>
      <c r="RN3" s="189">
        <v>2001</v>
      </c>
      <c r="RO3" s="189">
        <v>2002</v>
      </c>
      <c r="RP3" s="189">
        <v>2003</v>
      </c>
      <c r="RQ3" s="189">
        <v>2004</v>
      </c>
      <c r="RR3" s="189">
        <v>2005</v>
      </c>
      <c r="RS3" s="189">
        <v>2006</v>
      </c>
      <c r="RT3" s="189">
        <v>2007</v>
      </c>
      <c r="RU3" s="189">
        <v>2008</v>
      </c>
      <c r="RV3" s="189">
        <v>2009</v>
      </c>
      <c r="RW3" s="189">
        <v>2010</v>
      </c>
      <c r="RX3" s="189">
        <v>2011</v>
      </c>
      <c r="RY3" s="189">
        <v>2012</v>
      </c>
      <c r="RZ3" s="189">
        <v>2013</v>
      </c>
      <c r="SA3" s="189">
        <v>1997</v>
      </c>
      <c r="SB3" s="189">
        <v>1998</v>
      </c>
      <c r="SC3" s="189">
        <v>1999</v>
      </c>
      <c r="SD3" s="189">
        <v>2000</v>
      </c>
      <c r="SE3" s="189">
        <v>2001</v>
      </c>
      <c r="SF3" s="189">
        <v>2002</v>
      </c>
      <c r="SG3" s="189">
        <v>2003</v>
      </c>
      <c r="SH3" s="189">
        <v>2004</v>
      </c>
      <c r="SI3" s="189">
        <v>2005</v>
      </c>
      <c r="SJ3" s="189">
        <v>2006</v>
      </c>
      <c r="SK3" s="189">
        <v>2007</v>
      </c>
      <c r="SL3" s="189">
        <v>2008</v>
      </c>
      <c r="SM3" s="189">
        <v>2009</v>
      </c>
      <c r="SN3" s="189">
        <v>2010</v>
      </c>
      <c r="SO3" s="189">
        <v>2011</v>
      </c>
      <c r="SP3" s="189">
        <v>2012</v>
      </c>
      <c r="SQ3" s="189">
        <v>2013</v>
      </c>
      <c r="SR3" s="189">
        <v>1997</v>
      </c>
      <c r="SS3" s="189">
        <v>1998</v>
      </c>
      <c r="ST3" s="189">
        <v>1999</v>
      </c>
      <c r="SU3" s="189">
        <v>2000</v>
      </c>
      <c r="SV3" s="189">
        <v>2001</v>
      </c>
      <c r="SW3" s="189">
        <v>2002</v>
      </c>
      <c r="SX3" s="189">
        <v>2003</v>
      </c>
      <c r="SY3" s="189">
        <v>2004</v>
      </c>
      <c r="SZ3" s="189">
        <v>2005</v>
      </c>
      <c r="TA3" s="189">
        <v>2006</v>
      </c>
      <c r="TB3" s="189">
        <v>2007</v>
      </c>
      <c r="TC3" s="189">
        <v>2008</v>
      </c>
      <c r="TD3" s="189">
        <v>2009</v>
      </c>
      <c r="TE3" s="189">
        <v>2010</v>
      </c>
      <c r="TF3" s="189">
        <v>2011</v>
      </c>
      <c r="TG3" s="189">
        <v>2012</v>
      </c>
      <c r="TH3" s="189" t="s">
        <v>506</v>
      </c>
      <c r="TI3" s="189">
        <v>1997</v>
      </c>
      <c r="TJ3" s="189">
        <v>1998</v>
      </c>
      <c r="TK3" s="189">
        <v>1999</v>
      </c>
      <c r="TL3" s="189">
        <v>2000</v>
      </c>
      <c r="TM3" s="189">
        <v>2001</v>
      </c>
      <c r="TN3" s="189">
        <v>2002</v>
      </c>
      <c r="TO3" s="189" t="s">
        <v>505</v>
      </c>
      <c r="TP3" s="189" t="s">
        <v>504</v>
      </c>
      <c r="TQ3" s="189">
        <v>2005</v>
      </c>
      <c r="TR3" s="189">
        <v>2006</v>
      </c>
      <c r="TS3" s="189">
        <v>2007</v>
      </c>
      <c r="TT3" s="189">
        <v>2008</v>
      </c>
      <c r="TU3" s="189">
        <v>2009</v>
      </c>
      <c r="TV3" s="189">
        <v>2010</v>
      </c>
      <c r="TW3" s="189">
        <v>2011</v>
      </c>
      <c r="TX3" s="189" t="s">
        <v>503</v>
      </c>
      <c r="TY3" s="189">
        <v>2013</v>
      </c>
      <c r="TZ3" s="189">
        <v>1997</v>
      </c>
      <c r="UA3" s="189">
        <v>1998</v>
      </c>
      <c r="UB3" s="189">
        <v>1999</v>
      </c>
      <c r="UC3" s="189">
        <v>2000</v>
      </c>
      <c r="UD3" s="189">
        <v>2001</v>
      </c>
      <c r="UE3" s="189">
        <v>2002</v>
      </c>
      <c r="UF3" s="189">
        <v>2003</v>
      </c>
      <c r="UG3" s="189">
        <v>2004</v>
      </c>
      <c r="UH3" s="189">
        <v>2005</v>
      </c>
      <c r="UI3" s="189">
        <v>2006</v>
      </c>
      <c r="UJ3" s="189">
        <v>2007</v>
      </c>
      <c r="UK3" s="189">
        <v>2008</v>
      </c>
      <c r="UL3" s="189">
        <v>2009</v>
      </c>
      <c r="UM3" s="189">
        <v>2010</v>
      </c>
      <c r="UN3" s="189">
        <v>2011</v>
      </c>
      <c r="UO3" s="189">
        <v>2012</v>
      </c>
      <c r="UP3" s="189">
        <v>2013</v>
      </c>
      <c r="UQ3" s="189" t="s">
        <v>502</v>
      </c>
      <c r="UR3" s="189" t="s">
        <v>501</v>
      </c>
      <c r="US3" s="189" t="s">
        <v>500</v>
      </c>
      <c r="UT3" s="189" t="s">
        <v>499</v>
      </c>
      <c r="UU3" s="189">
        <v>2001</v>
      </c>
      <c r="UV3" s="189">
        <v>2002</v>
      </c>
      <c r="UW3" s="189">
        <v>2003</v>
      </c>
      <c r="UX3" s="189">
        <v>2004</v>
      </c>
      <c r="UY3" s="189">
        <v>2005</v>
      </c>
      <c r="UZ3" s="189">
        <v>2006</v>
      </c>
      <c r="VA3" s="189" t="s">
        <v>495</v>
      </c>
      <c r="VB3" s="189">
        <v>2008</v>
      </c>
      <c r="VC3" s="189">
        <v>2009</v>
      </c>
      <c r="VD3" s="189" t="s">
        <v>498</v>
      </c>
      <c r="VE3" s="189" t="s">
        <v>497</v>
      </c>
      <c r="VF3" s="189">
        <v>2012</v>
      </c>
      <c r="VG3" s="189">
        <v>2013</v>
      </c>
      <c r="VH3" s="189">
        <v>1997</v>
      </c>
      <c r="VI3" s="189">
        <v>1998</v>
      </c>
      <c r="VJ3" s="189">
        <v>1999</v>
      </c>
      <c r="VK3" s="189">
        <v>2000</v>
      </c>
      <c r="VL3" s="189">
        <v>2001</v>
      </c>
      <c r="VM3" s="189">
        <v>2002</v>
      </c>
      <c r="VN3" s="189">
        <v>2003</v>
      </c>
      <c r="VO3" s="189">
        <v>2004</v>
      </c>
      <c r="VP3" s="189">
        <v>2005</v>
      </c>
      <c r="VQ3" s="189">
        <v>2006</v>
      </c>
      <c r="VR3" s="189">
        <v>2007</v>
      </c>
      <c r="VS3" s="189">
        <v>2008</v>
      </c>
      <c r="VT3" s="189">
        <v>2009</v>
      </c>
      <c r="VU3" s="189">
        <v>2010</v>
      </c>
      <c r="VV3" s="189">
        <v>2011</v>
      </c>
      <c r="VW3" s="189">
        <v>2012</v>
      </c>
      <c r="VX3" s="189">
        <v>2013</v>
      </c>
      <c r="VY3" s="189">
        <v>1997</v>
      </c>
      <c r="VZ3" s="189">
        <v>1998</v>
      </c>
      <c r="WA3" s="189">
        <v>1999</v>
      </c>
      <c r="WB3" s="189">
        <v>2000</v>
      </c>
      <c r="WC3" s="189">
        <v>2001</v>
      </c>
      <c r="WD3" s="189">
        <v>2002</v>
      </c>
      <c r="WE3" s="189" t="s">
        <v>496</v>
      </c>
      <c r="WF3" s="189">
        <v>2004</v>
      </c>
      <c r="WG3" s="189">
        <v>2005</v>
      </c>
      <c r="WH3" s="189">
        <v>2006</v>
      </c>
      <c r="WI3" s="189">
        <v>2007</v>
      </c>
      <c r="WJ3" s="189">
        <v>2008</v>
      </c>
      <c r="WK3" s="189">
        <v>2009</v>
      </c>
      <c r="WL3" s="189">
        <v>2010</v>
      </c>
      <c r="WM3" s="189">
        <v>2011</v>
      </c>
      <c r="WN3" s="189">
        <v>2012</v>
      </c>
      <c r="WO3" s="189">
        <v>2013</v>
      </c>
      <c r="WP3" s="189">
        <v>1997</v>
      </c>
      <c r="WQ3" s="189">
        <v>1998</v>
      </c>
      <c r="WR3" s="189">
        <v>1999</v>
      </c>
      <c r="WS3" s="189">
        <v>2000</v>
      </c>
      <c r="WT3" s="189">
        <v>2001</v>
      </c>
      <c r="WU3" s="189">
        <v>2002</v>
      </c>
      <c r="WV3" s="189">
        <v>2003</v>
      </c>
      <c r="WW3" s="189">
        <v>2004</v>
      </c>
      <c r="WX3" s="189">
        <v>2005</v>
      </c>
      <c r="WY3" s="189">
        <v>2006</v>
      </c>
      <c r="WZ3" s="189">
        <v>2007</v>
      </c>
      <c r="XA3" s="189">
        <v>2008</v>
      </c>
      <c r="XB3" s="189">
        <v>2009</v>
      </c>
      <c r="XC3" s="189">
        <v>2010</v>
      </c>
      <c r="XD3" s="189">
        <v>2011</v>
      </c>
      <c r="XE3" s="189">
        <v>2012</v>
      </c>
      <c r="XF3" s="189">
        <v>2013</v>
      </c>
      <c r="XG3" s="189">
        <v>1997</v>
      </c>
      <c r="XH3" s="189">
        <v>1998</v>
      </c>
      <c r="XI3" s="189">
        <v>1999</v>
      </c>
      <c r="XJ3" s="189">
        <v>2000</v>
      </c>
      <c r="XK3" s="189">
        <v>2001</v>
      </c>
      <c r="XL3" s="189">
        <v>2002</v>
      </c>
      <c r="XM3" s="189">
        <v>2003</v>
      </c>
      <c r="XN3" s="189">
        <v>2004</v>
      </c>
      <c r="XO3" s="189">
        <v>2005</v>
      </c>
      <c r="XP3" s="189">
        <v>2006</v>
      </c>
      <c r="XQ3" s="189" t="s">
        <v>495</v>
      </c>
      <c r="XR3" s="189">
        <v>2008</v>
      </c>
      <c r="XS3" s="189">
        <v>2009</v>
      </c>
      <c r="XT3" s="189">
        <v>2010</v>
      </c>
      <c r="XU3" s="189">
        <v>2011</v>
      </c>
      <c r="XV3" s="189">
        <v>2012</v>
      </c>
      <c r="XW3" s="189">
        <v>2013</v>
      </c>
      <c r="XX3" s="189">
        <v>1997</v>
      </c>
      <c r="XY3" s="189">
        <v>1998</v>
      </c>
      <c r="XZ3" s="189">
        <v>1999</v>
      </c>
      <c r="YA3" s="189">
        <v>2000</v>
      </c>
      <c r="YB3" s="189">
        <v>2001</v>
      </c>
      <c r="YC3" s="189">
        <v>2002</v>
      </c>
      <c r="YD3" s="189">
        <v>2003</v>
      </c>
      <c r="YE3" s="189">
        <v>2004</v>
      </c>
      <c r="YF3" s="189">
        <v>2005</v>
      </c>
      <c r="YG3" s="189">
        <v>2006</v>
      </c>
      <c r="YH3" s="189">
        <v>2007</v>
      </c>
      <c r="YI3" s="189">
        <v>2008</v>
      </c>
      <c r="YJ3" s="189">
        <v>2009</v>
      </c>
      <c r="YK3" s="189">
        <v>2010</v>
      </c>
      <c r="YL3" s="189">
        <v>2011</v>
      </c>
      <c r="YM3" s="189">
        <v>2012</v>
      </c>
      <c r="YN3" s="189">
        <v>2013</v>
      </c>
      <c r="YO3" s="189">
        <v>1997</v>
      </c>
      <c r="YP3" s="189">
        <v>1998</v>
      </c>
      <c r="YQ3" s="189">
        <v>1999</v>
      </c>
      <c r="YR3" s="189">
        <v>2000</v>
      </c>
      <c r="YS3" s="189">
        <v>2001</v>
      </c>
      <c r="YT3" s="189">
        <v>2002</v>
      </c>
      <c r="YU3" s="189">
        <v>2003</v>
      </c>
      <c r="YV3" s="189">
        <v>2004</v>
      </c>
      <c r="YW3" s="189">
        <v>2005</v>
      </c>
      <c r="YX3" s="189">
        <v>2006</v>
      </c>
      <c r="YY3" s="189">
        <v>2007</v>
      </c>
      <c r="YZ3" s="189">
        <v>2008</v>
      </c>
      <c r="ZA3" s="189">
        <v>2009</v>
      </c>
      <c r="ZB3" s="189">
        <v>2010</v>
      </c>
      <c r="ZC3" s="189">
        <v>2011</v>
      </c>
      <c r="ZD3" s="189">
        <v>2012</v>
      </c>
      <c r="ZE3" s="189">
        <v>2013</v>
      </c>
    </row>
    <row r="4" spans="1:681" ht="36" customHeight="1" x14ac:dyDescent="0.2">
      <c r="A4" s="1114" t="s">
        <v>96</v>
      </c>
      <c r="B4" s="1116" t="s">
        <v>528</v>
      </c>
      <c r="C4" s="1118" t="s">
        <v>527</v>
      </c>
      <c r="D4" s="1118" t="s">
        <v>526</v>
      </c>
      <c r="E4" s="1120" t="s">
        <v>525</v>
      </c>
      <c r="F4" s="1122" t="s">
        <v>524</v>
      </c>
      <c r="G4" s="762"/>
      <c r="H4" s="1124" t="s">
        <v>523</v>
      </c>
      <c r="I4" s="1125"/>
      <c r="J4" s="1125"/>
      <c r="K4" s="1125"/>
      <c r="L4" s="1125"/>
      <c r="M4" s="1125"/>
      <c r="N4" s="1126"/>
      <c r="O4" s="190"/>
      <c r="P4" s="190"/>
      <c r="Q4" s="190"/>
      <c r="R4" s="189" t="s">
        <v>534</v>
      </c>
      <c r="S4" s="189">
        <v>6.5600000000000006E-2</v>
      </c>
      <c r="T4" s="189">
        <v>5.5399999999999998E-2</v>
      </c>
      <c r="U4" s="189">
        <v>3.1099999999999999E-2</v>
      </c>
      <c r="V4" s="189">
        <v>2.3E-2</v>
      </c>
      <c r="W4" s="189">
        <v>5.2999999999999999E-2</v>
      </c>
      <c r="X4" s="189">
        <v>2.0199999999999999E-2</v>
      </c>
      <c r="Y4" s="189">
        <v>2.3599999999999999E-2</v>
      </c>
      <c r="Z4" s="189">
        <v>2.8799999999999999E-2</v>
      </c>
      <c r="AA4" s="189">
        <v>1.37E-2</v>
      </c>
      <c r="AB4" s="189">
        <v>1.0794405681924846E-2</v>
      </c>
      <c r="AC4" s="189">
        <v>7.3844296857714653E-3</v>
      </c>
      <c r="AD4" s="189">
        <v>6.2030940316617489E-3</v>
      </c>
      <c r="AE4" s="189">
        <v>1.0500000000000001E-2</v>
      </c>
      <c r="AF4" s="189">
        <v>7.1000000000000004E-3</v>
      </c>
      <c r="AG4" s="189">
        <v>5.3E-3</v>
      </c>
      <c r="AH4" s="189">
        <v>7.1999999999999998E-3</v>
      </c>
      <c r="AI4" s="189">
        <v>4.7000000000000002E-3</v>
      </c>
      <c r="AJ4" s="189" t="s">
        <v>485</v>
      </c>
      <c r="AK4" s="189" t="s">
        <v>485</v>
      </c>
      <c r="AL4" s="189">
        <v>8.7099999999999997E-2</v>
      </c>
      <c r="AM4" s="189">
        <v>2.5000000000000001E-2</v>
      </c>
      <c r="AN4" s="189">
        <v>2.12E-2</v>
      </c>
      <c r="AO4" s="189">
        <v>1.89E-2</v>
      </c>
      <c r="AP4" s="189">
        <v>0.32479999999999998</v>
      </c>
      <c r="AQ4" s="189">
        <v>3.7699999999999997E-2</v>
      </c>
      <c r="AR4" s="189">
        <v>6.1000000000000004E-3</v>
      </c>
      <c r="AS4" s="189">
        <v>3.9527310709238737E-3</v>
      </c>
      <c r="AT4" s="189">
        <v>2.4053300730884075E-3</v>
      </c>
      <c r="AU4" s="189">
        <v>2.5022635236382484E-3</v>
      </c>
      <c r="AV4" s="189">
        <v>2.3E-3</v>
      </c>
      <c r="AW4" s="189">
        <v>2.3E-3</v>
      </c>
      <c r="AX4" s="189">
        <v>1.2999999999999999E-3</v>
      </c>
      <c r="AY4" s="189">
        <v>1.6000000000000001E-3</v>
      </c>
      <c r="AZ4" s="189">
        <v>1.2999999999999999E-3</v>
      </c>
      <c r="BA4" s="189">
        <v>0.18329999999999999</v>
      </c>
      <c r="BB4" s="189">
        <v>0.15659999999999999</v>
      </c>
      <c r="BC4" s="189">
        <v>0.15409999999999999</v>
      </c>
      <c r="BD4" s="189">
        <v>0.11609999999999999</v>
      </c>
      <c r="BE4" s="189">
        <v>9.3200000000000005E-2</v>
      </c>
      <c r="BF4" s="189">
        <v>7.17E-2</v>
      </c>
      <c r="BG4" s="189">
        <v>1.0999999999999999E-2</v>
      </c>
      <c r="BH4" s="189">
        <v>7.4000000000000003E-3</v>
      </c>
      <c r="BI4" s="189">
        <v>1.0999999999999999E-2</v>
      </c>
      <c r="BJ4" s="189">
        <v>1.0858294481780051E-2</v>
      </c>
      <c r="BK4" s="189">
        <v>3.9763590320944786E-3</v>
      </c>
      <c r="BL4" s="189">
        <v>2.6649944484233856E-3</v>
      </c>
      <c r="BM4" s="189">
        <v>2.1805162541568279E-3</v>
      </c>
      <c r="BN4" s="189">
        <v>2.0552889909595251E-3</v>
      </c>
      <c r="BO4" s="189">
        <v>2.0445811096578836E-3</v>
      </c>
      <c r="BP4" s="189" t="s">
        <v>485</v>
      </c>
      <c r="BQ4" s="189" t="s">
        <v>485</v>
      </c>
      <c r="BR4" s="189">
        <v>1.3299999999999999E-2</v>
      </c>
      <c r="BS4" s="189">
        <v>3.9699999999999999E-2</v>
      </c>
      <c r="BT4" s="189">
        <v>3.2800000000000003E-2</v>
      </c>
      <c r="BU4" s="189">
        <v>3.6700000000000003E-2</v>
      </c>
      <c r="BV4" s="189">
        <v>0.03</v>
      </c>
      <c r="BW4" s="189">
        <v>2.5999999999999999E-2</v>
      </c>
      <c r="BX4" s="189">
        <v>2.29E-2</v>
      </c>
      <c r="BY4" s="189">
        <v>2.18E-2</v>
      </c>
      <c r="BZ4" s="189">
        <v>1.89E-2</v>
      </c>
      <c r="CA4" s="189">
        <v>1.6607438660078435E-2</v>
      </c>
      <c r="CB4" s="189">
        <v>1.4730219729244709E-2</v>
      </c>
      <c r="CC4" s="189">
        <v>1.4463604427874088E-2</v>
      </c>
      <c r="CD4" s="189">
        <v>9.1776326298713684E-3</v>
      </c>
      <c r="CE4" s="189">
        <v>9.5280865207314491E-3</v>
      </c>
      <c r="CF4" s="189">
        <v>9.315800853073597E-3</v>
      </c>
      <c r="CG4" s="189">
        <v>7.0895571261644363E-3</v>
      </c>
      <c r="CH4" s="189" t="s">
        <v>485</v>
      </c>
      <c r="CI4" s="189">
        <v>0.53569999999999995</v>
      </c>
      <c r="CJ4" s="189">
        <v>2.76E-2</v>
      </c>
      <c r="CK4" s="189">
        <v>2.3699999999999999E-2</v>
      </c>
      <c r="CL4" s="189">
        <v>2.3900000000000001E-2</v>
      </c>
      <c r="CM4" s="189">
        <v>1.7500000000000002E-2</v>
      </c>
      <c r="CN4" s="189">
        <v>1.9400000000000001E-2</v>
      </c>
      <c r="CO4" s="189">
        <v>2.7199999999999998E-2</v>
      </c>
      <c r="CP4" s="189">
        <v>1.7999999999999999E-2</v>
      </c>
      <c r="CQ4" s="189">
        <v>4.5999999999999999E-3</v>
      </c>
      <c r="CR4" s="189">
        <v>7.1232406453827666E-3</v>
      </c>
      <c r="CS4" s="189">
        <v>2.0229811780154705E-3</v>
      </c>
      <c r="CT4" s="189">
        <v>2.7985842898488045E-3</v>
      </c>
      <c r="CU4" s="189">
        <v>3.7534406874328852E-3</v>
      </c>
      <c r="CV4" s="189">
        <v>5.4347827099263668E-3</v>
      </c>
      <c r="CW4" s="189">
        <v>5.3724055178463459E-3</v>
      </c>
      <c r="CX4" s="189" t="s">
        <v>485</v>
      </c>
      <c r="CY4" s="189" t="s">
        <v>485</v>
      </c>
      <c r="CZ4" s="189">
        <v>0.71579999999999999</v>
      </c>
      <c r="DA4" s="189">
        <v>3.3000000000000002E-2</v>
      </c>
      <c r="DB4" s="189">
        <v>1.83E-2</v>
      </c>
      <c r="DC4" s="189">
        <v>1.2500000000000001E-2</v>
      </c>
      <c r="DD4" s="189">
        <v>9.7000000000000003E-3</v>
      </c>
      <c r="DE4" s="189">
        <v>7.7000000000000002E-3</v>
      </c>
      <c r="DF4" s="189">
        <v>2.0899999999999998E-2</v>
      </c>
      <c r="DG4" s="189">
        <v>1.7899999999999999E-2</v>
      </c>
      <c r="DH4" s="189">
        <v>1.2500000000000001E-2</v>
      </c>
      <c r="DI4" s="189">
        <v>1.3629787558059849E-2</v>
      </c>
      <c r="DJ4" s="189">
        <v>7.5775706209242344E-3</v>
      </c>
      <c r="DK4" s="189">
        <v>6.5276110544800758E-3</v>
      </c>
      <c r="DL4" s="189">
        <v>6.9913771003484726E-3</v>
      </c>
      <c r="DM4" s="189">
        <v>7.2415079921483994E-3</v>
      </c>
      <c r="DN4" s="189">
        <v>5.2423342131078243E-3</v>
      </c>
      <c r="DO4" s="189">
        <v>4.7000000000000002E-3</v>
      </c>
      <c r="DP4" s="189">
        <v>3.3999999999999998E-3</v>
      </c>
      <c r="DQ4" s="189">
        <v>6.0499999999999998E-2</v>
      </c>
      <c r="DR4" s="189">
        <v>6.3500000000000001E-2</v>
      </c>
      <c r="DS4" s="189">
        <v>4.3900000000000002E-2</v>
      </c>
      <c r="DT4" s="189">
        <v>1.5800000000000002E-2</v>
      </c>
      <c r="DU4" s="189">
        <v>1.01E-2</v>
      </c>
      <c r="DV4" s="189">
        <v>1.17E-2</v>
      </c>
      <c r="DW4" s="189">
        <v>7.3000000000000001E-3</v>
      </c>
      <c r="DX4" s="189">
        <v>4.8999999999999998E-3</v>
      </c>
      <c r="DY4" s="189">
        <v>2.8E-3</v>
      </c>
      <c r="DZ4" s="189">
        <v>2.3767705629975269E-3</v>
      </c>
      <c r="EA4" s="189">
        <v>5.3116590715944767E-3</v>
      </c>
      <c r="EB4" s="189">
        <v>2.2209365852177143E-3</v>
      </c>
      <c r="EC4" s="189">
        <v>1.2399565894156694E-3</v>
      </c>
      <c r="ED4" s="189">
        <v>1.9567259587347507E-3</v>
      </c>
      <c r="EE4" s="189">
        <v>1.2809514300897717E-3</v>
      </c>
      <c r="EF4" s="189">
        <v>1.7214801628142595E-3</v>
      </c>
      <c r="EG4" s="189" t="s">
        <v>485</v>
      </c>
      <c r="EH4" s="189" t="s">
        <v>485</v>
      </c>
      <c r="EI4" s="189">
        <v>1.9800000000000002E-2</v>
      </c>
      <c r="EJ4" s="189">
        <v>2.4899999999999999E-2</v>
      </c>
      <c r="EK4" s="189">
        <v>1.6899999999999998E-2</v>
      </c>
      <c r="EL4" s="189">
        <v>1.2800000000000001E-2</v>
      </c>
      <c r="EM4" s="189">
        <v>8.8000000000000005E-3</v>
      </c>
      <c r="EN4" s="189">
        <v>7.1000000000000004E-3</v>
      </c>
      <c r="EO4" s="189">
        <v>4.7000000000000002E-3</v>
      </c>
      <c r="EP4" s="189">
        <v>3.3E-3</v>
      </c>
      <c r="EQ4" s="189">
        <v>2.8483335780355307E-3</v>
      </c>
      <c r="ER4" s="189">
        <v>2.6506315916776657E-3</v>
      </c>
      <c r="ES4" s="189">
        <v>2.3037532810121775E-3</v>
      </c>
      <c r="ET4" s="189">
        <v>2.3E-3</v>
      </c>
      <c r="EU4" s="189">
        <v>1.9E-3</v>
      </c>
      <c r="EV4" s="189">
        <v>2.3E-3</v>
      </c>
      <c r="EW4" s="189">
        <v>2E-3</v>
      </c>
      <c r="EX4" s="189">
        <v>2E-3</v>
      </c>
      <c r="EY4" s="189">
        <v>0.17519999999999999</v>
      </c>
      <c r="EZ4" s="189">
        <v>0.1459</v>
      </c>
      <c r="FA4" s="189">
        <v>0.1133</v>
      </c>
      <c r="FB4" s="189">
        <v>9.4100000000000003E-2</v>
      </c>
      <c r="FC4" s="189">
        <v>7.8899999999999998E-2</v>
      </c>
      <c r="FD4" s="189">
        <v>6.3700000000000007E-2</v>
      </c>
      <c r="FE4" s="189">
        <v>7.6799999999999993E-2</v>
      </c>
      <c r="FF4" s="189">
        <v>6.3299999999999995E-2</v>
      </c>
      <c r="FG4" s="189">
        <v>4.9799999999999997E-2</v>
      </c>
      <c r="FH4" s="189">
        <v>3.6192809819972374E-2</v>
      </c>
      <c r="FI4" s="189">
        <v>3.1482864171266556E-2</v>
      </c>
      <c r="FJ4" s="189">
        <v>2.1432103589177132E-2</v>
      </c>
      <c r="FK4" s="189">
        <v>1.7999999999999999E-2</v>
      </c>
      <c r="FL4" s="189">
        <v>1.4500000000000001E-2</v>
      </c>
      <c r="FM4" s="189">
        <v>1.1900000000000001E-2</v>
      </c>
      <c r="FN4" s="189">
        <v>1.2999999999999999E-2</v>
      </c>
      <c r="FO4" s="189">
        <v>1.12E-2</v>
      </c>
      <c r="FP4" s="189">
        <v>3.1199999999999999E-2</v>
      </c>
      <c r="FQ4" s="189">
        <v>2.76E-2</v>
      </c>
      <c r="FR4" s="189">
        <v>2.9000000000000001E-2</v>
      </c>
      <c r="FS4" s="189">
        <v>2.24E-2</v>
      </c>
      <c r="FT4" s="189">
        <v>2.18E-2</v>
      </c>
      <c r="FU4" s="189">
        <v>2.0799999999999999E-2</v>
      </c>
      <c r="FV4" s="189">
        <v>1.6299999999999999E-2</v>
      </c>
      <c r="FW4" s="189">
        <v>1.37E-2</v>
      </c>
      <c r="FX4" s="189">
        <v>1.2800000000000001E-2</v>
      </c>
      <c r="FY4" s="189">
        <v>1.1676815870425012E-2</v>
      </c>
      <c r="FZ4" s="189">
        <v>1.0447708889842033E-2</v>
      </c>
      <c r="GA4" s="189">
        <v>1.0328622534871101E-2</v>
      </c>
      <c r="GB4" s="189">
        <v>9.2999999999999992E-3</v>
      </c>
      <c r="GC4" s="189">
        <v>7.4999999999999997E-3</v>
      </c>
      <c r="GD4" s="189">
        <v>6.7000000000000002E-3</v>
      </c>
      <c r="GE4" s="189">
        <v>6.6E-3</v>
      </c>
      <c r="GF4" s="189">
        <v>5.8999999999999999E-3</v>
      </c>
      <c r="GG4" s="189">
        <v>5.6099999999999997E-2</v>
      </c>
      <c r="GH4" s="189">
        <v>4.9500000000000002E-2</v>
      </c>
      <c r="GI4" s="189">
        <v>3.8100000000000002E-2</v>
      </c>
      <c r="GJ4" s="189">
        <v>3.5099999999999999E-2</v>
      </c>
      <c r="GK4" s="189">
        <v>2.8899999999999999E-2</v>
      </c>
      <c r="GL4" s="189">
        <v>2.6700000000000002E-2</v>
      </c>
      <c r="GM4" s="189">
        <v>2.41E-2</v>
      </c>
      <c r="GN4" s="189">
        <v>2.1999999999999999E-2</v>
      </c>
      <c r="GO4" s="189">
        <v>0.02</v>
      </c>
      <c r="GP4" s="189">
        <v>1.6650891460140239E-2</v>
      </c>
      <c r="GQ4" s="189">
        <v>1.1815252713859081E-2</v>
      </c>
      <c r="GR4" s="189">
        <v>8.0449841916561127E-3</v>
      </c>
      <c r="GS4" s="189">
        <v>7.7346009202301502E-3</v>
      </c>
      <c r="GT4" s="189">
        <v>6.8531488068401814E-3</v>
      </c>
      <c r="GU4" s="189">
        <v>6.5549700520932674E-3</v>
      </c>
      <c r="GV4" s="189">
        <v>6.9619701243937016E-3</v>
      </c>
      <c r="GW4" s="189" t="s">
        <v>485</v>
      </c>
      <c r="GX4" s="189">
        <v>8.3299999999999999E-2</v>
      </c>
      <c r="GY4" s="189">
        <v>2.0400000000000001E-2</v>
      </c>
      <c r="GZ4" s="189">
        <v>5.5899999999999998E-2</v>
      </c>
      <c r="HA4" s="189">
        <v>3.0599999999999999E-2</v>
      </c>
      <c r="HB4" s="189">
        <v>3.0099999999999998E-2</v>
      </c>
      <c r="HC4" s="189">
        <v>2.2700000000000001E-2</v>
      </c>
      <c r="HD4" s="189">
        <v>1.3899999999999999E-2</v>
      </c>
      <c r="HE4" s="189">
        <v>1.0999999999999999E-2</v>
      </c>
      <c r="HF4" s="189">
        <v>1.44E-2</v>
      </c>
      <c r="HG4" s="189">
        <v>1.1351233355162629E-2</v>
      </c>
      <c r="HH4" s="189">
        <v>9.4881728291511536E-3</v>
      </c>
      <c r="HI4" s="189">
        <v>7.3621552437543869E-3</v>
      </c>
      <c r="HJ4" s="189">
        <v>6.7710787989199162E-3</v>
      </c>
      <c r="HK4" s="189">
        <v>6.0632689855992794E-3</v>
      </c>
      <c r="HL4" s="189">
        <v>6.8402215838432312E-3</v>
      </c>
      <c r="HM4" s="189">
        <v>6.2324581667780876E-3</v>
      </c>
      <c r="HN4" s="189" t="s">
        <v>485</v>
      </c>
      <c r="HO4" s="189" t="s">
        <v>485</v>
      </c>
      <c r="HP4" s="189" t="s">
        <v>485</v>
      </c>
      <c r="HQ4" s="189" t="s">
        <v>485</v>
      </c>
      <c r="HR4" s="189">
        <v>8.8999999999999999E-3</v>
      </c>
      <c r="HS4" s="189">
        <v>1.2999999999999999E-2</v>
      </c>
      <c r="HT4" s="189">
        <v>1.11E-2</v>
      </c>
      <c r="HU4" s="189">
        <v>6.7000000000000002E-3</v>
      </c>
      <c r="HV4" s="189">
        <v>7.0000000000000001E-3</v>
      </c>
      <c r="HW4" s="189">
        <v>8.3000000000000001E-3</v>
      </c>
      <c r="HX4" s="189">
        <v>5.0071088582555479E-3</v>
      </c>
      <c r="HY4" s="189">
        <v>3.6758955102413893E-3</v>
      </c>
      <c r="HZ4" s="189">
        <v>4.4140741229057312E-3</v>
      </c>
      <c r="IA4" s="189">
        <v>2.7000000000000001E-3</v>
      </c>
      <c r="IB4" s="189">
        <v>6.1999999999999998E-3</v>
      </c>
      <c r="IC4" s="189">
        <v>4.4000000000000003E-3</v>
      </c>
      <c r="ID4" s="189">
        <v>8.6E-3</v>
      </c>
      <c r="IE4" s="189">
        <v>5.1000000000000004E-3</v>
      </c>
      <c r="IF4" s="189" t="s">
        <v>485</v>
      </c>
      <c r="IG4" s="189">
        <v>2.3782804608345032E-2</v>
      </c>
      <c r="IH4" s="189">
        <v>3.1963679939508438E-2</v>
      </c>
      <c r="II4" s="189">
        <v>3.3208895474672318E-2</v>
      </c>
      <c r="IJ4" s="189">
        <v>2.3865221068263054E-2</v>
      </c>
      <c r="IK4" s="189">
        <v>1.9260216504335403E-2</v>
      </c>
      <c r="IL4" s="189">
        <v>1.5923980623483658E-2</v>
      </c>
      <c r="IM4" s="189">
        <v>1.3672720640897751E-2</v>
      </c>
      <c r="IN4" s="189">
        <v>1.0054587386548519E-2</v>
      </c>
      <c r="IO4" s="189">
        <v>4.8107241310967374E-3</v>
      </c>
      <c r="IP4" s="189">
        <v>3.7397475670392249E-3</v>
      </c>
      <c r="IQ4" s="189">
        <v>4.7250986099243164E-3</v>
      </c>
      <c r="IR4" s="189">
        <v>4.6704853884875774E-3</v>
      </c>
      <c r="IS4" s="189">
        <v>2.5367157068103552E-3</v>
      </c>
      <c r="IT4" s="189">
        <v>0.22123894095420837</v>
      </c>
      <c r="IU4" s="189">
        <v>0.19649122655391693</v>
      </c>
      <c r="IV4" s="189" t="s">
        <v>485</v>
      </c>
      <c r="IW4" s="189">
        <v>3.9600000000000003E-2</v>
      </c>
      <c r="IX4" s="189">
        <v>3.9699999999999999E-2</v>
      </c>
      <c r="IY4" s="189">
        <v>3.5000000000000003E-2</v>
      </c>
      <c r="IZ4" s="189">
        <v>3.27E-2</v>
      </c>
      <c r="JA4" s="189">
        <v>2.87E-2</v>
      </c>
      <c r="JB4" s="189">
        <v>2.0299999999999999E-2</v>
      </c>
      <c r="JC4" s="189">
        <v>1.7399999999999999E-2</v>
      </c>
      <c r="JD4" s="189">
        <v>2.1000000000000001E-2</v>
      </c>
      <c r="JE4" s="189">
        <v>1.9900000000000001E-2</v>
      </c>
      <c r="JF4" s="189">
        <v>1.7857142857142856E-2</v>
      </c>
      <c r="JG4" s="189">
        <v>1.4328486286103725E-2</v>
      </c>
      <c r="JH4" s="189">
        <v>1.395315770059824E-2</v>
      </c>
      <c r="JI4" s="189">
        <v>1.143766101449728E-2</v>
      </c>
      <c r="JJ4" s="189">
        <v>1.0824126191437244E-2</v>
      </c>
      <c r="JK4" s="189">
        <v>9.3116536736488342E-3</v>
      </c>
      <c r="JL4" s="189" t="s">
        <v>485</v>
      </c>
      <c r="JM4" s="189" t="s">
        <v>485</v>
      </c>
      <c r="JN4" s="189">
        <v>0.88100000000000001</v>
      </c>
      <c r="JO4" s="189">
        <v>0.87439999999999996</v>
      </c>
      <c r="JP4" s="189">
        <v>0.69950000000000001</v>
      </c>
      <c r="JQ4" s="189">
        <v>5.3800000000000001E-2</v>
      </c>
      <c r="JR4" s="189">
        <v>4.24E-2</v>
      </c>
      <c r="JS4" s="189">
        <v>2.69E-2</v>
      </c>
      <c r="JT4" s="189">
        <v>0.02</v>
      </c>
      <c r="JU4" s="189">
        <v>1.4999999999999999E-2</v>
      </c>
      <c r="JV4" s="189">
        <v>1.21E-2</v>
      </c>
      <c r="JW4" s="189">
        <v>1.0932407263697036E-2</v>
      </c>
      <c r="JX4" s="189">
        <v>7.8585091978311539E-3</v>
      </c>
      <c r="JY4" s="189">
        <v>6.6135465167462826E-3</v>
      </c>
      <c r="JZ4" s="189">
        <v>5.0000000000000001E-3</v>
      </c>
      <c r="KA4" s="189">
        <v>4.4000000000000003E-3</v>
      </c>
      <c r="KB4" s="189">
        <v>4.0000000000000001E-3</v>
      </c>
      <c r="KC4" s="189">
        <v>3.0999999999999999E-3</v>
      </c>
      <c r="KD4" s="189">
        <v>3.2000000000000002E-3</v>
      </c>
      <c r="KE4" s="189">
        <v>3.2300000000000002E-2</v>
      </c>
      <c r="KF4" s="189">
        <v>2.3300000000000001E-2</v>
      </c>
      <c r="KG4" s="189">
        <v>2.0299999999999999E-2</v>
      </c>
      <c r="KH4" s="189">
        <v>1.7000000000000001E-2</v>
      </c>
      <c r="KI4" s="189">
        <v>1.4800000000000001E-2</v>
      </c>
      <c r="KJ4" s="189">
        <v>1.32E-2</v>
      </c>
      <c r="KK4" s="189">
        <v>9.4000000000000004E-3</v>
      </c>
      <c r="KL4" s="189">
        <v>1.0500000000000001E-2</v>
      </c>
      <c r="KM4" s="189">
        <v>9.1999999999999998E-3</v>
      </c>
      <c r="KN4" s="189">
        <v>8.3621671290332513E-3</v>
      </c>
      <c r="KO4" s="189">
        <v>6.9327866658568382E-3</v>
      </c>
      <c r="KP4" s="189">
        <v>5.4152021184563637E-3</v>
      </c>
      <c r="KQ4" s="189">
        <v>4.3E-3</v>
      </c>
      <c r="KR4" s="189">
        <v>4.4000000000000003E-3</v>
      </c>
      <c r="KS4" s="189">
        <v>3.5000000000000001E-3</v>
      </c>
      <c r="KT4" s="189">
        <v>3.5999999999999999E-3</v>
      </c>
      <c r="KU4" s="189">
        <v>3.2000000000000002E-3</v>
      </c>
      <c r="KV4" s="189">
        <v>0.1706</v>
      </c>
      <c r="KW4" s="189">
        <v>0.1101</v>
      </c>
      <c r="KX4" s="189">
        <v>7.9699999999999993E-2</v>
      </c>
      <c r="KY4" s="189">
        <v>5.9700000000000003E-2</v>
      </c>
      <c r="KZ4" s="189">
        <v>5.9200000000000003E-2</v>
      </c>
      <c r="LA4" s="189">
        <v>4.8000000000000001E-2</v>
      </c>
      <c r="LB4" s="189">
        <v>3.4500000000000003E-2</v>
      </c>
      <c r="LC4" s="189">
        <v>2.7300000000000001E-2</v>
      </c>
      <c r="LD4" s="189">
        <v>2.63E-2</v>
      </c>
      <c r="LE4" s="189">
        <v>1.8396070126914157E-2</v>
      </c>
      <c r="LF4" s="189">
        <v>1.4847353100776672E-2</v>
      </c>
      <c r="LG4" s="189">
        <v>1.2091978453099728E-2</v>
      </c>
      <c r="LH4" s="189">
        <v>9.4385985285043716E-3</v>
      </c>
      <c r="LI4" s="189">
        <v>8.1275086849927902E-3</v>
      </c>
      <c r="LJ4" s="189">
        <v>6.5724248997867107E-3</v>
      </c>
      <c r="LK4" s="189">
        <v>5.474478006362915E-3</v>
      </c>
      <c r="LL4" s="189" t="s">
        <v>485</v>
      </c>
      <c r="LM4" s="189">
        <v>0.05</v>
      </c>
      <c r="LN4" s="189">
        <v>4.3499999999999997E-2</v>
      </c>
      <c r="LO4" s="189">
        <v>3.3099999999999997E-2</v>
      </c>
      <c r="LP4" s="189">
        <v>2.47E-2</v>
      </c>
      <c r="LQ4" s="189">
        <v>2.29E-2</v>
      </c>
      <c r="LR4" s="189">
        <v>1.6299999999999999E-2</v>
      </c>
      <c r="LS4" s="189">
        <v>1.3100000000000001E-2</v>
      </c>
      <c r="LT4" s="189">
        <v>9.5999999999999992E-3</v>
      </c>
      <c r="LU4" s="189">
        <v>8.5000000000000006E-3</v>
      </c>
      <c r="LV4" s="189">
        <v>7.156738389210199E-3</v>
      </c>
      <c r="LW4" s="189">
        <v>5.9767016209661961E-3</v>
      </c>
      <c r="LX4" s="189">
        <v>4.212062805891037E-3</v>
      </c>
      <c r="LY4" s="189">
        <v>3.8E-3</v>
      </c>
      <c r="LZ4" s="189">
        <v>3.0999999999999999E-3</v>
      </c>
      <c r="MA4" s="189">
        <v>2.8E-3</v>
      </c>
      <c r="MB4" s="189">
        <v>2.8E-3</v>
      </c>
      <c r="MC4" s="189">
        <v>2.0999999999999999E-3</v>
      </c>
      <c r="MD4" s="189">
        <v>0.95409999999999995</v>
      </c>
      <c r="ME4" s="189">
        <v>0.54490000000000005</v>
      </c>
      <c r="MF4" s="189">
        <v>9.6500000000000002E-2</v>
      </c>
      <c r="MG4" s="189">
        <v>1.52E-2</v>
      </c>
      <c r="MH4" s="189">
        <v>2.5899999999999999E-2</v>
      </c>
      <c r="MI4" s="189">
        <v>0.02</v>
      </c>
      <c r="MJ4" s="189">
        <v>1.41E-2</v>
      </c>
      <c r="MK4" s="189">
        <v>9.9000000000000008E-3</v>
      </c>
      <c r="ML4" s="189">
        <v>9.4000000000000004E-3</v>
      </c>
      <c r="MM4" s="189">
        <v>8.6048978017740068E-3</v>
      </c>
      <c r="MN4" s="189">
        <v>5.9653068892657757E-3</v>
      </c>
      <c r="MO4" s="189">
        <v>4.8177330754697323E-3</v>
      </c>
      <c r="MP4" s="189">
        <v>4.5999999999999999E-3</v>
      </c>
      <c r="MQ4" s="189">
        <v>3.8999999999999998E-3</v>
      </c>
      <c r="MR4" s="189">
        <v>3.8E-3</v>
      </c>
      <c r="MS4" s="189">
        <v>3.8E-3</v>
      </c>
      <c r="MT4" s="189" t="s">
        <v>485</v>
      </c>
      <c r="MU4" s="189">
        <v>0.1212</v>
      </c>
      <c r="MV4" s="189">
        <v>0.1135</v>
      </c>
      <c r="MW4" s="189">
        <v>9.7699999999999995E-2</v>
      </c>
      <c r="MX4" s="189">
        <v>8.6800000000000002E-2</v>
      </c>
      <c r="MY4" s="189">
        <v>5.1499999999999997E-2</v>
      </c>
      <c r="MZ4" s="189">
        <v>4.2599999999999999E-2</v>
      </c>
      <c r="NA4" s="189">
        <v>3.8100000000000002E-2</v>
      </c>
      <c r="NB4" s="189">
        <v>2.5700000000000001E-2</v>
      </c>
      <c r="NC4" s="189">
        <v>2.29E-2</v>
      </c>
      <c r="ND4" s="189">
        <v>1.4651374221973565E-2</v>
      </c>
      <c r="NE4" s="189">
        <v>1.0620534420013428E-2</v>
      </c>
      <c r="NF4" s="189">
        <v>7.2939540259540081E-3</v>
      </c>
      <c r="NG4" s="189">
        <v>7.4000000000000003E-3</v>
      </c>
      <c r="NH4" s="189">
        <v>8.3999999999999995E-3</v>
      </c>
      <c r="NI4" s="189">
        <v>5.3E-3</v>
      </c>
      <c r="NJ4" s="189">
        <v>7.0000000000000001E-3</v>
      </c>
      <c r="NK4" s="189" t="s">
        <v>485</v>
      </c>
      <c r="NL4" s="189" t="s">
        <v>485</v>
      </c>
      <c r="NM4" s="189" t="s">
        <v>485</v>
      </c>
      <c r="NN4" s="189" t="s">
        <v>485</v>
      </c>
      <c r="NO4" s="189" t="s">
        <v>485</v>
      </c>
      <c r="NP4" s="189" t="s">
        <v>485</v>
      </c>
      <c r="NQ4" s="189" t="s">
        <v>485</v>
      </c>
      <c r="NR4" s="189" t="s">
        <v>485</v>
      </c>
      <c r="NS4" s="189" t="s">
        <v>485</v>
      </c>
      <c r="NT4" s="189" t="s">
        <v>485</v>
      </c>
      <c r="NU4" s="189">
        <v>2.4291497975708503E-3</v>
      </c>
      <c r="NV4" s="189">
        <v>2.1771669614913595E-3</v>
      </c>
      <c r="NW4" s="189">
        <v>1.912568306010929E-3</v>
      </c>
      <c r="NX4" s="189">
        <v>1.357177071690883E-3</v>
      </c>
      <c r="NY4" s="189">
        <v>1.83864087666397E-3</v>
      </c>
      <c r="NZ4" s="189" t="s">
        <v>485</v>
      </c>
      <c r="OA4" s="189" t="s">
        <v>485</v>
      </c>
      <c r="OB4" s="189" t="s">
        <v>485</v>
      </c>
      <c r="OC4" s="189">
        <v>3.1899999999999998E-2</v>
      </c>
      <c r="OD4" s="189">
        <v>3.5299999999999998E-2</v>
      </c>
      <c r="OE4" s="189">
        <v>3.8699999999999998E-2</v>
      </c>
      <c r="OF4" s="189">
        <v>3.5799999999999998E-2</v>
      </c>
      <c r="OG4" s="189">
        <v>2.8899999999999999E-2</v>
      </c>
      <c r="OH4" s="189">
        <v>2.7300000000000001E-2</v>
      </c>
      <c r="OI4" s="189">
        <v>2.86E-2</v>
      </c>
      <c r="OJ4" s="189">
        <v>2.7400000000000001E-2</v>
      </c>
      <c r="OK4" s="189">
        <v>2.2499999999999999E-2</v>
      </c>
      <c r="OL4" s="189">
        <v>2.0869917600972579E-2</v>
      </c>
      <c r="OM4" s="189">
        <v>1.6850333660840988E-2</v>
      </c>
      <c r="ON4" s="189">
        <v>1.5145777724683285E-2</v>
      </c>
      <c r="OO4" s="189">
        <v>1.26E-2</v>
      </c>
      <c r="OP4" s="189">
        <v>1.15E-2</v>
      </c>
      <c r="OQ4" s="189">
        <v>1.0200000000000001E-2</v>
      </c>
      <c r="OR4" s="189">
        <v>8.6E-3</v>
      </c>
      <c r="OS4" s="189">
        <v>7.6E-3</v>
      </c>
      <c r="OT4" s="189">
        <v>0.23219999999999999</v>
      </c>
      <c r="OU4" s="189">
        <v>0.21</v>
      </c>
      <c r="OV4" s="189">
        <v>0.20799999999999999</v>
      </c>
      <c r="OW4" s="189">
        <v>2.8299999999999999E-2</v>
      </c>
      <c r="OX4" s="189">
        <v>2.06E-2</v>
      </c>
      <c r="OY4" s="189">
        <v>1.26E-2</v>
      </c>
      <c r="OZ4" s="189">
        <v>1.83E-2</v>
      </c>
      <c r="PA4" s="189">
        <v>1.7100000000000001E-2</v>
      </c>
      <c r="PB4" s="189">
        <v>1.52E-2</v>
      </c>
      <c r="PC4" s="189">
        <v>1.4855199319761916E-2</v>
      </c>
      <c r="PD4" s="189">
        <v>1.3533280231058598E-2</v>
      </c>
      <c r="PE4" s="189">
        <v>9.9219009280204773E-3</v>
      </c>
      <c r="PF4" s="189">
        <v>7.4000000000000003E-3</v>
      </c>
      <c r="PG4" s="189">
        <v>7.3000000000000001E-3</v>
      </c>
      <c r="PH4" s="189">
        <v>6.8999999999999999E-3</v>
      </c>
      <c r="PI4" s="189">
        <v>5.3E-3</v>
      </c>
      <c r="PJ4" s="189">
        <v>4.7999999999999996E-3</v>
      </c>
      <c r="PK4" s="189">
        <v>6.3100000000000003E-2</v>
      </c>
      <c r="PL4" s="189">
        <v>5.4699999999999999E-2</v>
      </c>
      <c r="PM4" s="189">
        <v>4.5600000000000002E-2</v>
      </c>
      <c r="PN4" s="189">
        <v>3.4099999999999998E-2</v>
      </c>
      <c r="PO4" s="189">
        <v>2.8199999999999999E-2</v>
      </c>
      <c r="PP4" s="189">
        <v>2.5000000000000001E-2</v>
      </c>
      <c r="PQ4" s="189">
        <v>2.3599999999999999E-2</v>
      </c>
      <c r="PR4" s="189">
        <v>2.0500000000000001E-2</v>
      </c>
      <c r="PS4" s="189">
        <v>1.8700000000000001E-2</v>
      </c>
      <c r="PT4" s="189">
        <v>1.820179728700401E-2</v>
      </c>
      <c r="PU4" s="189">
        <v>1.447080634534359E-2</v>
      </c>
      <c r="PV4" s="189">
        <v>1.2053793296217918E-2</v>
      </c>
      <c r="PW4" s="189">
        <v>1.0920843109488487E-2</v>
      </c>
      <c r="PX4" s="189">
        <v>1.1349453590810299E-2</v>
      </c>
      <c r="PY4" s="189">
        <v>9.5913466066122055E-3</v>
      </c>
      <c r="PZ4" s="189">
        <v>1.1863161809742451E-2</v>
      </c>
      <c r="QA4" s="189" t="s">
        <v>485</v>
      </c>
      <c r="QB4" s="189">
        <v>3.3300000000000003E-2</v>
      </c>
      <c r="QC4" s="189">
        <v>3.4099999999999998E-2</v>
      </c>
      <c r="QD4" s="189">
        <v>2.7E-2</v>
      </c>
      <c r="QE4" s="189">
        <v>2.1100000000000001E-2</v>
      </c>
      <c r="QF4" s="189">
        <v>1.6E-2</v>
      </c>
      <c r="QG4" s="189">
        <v>1.3899999999999999E-2</v>
      </c>
      <c r="QH4" s="189">
        <v>1.17E-2</v>
      </c>
      <c r="QI4" s="189">
        <v>1.03E-2</v>
      </c>
      <c r="QJ4" s="189">
        <v>9.5999999999999992E-3</v>
      </c>
      <c r="QK4" s="189">
        <v>8.4540567160503958E-3</v>
      </c>
      <c r="QL4" s="189">
        <v>6.7999999999999996E-3</v>
      </c>
      <c r="QM4" s="189">
        <v>5.4951165802776814E-3</v>
      </c>
      <c r="QN4" s="189">
        <v>4.7000000000000002E-3</v>
      </c>
      <c r="QO4" s="189">
        <v>4.5999999999999999E-3</v>
      </c>
      <c r="QP4" s="189">
        <v>3.8E-3</v>
      </c>
      <c r="QQ4" s="189">
        <v>3.0999999999999999E-3</v>
      </c>
      <c r="QR4" s="189">
        <v>2.7000000000000001E-3</v>
      </c>
      <c r="QS4" s="189">
        <v>1.2999999999999999E-2</v>
      </c>
      <c r="QT4" s="189">
        <v>1.0999999999999999E-2</v>
      </c>
      <c r="QU4" s="189">
        <v>9.7000000000000003E-3</v>
      </c>
      <c r="QV4" s="189">
        <v>1.0800000000000001E-2</v>
      </c>
      <c r="QW4" s="189">
        <v>8.2000000000000007E-3</v>
      </c>
      <c r="QX4" s="189">
        <v>7.4999999999999997E-3</v>
      </c>
      <c r="QY4" s="189">
        <v>7.4000000000000003E-3</v>
      </c>
      <c r="QZ4" s="189">
        <v>9.2999999999999992E-3</v>
      </c>
      <c r="RA4" s="189">
        <v>3.7000000000000002E-3</v>
      </c>
      <c r="RB4" s="189">
        <v>3.6881159080244018E-3</v>
      </c>
      <c r="RC4" s="189">
        <v>3.2137451534649704E-3</v>
      </c>
      <c r="RD4" s="189">
        <v>2.5061016705163353E-3</v>
      </c>
      <c r="RE4" s="189">
        <v>1.9329101104167182E-3</v>
      </c>
      <c r="RF4" s="189" t="s">
        <v>485</v>
      </c>
      <c r="RG4" s="189" t="s">
        <v>485</v>
      </c>
      <c r="RH4" s="189" t="s">
        <v>485</v>
      </c>
      <c r="RI4" s="189" t="s">
        <v>485</v>
      </c>
      <c r="RJ4" s="189">
        <v>0.1414</v>
      </c>
      <c r="RK4" s="189">
        <v>0.1328</v>
      </c>
      <c r="RL4" s="189">
        <v>8.2299999999999998E-2</v>
      </c>
      <c r="RM4" s="189">
        <v>7.0800000000000002E-2</v>
      </c>
      <c r="RN4" s="189">
        <v>5.9200000000000003E-2</v>
      </c>
      <c r="RO4" s="189">
        <v>4.8099999999999997E-2</v>
      </c>
      <c r="RP4" s="189">
        <v>3.9800000000000002E-2</v>
      </c>
      <c r="RQ4" s="189">
        <v>3.3599999999999998E-2</v>
      </c>
      <c r="RR4" s="189">
        <v>2.5499999999999998E-2</v>
      </c>
      <c r="RS4" s="189">
        <v>2.1039325470886446E-2</v>
      </c>
      <c r="RT4" s="189">
        <v>1.7887087538838387E-2</v>
      </c>
      <c r="RU4" s="189">
        <v>1.6817368566989899E-2</v>
      </c>
      <c r="RV4" s="189">
        <v>1.29E-2</v>
      </c>
      <c r="RW4" s="189">
        <v>9.1999999999999998E-3</v>
      </c>
      <c r="RX4" s="189">
        <v>1.09E-2</v>
      </c>
      <c r="RY4" s="189">
        <v>1.11E-2</v>
      </c>
      <c r="RZ4" s="189">
        <v>9.2999999999999992E-3</v>
      </c>
      <c r="SA4" s="189">
        <v>3.7199999999999997E-2</v>
      </c>
      <c r="SB4" s="189">
        <v>2.1700000000000001E-2</v>
      </c>
      <c r="SC4" s="189">
        <v>1.47E-2</v>
      </c>
      <c r="SD4" s="189">
        <v>1.6199999999999999E-2</v>
      </c>
      <c r="SE4" s="189">
        <v>1.2200000000000001E-2</v>
      </c>
      <c r="SF4" s="189">
        <v>1.1299999999999999E-2</v>
      </c>
      <c r="SG4" s="189">
        <v>1.1599999999999999E-2</v>
      </c>
      <c r="SH4" s="189">
        <v>9.9000000000000008E-3</v>
      </c>
      <c r="SI4" s="189">
        <v>0.01</v>
      </c>
      <c r="SJ4" s="189">
        <v>7.8087413493208987E-3</v>
      </c>
      <c r="SK4" s="189">
        <v>8.0962404608726501E-3</v>
      </c>
      <c r="SL4" s="189">
        <v>5.6482334621250629E-3</v>
      </c>
      <c r="SM4" s="189">
        <v>4.7000000000000002E-3</v>
      </c>
      <c r="SN4" s="189">
        <v>3.5999999999999999E-3</v>
      </c>
      <c r="SO4" s="189">
        <v>4.0000000000000001E-3</v>
      </c>
      <c r="SP4" s="189">
        <v>4.4999999999999997E-3</v>
      </c>
      <c r="SQ4" s="189">
        <v>4.5999999999999999E-3</v>
      </c>
      <c r="SR4" s="189">
        <v>1.6199999999999999E-2</v>
      </c>
      <c r="SS4" s="189">
        <v>1.7299999999999999E-2</v>
      </c>
      <c r="ST4" s="189">
        <v>1.8200000000000001E-2</v>
      </c>
      <c r="SU4" s="189">
        <v>1.5699999999999999E-2</v>
      </c>
      <c r="SV4" s="189">
        <v>1.09E-2</v>
      </c>
      <c r="SW4" s="189">
        <v>8.6E-3</v>
      </c>
      <c r="SX4" s="189">
        <v>8.6E-3</v>
      </c>
      <c r="SY4" s="189">
        <v>5.3E-3</v>
      </c>
      <c r="SZ4" s="189">
        <v>5.7000000000000002E-3</v>
      </c>
      <c r="TA4" s="189">
        <v>5.5221698879324346E-3</v>
      </c>
      <c r="TB4" s="189">
        <v>4.1803522035479546E-3</v>
      </c>
      <c r="TC4" s="189">
        <v>4.359888844192028E-3</v>
      </c>
      <c r="TD4" s="189">
        <v>3.5999999999999999E-3</v>
      </c>
      <c r="TE4" s="189">
        <v>3.2000000000000002E-3</v>
      </c>
      <c r="TF4" s="189">
        <v>2.7000000000000001E-3</v>
      </c>
      <c r="TG4" s="189">
        <v>2.3E-3</v>
      </c>
      <c r="TH4" s="189">
        <v>2E-3</v>
      </c>
      <c r="TI4" s="189">
        <v>0.2419</v>
      </c>
      <c r="TJ4" s="189">
        <v>0.20019999999999999</v>
      </c>
      <c r="TK4" s="189">
        <v>9.7100000000000006E-2</v>
      </c>
      <c r="TL4" s="189">
        <v>9.1399999999999995E-2</v>
      </c>
      <c r="TM4" s="189">
        <v>9.4100000000000003E-2</v>
      </c>
      <c r="TN4" s="189">
        <v>9.8400000000000001E-2</v>
      </c>
      <c r="TO4" s="189">
        <v>8.14E-2</v>
      </c>
      <c r="TP4" s="189">
        <v>5.4899999999999997E-2</v>
      </c>
      <c r="TQ4" s="189">
        <v>4.6699999999999998E-2</v>
      </c>
      <c r="TR4" s="189">
        <v>4.5045168074399296E-2</v>
      </c>
      <c r="TS4" s="189">
        <v>3.1669300049543381E-2</v>
      </c>
      <c r="TT4" s="189">
        <v>2.6761461049318314E-2</v>
      </c>
      <c r="TU4" s="189">
        <v>2.2310061380267143E-2</v>
      </c>
      <c r="TV4" s="189">
        <v>1.9875446334481239E-2</v>
      </c>
      <c r="TW4" s="189">
        <v>1.8264723941683769E-2</v>
      </c>
      <c r="TX4" s="189">
        <v>1.5994973480701447E-2</v>
      </c>
      <c r="TY4" s="189">
        <v>1.3505410403013229E-2</v>
      </c>
      <c r="TZ4" s="189">
        <v>8.8099999999999998E-2</v>
      </c>
      <c r="UA4" s="189">
        <v>7.4300000000000005E-2</v>
      </c>
      <c r="UB4" s="189">
        <v>6.8500000000000005E-2</v>
      </c>
      <c r="UC4" s="189">
        <v>6.08E-2</v>
      </c>
      <c r="UD4" s="189">
        <v>5.8400000000000001E-2</v>
      </c>
      <c r="UE4" s="189">
        <v>5.1200000000000002E-2</v>
      </c>
      <c r="UF4" s="189">
        <v>3.9E-2</v>
      </c>
      <c r="UG4" s="189">
        <v>3.9E-2</v>
      </c>
      <c r="UH4" s="189">
        <v>2.9204459860920906E-2</v>
      </c>
      <c r="UI4" s="189">
        <v>2.3519869893789291E-2</v>
      </c>
      <c r="UJ4" s="189">
        <v>1.8923414871096611E-2</v>
      </c>
      <c r="UK4" s="189">
        <v>1.6051515936851501E-2</v>
      </c>
      <c r="UL4" s="189">
        <v>1.54E-2</v>
      </c>
      <c r="UM4" s="189">
        <v>1.32E-2</v>
      </c>
      <c r="UN4" s="189">
        <v>1.03E-2</v>
      </c>
      <c r="UO4" s="189">
        <v>8.8000000000000005E-3</v>
      </c>
      <c r="UP4" s="189">
        <v>8.3000000000000001E-3</v>
      </c>
      <c r="UQ4" s="189">
        <v>3.8899999999999997E-2</v>
      </c>
      <c r="UR4" s="189">
        <v>2.7400000000000001E-2</v>
      </c>
      <c r="US4" s="189">
        <v>6.3500000000000001E-2</v>
      </c>
      <c r="UT4" s="189">
        <v>2.8400000000000002E-2</v>
      </c>
      <c r="UU4" s="189">
        <v>1.01E-2</v>
      </c>
      <c r="UV4" s="189">
        <v>1.0500000000000001E-2</v>
      </c>
      <c r="UW4" s="189">
        <v>7.9000000000000008E-3</v>
      </c>
      <c r="UX4" s="189">
        <v>5.5999999999999999E-3</v>
      </c>
      <c r="UY4" s="189">
        <v>5.1000000000000004E-3</v>
      </c>
      <c r="UZ4" s="189">
        <v>4.6507462136129493E-3</v>
      </c>
      <c r="VA4" s="189">
        <v>3.3104075118899345E-3</v>
      </c>
      <c r="VB4" s="189">
        <v>2.7435789816081524E-3</v>
      </c>
      <c r="VC4" s="189">
        <v>2.6921848766505718E-3</v>
      </c>
      <c r="VD4" s="189">
        <v>2.6008840650320053E-3</v>
      </c>
      <c r="VE4" s="189">
        <v>2.575702266767621E-3</v>
      </c>
      <c r="VF4" s="189" t="s">
        <v>485</v>
      </c>
      <c r="VG4" s="189" t="s">
        <v>485</v>
      </c>
      <c r="VH4" s="189">
        <v>4.5508449451526829E-2</v>
      </c>
      <c r="VI4" s="189">
        <v>3.8357040115071121E-2</v>
      </c>
      <c r="VJ4" s="189">
        <v>2.7319754283866796E-2</v>
      </c>
      <c r="VK4" s="189">
        <v>2.7514378983367015E-2</v>
      </c>
      <c r="VL4" s="189">
        <v>2.2393822393822392E-2</v>
      </c>
      <c r="VM4" s="189">
        <v>2.1945432977461446E-2</v>
      </c>
      <c r="VN4" s="189">
        <v>1.9950487840396096E-2</v>
      </c>
      <c r="VO4" s="189">
        <v>1.7233560090702947E-2</v>
      </c>
      <c r="VP4" s="189">
        <v>1.344688480502017E-2</v>
      </c>
      <c r="VQ4" s="189">
        <v>1.2885760693015702E-2</v>
      </c>
      <c r="VR4" s="189">
        <v>9.9284723401069641E-3</v>
      </c>
      <c r="VS4" s="189">
        <v>8.7997540831565857E-3</v>
      </c>
      <c r="VT4" s="189">
        <v>5.8999999999999999E-3</v>
      </c>
      <c r="VU4" s="189">
        <v>6.6E-3</v>
      </c>
      <c r="VV4" s="189">
        <v>6.7999999999999996E-3</v>
      </c>
      <c r="VW4" s="189">
        <v>6.4999999999999997E-3</v>
      </c>
      <c r="VX4" s="189">
        <v>5.1000000000000004E-3</v>
      </c>
      <c r="VY4" s="189">
        <v>6.7299999999999999E-2</v>
      </c>
      <c r="VZ4" s="189">
        <v>3.95E-2</v>
      </c>
      <c r="WA4" s="189">
        <v>2.0500000000000001E-2</v>
      </c>
      <c r="WB4" s="189">
        <v>2.3900000000000001E-2</v>
      </c>
      <c r="WC4" s="189">
        <v>1.18E-2</v>
      </c>
      <c r="WD4" s="189">
        <v>1.09E-2</v>
      </c>
      <c r="WE4" s="189">
        <v>8.0000000000000002E-3</v>
      </c>
      <c r="WF4" s="189">
        <v>8.8999999999999999E-3</v>
      </c>
      <c r="WG4" s="189">
        <v>7.6E-3</v>
      </c>
      <c r="WH4" s="189">
        <v>6.5136326214344517E-3</v>
      </c>
      <c r="WI4" s="189">
        <v>5.4793874733150005E-3</v>
      </c>
      <c r="WJ4" s="189">
        <v>4.5395591296255589E-3</v>
      </c>
      <c r="WK4" s="189">
        <v>4.3076439760625362E-3</v>
      </c>
      <c r="WL4" s="189">
        <v>3.3635522704571486E-3</v>
      </c>
      <c r="WM4" s="189">
        <v>2.8332353103905916E-3</v>
      </c>
      <c r="WN4" s="189" t="s">
        <v>485</v>
      </c>
      <c r="WO4" s="189" t="s">
        <v>485</v>
      </c>
      <c r="WP4" s="189">
        <v>1.0200000000000001E-2</v>
      </c>
      <c r="WQ4" s="189">
        <v>1.2200000000000001E-2</v>
      </c>
      <c r="WR4" s="189">
        <v>8.9999999999999993E-3</v>
      </c>
      <c r="WS4" s="189">
        <v>1.11E-2</v>
      </c>
      <c r="WT4" s="189">
        <v>9.1999999999999998E-3</v>
      </c>
      <c r="WU4" s="189">
        <v>6.4000000000000003E-3</v>
      </c>
      <c r="WV4" s="189">
        <v>5.5999999999999999E-3</v>
      </c>
      <c r="WW4" s="189">
        <v>6.6E-3</v>
      </c>
      <c r="WX4" s="189">
        <v>7.4999999999999997E-3</v>
      </c>
      <c r="WY4" s="189">
        <v>6.1932287365813379E-3</v>
      </c>
      <c r="WZ4" s="189" t="s">
        <v>485</v>
      </c>
      <c r="XA4" s="189">
        <v>3.0502884183079004E-3</v>
      </c>
      <c r="XB4" s="189">
        <v>2.7693856973201036E-3</v>
      </c>
      <c r="XC4" s="189">
        <v>2.319032559171319E-3</v>
      </c>
      <c r="XD4" s="189">
        <v>1.5259720385074615E-3</v>
      </c>
      <c r="XE4" s="189">
        <v>1.0163749102503061E-3</v>
      </c>
      <c r="XF4" s="189" t="s">
        <v>485</v>
      </c>
      <c r="XG4" s="189">
        <v>2.2599999999999999E-2</v>
      </c>
      <c r="XH4" s="189">
        <v>2.2599999999999999E-2</v>
      </c>
      <c r="XI4" s="189">
        <v>1.7399999999999999E-2</v>
      </c>
      <c r="XJ4" s="189">
        <v>1.47E-2</v>
      </c>
      <c r="XK4" s="189">
        <v>1.21E-2</v>
      </c>
      <c r="XL4" s="189">
        <v>1.09E-2</v>
      </c>
      <c r="XM4" s="189">
        <v>1.09E-2</v>
      </c>
      <c r="XN4" s="189">
        <v>1.0500000000000001E-2</v>
      </c>
      <c r="XO4" s="189">
        <v>8.3000000000000001E-3</v>
      </c>
      <c r="XP4" s="189">
        <v>8.5895117540687165E-3</v>
      </c>
      <c r="XQ4" s="189">
        <v>8.3490218967199326E-3</v>
      </c>
      <c r="XR4" s="189">
        <v>7.5728893280029297E-3</v>
      </c>
      <c r="XS4" s="189">
        <v>8.0000000000000002E-3</v>
      </c>
      <c r="XT4" s="189">
        <v>7.1000000000000004E-3</v>
      </c>
      <c r="XU4" s="189">
        <v>5.7999999999999996E-3</v>
      </c>
      <c r="XV4" s="189">
        <v>5.3E-3</v>
      </c>
      <c r="XW4" s="189">
        <v>3.7000000000000002E-3</v>
      </c>
      <c r="XX4" s="189">
        <v>0.1024</v>
      </c>
      <c r="XY4" s="189">
        <v>7.6600000000000001E-2</v>
      </c>
      <c r="XZ4" s="189">
        <v>6.4600000000000005E-2</v>
      </c>
      <c r="YA4" s="189">
        <v>5.5599999999999997E-2</v>
      </c>
      <c r="YB4" s="189">
        <v>4.6199999999999998E-2</v>
      </c>
      <c r="YC4" s="189">
        <v>4.1200000000000001E-2</v>
      </c>
      <c r="YD4" s="189">
        <v>3.4799999999999998E-2</v>
      </c>
      <c r="YE4" s="189">
        <v>0.03</v>
      </c>
      <c r="YF4" s="189">
        <v>2.7E-2</v>
      </c>
      <c r="YG4" s="189">
        <v>1.9462939928294433E-2</v>
      </c>
      <c r="YH4" s="189">
        <v>1.7063522711396217E-2</v>
      </c>
      <c r="YI4" s="189">
        <v>1.3834012672305107E-2</v>
      </c>
      <c r="YJ4" s="189">
        <v>1.1599999999999999E-2</v>
      </c>
      <c r="YK4" s="189">
        <v>1.03E-2</v>
      </c>
      <c r="YL4" s="189">
        <v>0.01</v>
      </c>
      <c r="YM4" s="189">
        <v>9.1999999999999998E-3</v>
      </c>
      <c r="YN4" s="189">
        <v>8.0999999999999996E-3</v>
      </c>
      <c r="YO4" s="189">
        <v>7.6100000000000001E-2</v>
      </c>
      <c r="YP4" s="189">
        <v>6.5000000000000002E-2</v>
      </c>
      <c r="YQ4" s="189">
        <v>5.0299999999999997E-2</v>
      </c>
      <c r="YR4" s="189">
        <v>3.9600000000000003E-2</v>
      </c>
      <c r="YS4" s="189">
        <v>3.0300000000000001E-2</v>
      </c>
      <c r="YT4" s="189">
        <v>2.5600000000000001E-2</v>
      </c>
      <c r="YU4" s="189">
        <v>2.2700000000000001E-2</v>
      </c>
      <c r="YV4" s="189">
        <v>1.7600000000000001E-2</v>
      </c>
      <c r="YW4" s="189">
        <v>1.5299999999999999E-2</v>
      </c>
      <c r="YX4" s="189">
        <v>1.2022663068927663E-2</v>
      </c>
      <c r="YY4" s="189">
        <v>9.3668503686785698E-3</v>
      </c>
      <c r="YZ4" s="189">
        <v>7.2322478517889977E-3</v>
      </c>
      <c r="ZA4" s="189">
        <v>6.1000000000000004E-3</v>
      </c>
      <c r="ZB4" s="189">
        <v>6.0000000000000001E-3</v>
      </c>
      <c r="ZC4" s="189">
        <v>5.5999999999999999E-3</v>
      </c>
      <c r="ZD4" s="189">
        <v>6.1999999999999998E-3</v>
      </c>
      <c r="ZE4" s="189">
        <v>5.5999999999999999E-3</v>
      </c>
    </row>
    <row r="5" spans="1:681" ht="28" thickBot="1" x14ac:dyDescent="0.25">
      <c r="A5" s="1115"/>
      <c r="B5" s="1117"/>
      <c r="C5" s="1119"/>
      <c r="D5" s="1119"/>
      <c r="E5" s="1121"/>
      <c r="F5" s="1123"/>
      <c r="G5" s="761" t="s">
        <v>522</v>
      </c>
      <c r="H5" s="760" t="s">
        <v>521</v>
      </c>
      <c r="I5" s="760" t="s">
        <v>520</v>
      </c>
      <c r="J5" s="760" t="s">
        <v>519</v>
      </c>
      <c r="K5" s="760" t="s">
        <v>518</v>
      </c>
      <c r="L5" s="760" t="s">
        <v>517</v>
      </c>
      <c r="M5" s="760" t="s">
        <v>516</v>
      </c>
      <c r="N5" s="759" t="s">
        <v>515</v>
      </c>
      <c r="O5" s="190"/>
      <c r="P5" s="190"/>
      <c r="Q5" s="190"/>
    </row>
    <row r="6" spans="1:681" x14ac:dyDescent="0.2">
      <c r="A6" s="245">
        <v>1997</v>
      </c>
      <c r="B6" s="192"/>
      <c r="C6" s="337">
        <v>357087</v>
      </c>
      <c r="D6" s="336">
        <v>22875</v>
      </c>
      <c r="E6" s="336">
        <v>1501</v>
      </c>
      <c r="F6" s="338">
        <v>6.5600000000000006E-2</v>
      </c>
      <c r="G6" s="255"/>
      <c r="H6" s="337">
        <v>890</v>
      </c>
      <c r="I6" s="336">
        <v>410</v>
      </c>
      <c r="J6" s="336">
        <v>120</v>
      </c>
      <c r="K6" s="336">
        <v>76</v>
      </c>
      <c r="L6" s="336">
        <v>5</v>
      </c>
      <c r="M6" s="336">
        <v>0</v>
      </c>
      <c r="N6" s="254"/>
      <c r="O6" s="747"/>
      <c r="P6" s="190"/>
      <c r="Q6" s="190"/>
    </row>
    <row r="7" spans="1:681" x14ac:dyDescent="0.2">
      <c r="A7" s="245">
        <v>1998</v>
      </c>
      <c r="B7" s="755"/>
      <c r="C7" s="337">
        <v>352409</v>
      </c>
      <c r="D7" s="336">
        <v>17827</v>
      </c>
      <c r="E7" s="336">
        <v>988</v>
      </c>
      <c r="F7" s="338">
        <v>5.5399999999999998E-2</v>
      </c>
      <c r="G7" s="238"/>
      <c r="H7" s="337">
        <v>586</v>
      </c>
      <c r="I7" s="336">
        <v>250</v>
      </c>
      <c r="J7" s="336">
        <v>85</v>
      </c>
      <c r="K7" s="336">
        <v>61</v>
      </c>
      <c r="L7" s="336">
        <v>6</v>
      </c>
      <c r="M7" s="336">
        <v>0</v>
      </c>
      <c r="N7" s="234"/>
      <c r="O7" s="747"/>
      <c r="P7" s="190"/>
      <c r="Q7" s="190"/>
    </row>
    <row r="8" spans="1:681" x14ac:dyDescent="0.2">
      <c r="A8" s="245">
        <v>1999</v>
      </c>
      <c r="B8" s="755"/>
      <c r="C8" s="337">
        <v>349592</v>
      </c>
      <c r="D8" s="336">
        <v>17660</v>
      </c>
      <c r="E8" s="336">
        <v>549</v>
      </c>
      <c r="F8" s="338">
        <v>3.1099999999999999E-2</v>
      </c>
      <c r="G8" s="238"/>
      <c r="H8" s="337">
        <v>344</v>
      </c>
      <c r="I8" s="336">
        <v>114</v>
      </c>
      <c r="J8" s="336">
        <v>44</v>
      </c>
      <c r="K8" s="336">
        <v>41</v>
      </c>
      <c r="L8" s="336">
        <v>6</v>
      </c>
      <c r="M8" s="336">
        <v>0</v>
      </c>
      <c r="N8" s="234"/>
      <c r="O8" s="747"/>
      <c r="P8" s="190"/>
      <c r="Q8" s="190"/>
    </row>
    <row r="9" spans="1:681" x14ac:dyDescent="0.2">
      <c r="A9" s="245">
        <v>2000</v>
      </c>
      <c r="B9" s="755"/>
      <c r="C9" s="337">
        <v>356676</v>
      </c>
      <c r="D9" s="336">
        <v>13719</v>
      </c>
      <c r="E9" s="336">
        <v>315</v>
      </c>
      <c r="F9" s="338">
        <v>2.3E-2</v>
      </c>
      <c r="G9" s="238"/>
      <c r="H9" s="337">
        <v>205</v>
      </c>
      <c r="I9" s="336">
        <v>62</v>
      </c>
      <c r="J9" s="336">
        <v>20</v>
      </c>
      <c r="K9" s="336">
        <v>21</v>
      </c>
      <c r="L9" s="336">
        <v>7</v>
      </c>
      <c r="M9" s="336">
        <v>0</v>
      </c>
      <c r="N9" s="234"/>
      <c r="O9" s="747"/>
      <c r="P9" s="190"/>
      <c r="Q9" s="190"/>
    </row>
    <row r="10" spans="1:681" x14ac:dyDescent="0.2">
      <c r="A10" s="245">
        <v>2001</v>
      </c>
      <c r="B10" s="755"/>
      <c r="C10" s="337">
        <v>357111</v>
      </c>
      <c r="D10" s="336">
        <v>12107</v>
      </c>
      <c r="E10" s="336">
        <v>642</v>
      </c>
      <c r="F10" s="338">
        <v>5.2999999999999999E-2</v>
      </c>
      <c r="G10" s="238"/>
      <c r="H10" s="337">
        <v>392</v>
      </c>
      <c r="I10" s="336">
        <v>129</v>
      </c>
      <c r="J10" s="336">
        <v>62</v>
      </c>
      <c r="K10" s="336">
        <v>54</v>
      </c>
      <c r="L10" s="336">
        <v>5</v>
      </c>
      <c r="M10" s="336">
        <v>0</v>
      </c>
      <c r="N10" s="234"/>
      <c r="O10" s="747"/>
      <c r="P10" s="190"/>
      <c r="Q10" s="190"/>
    </row>
    <row r="11" spans="1:681" x14ac:dyDescent="0.2">
      <c r="A11" s="245">
        <v>2002</v>
      </c>
      <c r="B11" s="758"/>
      <c r="C11" s="333">
        <v>357111</v>
      </c>
      <c r="D11" s="336">
        <v>22495</v>
      </c>
      <c r="E11" s="336">
        <v>454</v>
      </c>
      <c r="F11" s="338">
        <v>2.0199999999999999E-2</v>
      </c>
      <c r="G11" s="238"/>
      <c r="H11" s="337">
        <v>257</v>
      </c>
      <c r="I11" s="336">
        <v>103</v>
      </c>
      <c r="J11" s="336">
        <v>51</v>
      </c>
      <c r="K11" s="336">
        <v>38</v>
      </c>
      <c r="L11" s="336">
        <v>4</v>
      </c>
      <c r="M11" s="336">
        <v>1</v>
      </c>
      <c r="N11" s="234"/>
      <c r="O11" s="747"/>
      <c r="P11" s="190"/>
      <c r="Q11" s="190"/>
    </row>
    <row r="12" spans="1:681" x14ac:dyDescent="0.2">
      <c r="A12" s="245">
        <v>2003</v>
      </c>
      <c r="B12" s="755"/>
      <c r="C12" s="757">
        <v>355715</v>
      </c>
      <c r="D12" s="336">
        <v>21307</v>
      </c>
      <c r="E12" s="336">
        <v>503</v>
      </c>
      <c r="F12" s="338">
        <v>2.3599999999999999E-2</v>
      </c>
      <c r="G12" s="238"/>
      <c r="H12" s="337">
        <v>299</v>
      </c>
      <c r="I12" s="336">
        <v>107</v>
      </c>
      <c r="J12" s="336">
        <v>50</v>
      </c>
      <c r="K12" s="336">
        <v>42</v>
      </c>
      <c r="L12" s="336">
        <v>4</v>
      </c>
      <c r="M12" s="336">
        <v>1</v>
      </c>
      <c r="N12" s="234"/>
      <c r="O12" s="747"/>
      <c r="P12" s="190"/>
      <c r="Q12" s="190"/>
    </row>
    <row r="13" spans="1:681" x14ac:dyDescent="0.2">
      <c r="A13" s="245">
        <v>2004</v>
      </c>
      <c r="B13" s="756"/>
      <c r="C13" s="748">
        <v>357382</v>
      </c>
      <c r="D13" s="336">
        <v>12833</v>
      </c>
      <c r="E13" s="336">
        <v>370</v>
      </c>
      <c r="F13" s="338">
        <v>2.8799999999999999E-2</v>
      </c>
      <c r="G13" s="238"/>
      <c r="H13" s="337">
        <v>207</v>
      </c>
      <c r="I13" s="336">
        <v>99</v>
      </c>
      <c r="J13" s="336">
        <v>35</v>
      </c>
      <c r="K13" s="336">
        <v>26</v>
      </c>
      <c r="L13" s="336">
        <v>3</v>
      </c>
      <c r="M13" s="336">
        <v>0</v>
      </c>
      <c r="N13" s="234"/>
      <c r="O13" s="747"/>
      <c r="P13" s="190"/>
      <c r="Q13" s="190"/>
    </row>
    <row r="14" spans="1:681" x14ac:dyDescent="0.2">
      <c r="A14" s="245">
        <v>2005</v>
      </c>
      <c r="B14" s="755"/>
      <c r="C14" s="748">
        <v>360396</v>
      </c>
      <c r="D14" s="754">
        <v>19043</v>
      </c>
      <c r="E14" s="750">
        <v>260</v>
      </c>
      <c r="F14" s="753">
        <v>1.37E-2</v>
      </c>
      <c r="G14" s="752"/>
      <c r="H14" s="751">
        <v>157</v>
      </c>
      <c r="I14" s="750">
        <v>58</v>
      </c>
      <c r="J14" s="750">
        <v>28</v>
      </c>
      <c r="K14" s="750">
        <v>13</v>
      </c>
      <c r="L14" s="750">
        <v>4</v>
      </c>
      <c r="M14" s="750">
        <v>0</v>
      </c>
      <c r="N14" s="234"/>
      <c r="O14" s="747"/>
      <c r="P14" s="190"/>
      <c r="Q14" s="190"/>
    </row>
    <row r="15" spans="1:681" x14ac:dyDescent="0.2">
      <c r="A15" s="245">
        <v>2006</v>
      </c>
      <c r="B15" s="749"/>
      <c r="C15" s="748">
        <v>365075</v>
      </c>
      <c r="D15" s="232">
        <v>31961</v>
      </c>
      <c r="E15" s="232">
        <f>H15+I15+J15+K15+L15+M15</f>
        <v>345</v>
      </c>
      <c r="F15" s="233">
        <f>E15/D15</f>
        <v>1.0794405681924846E-2</v>
      </c>
      <c r="G15" s="232"/>
      <c r="H15" s="232">
        <v>225</v>
      </c>
      <c r="I15" s="232">
        <v>68</v>
      </c>
      <c r="J15" s="232">
        <v>29</v>
      </c>
      <c r="K15" s="232">
        <v>21</v>
      </c>
      <c r="L15" s="232">
        <v>2</v>
      </c>
      <c r="M15" s="232">
        <v>0</v>
      </c>
      <c r="N15" s="231"/>
      <c r="O15" s="747"/>
      <c r="P15" s="190"/>
      <c r="Q15" s="190"/>
    </row>
    <row r="16" spans="1:681" x14ac:dyDescent="0.2">
      <c r="A16" s="614">
        <v>2007</v>
      </c>
      <c r="B16" s="746"/>
      <c r="C16" s="236">
        <v>370240</v>
      </c>
      <c r="D16" s="481">
        <v>36428</v>
      </c>
      <c r="E16" s="483">
        <v>269</v>
      </c>
      <c r="F16" s="482">
        <v>7.3844296857714653E-3</v>
      </c>
      <c r="G16" s="481"/>
      <c r="H16" s="481">
        <v>175</v>
      </c>
      <c r="I16" s="481">
        <v>60</v>
      </c>
      <c r="J16" s="481">
        <v>14</v>
      </c>
      <c r="K16" s="481">
        <v>19</v>
      </c>
      <c r="L16" s="481">
        <v>1</v>
      </c>
      <c r="M16" s="481">
        <v>0</v>
      </c>
      <c r="N16" s="480"/>
      <c r="O16" s="190"/>
      <c r="P16" s="190"/>
      <c r="Q16" s="190"/>
    </row>
    <row r="17" spans="1:17" x14ac:dyDescent="0.2">
      <c r="A17" s="628">
        <v>2008</v>
      </c>
      <c r="B17" s="745"/>
      <c r="C17" s="330">
        <v>374378</v>
      </c>
      <c r="D17" s="330">
        <v>39174</v>
      </c>
      <c r="E17" s="330">
        <v>243</v>
      </c>
      <c r="F17" s="329">
        <v>6.2030940316617489E-3</v>
      </c>
      <c r="G17" s="330"/>
      <c r="H17" s="330">
        <v>158</v>
      </c>
      <c r="I17" s="330">
        <v>59</v>
      </c>
      <c r="J17" s="330">
        <v>12</v>
      </c>
      <c r="K17" s="330">
        <v>13</v>
      </c>
      <c r="L17" s="330">
        <v>1</v>
      </c>
      <c r="M17" s="330">
        <v>0</v>
      </c>
      <c r="N17" s="331"/>
    </row>
    <row r="18" spans="1:17" x14ac:dyDescent="0.2">
      <c r="A18" s="628">
        <v>2009</v>
      </c>
      <c r="B18" s="743"/>
      <c r="C18" s="556">
        <v>377117</v>
      </c>
      <c r="D18" s="556">
        <v>19493</v>
      </c>
      <c r="E18" s="556">
        <v>204</v>
      </c>
      <c r="F18" s="557">
        <v>1.0500000000000001E-2</v>
      </c>
      <c r="G18" s="556"/>
      <c r="H18" s="556">
        <v>131</v>
      </c>
      <c r="I18" s="556">
        <v>43</v>
      </c>
      <c r="J18" s="556">
        <v>14</v>
      </c>
      <c r="K18" s="556">
        <v>15</v>
      </c>
      <c r="L18" s="556">
        <v>1</v>
      </c>
      <c r="M18" s="556">
        <v>0</v>
      </c>
      <c r="N18" s="327"/>
    </row>
    <row r="19" spans="1:17" x14ac:dyDescent="0.2">
      <c r="A19" s="628">
        <v>2010</v>
      </c>
      <c r="B19" s="743"/>
      <c r="C19" s="556">
        <v>365443</v>
      </c>
      <c r="D19" s="556">
        <v>17088</v>
      </c>
      <c r="E19" s="556">
        <v>122</v>
      </c>
      <c r="F19" s="557">
        <v>7.1000000000000004E-3</v>
      </c>
      <c r="G19" s="556">
        <v>968</v>
      </c>
      <c r="H19" s="556">
        <v>81</v>
      </c>
      <c r="I19" s="556">
        <v>21</v>
      </c>
      <c r="J19" s="556">
        <v>9</v>
      </c>
      <c r="K19" s="556">
        <v>9</v>
      </c>
      <c r="L19" s="556">
        <v>2</v>
      </c>
      <c r="M19" s="556">
        <v>0</v>
      </c>
      <c r="N19" s="327">
        <v>1090</v>
      </c>
    </row>
    <row r="20" spans="1:17" x14ac:dyDescent="0.2">
      <c r="A20" s="628">
        <v>2011</v>
      </c>
      <c r="B20" s="743"/>
      <c r="C20" s="556">
        <v>365443</v>
      </c>
      <c r="D20" s="556">
        <v>22286</v>
      </c>
      <c r="E20" s="556">
        <v>119</v>
      </c>
      <c r="F20" s="557">
        <v>5.3E-3</v>
      </c>
      <c r="G20" s="556">
        <v>987</v>
      </c>
      <c r="H20" s="556">
        <v>70</v>
      </c>
      <c r="I20" s="556">
        <v>23</v>
      </c>
      <c r="J20" s="556">
        <v>13</v>
      </c>
      <c r="K20" s="556">
        <v>12</v>
      </c>
      <c r="L20" s="556">
        <v>1</v>
      </c>
      <c r="M20" s="556">
        <v>0</v>
      </c>
      <c r="N20" s="327">
        <v>1106</v>
      </c>
    </row>
    <row r="21" spans="1:17" x14ac:dyDescent="0.2">
      <c r="A21" s="744">
        <v>2012</v>
      </c>
      <c r="B21" s="743"/>
      <c r="C21" s="556">
        <v>365443</v>
      </c>
      <c r="D21" s="324">
        <v>14691</v>
      </c>
      <c r="E21" s="324">
        <v>106</v>
      </c>
      <c r="F21" s="500">
        <v>7.1999999999999998E-3</v>
      </c>
      <c r="G21" s="324">
        <v>546</v>
      </c>
      <c r="H21" s="324">
        <v>64</v>
      </c>
      <c r="I21" s="324">
        <v>25</v>
      </c>
      <c r="J21" s="324">
        <v>10</v>
      </c>
      <c r="K21" s="324">
        <v>6</v>
      </c>
      <c r="L21" s="324">
        <v>1</v>
      </c>
      <c r="M21" s="324">
        <v>0</v>
      </c>
      <c r="N21" s="323">
        <v>652</v>
      </c>
    </row>
    <row r="22" spans="1:17" ht="15" thickBot="1" x14ac:dyDescent="0.25">
      <c r="A22" s="742">
        <v>2013</v>
      </c>
      <c r="B22" s="741"/>
      <c r="C22" s="740">
        <v>365443</v>
      </c>
      <c r="D22" s="313">
        <v>24563</v>
      </c>
      <c r="E22" s="313">
        <v>115</v>
      </c>
      <c r="F22" s="366">
        <v>4.7000000000000002E-3</v>
      </c>
      <c r="G22" s="313">
        <v>748</v>
      </c>
      <c r="H22" s="313">
        <v>70</v>
      </c>
      <c r="I22" s="313">
        <v>23</v>
      </c>
      <c r="J22" s="313">
        <v>10</v>
      </c>
      <c r="K22" s="313">
        <v>8</v>
      </c>
      <c r="L22" s="313">
        <v>3</v>
      </c>
      <c r="M22" s="313">
        <v>1</v>
      </c>
      <c r="N22" s="365">
        <v>863</v>
      </c>
    </row>
    <row r="23" spans="1:17" x14ac:dyDescent="0.2">
      <c r="A23" s="286">
        <v>1997</v>
      </c>
      <c r="B23" s="303"/>
      <c r="C23" s="308">
        <v>437505</v>
      </c>
      <c r="D23" s="307" t="s">
        <v>485</v>
      </c>
      <c r="E23" s="307" t="s">
        <v>485</v>
      </c>
      <c r="F23" s="309" t="s">
        <v>485</v>
      </c>
      <c r="G23" s="312"/>
      <c r="H23" s="308" t="s">
        <v>485</v>
      </c>
      <c r="I23" s="307" t="s">
        <v>485</v>
      </c>
      <c r="J23" s="307" t="s">
        <v>485</v>
      </c>
      <c r="K23" s="307" t="s">
        <v>485</v>
      </c>
      <c r="L23" s="307" t="s">
        <v>485</v>
      </c>
      <c r="M23" s="307" t="s">
        <v>485</v>
      </c>
      <c r="N23" s="311"/>
      <c r="O23" s="190"/>
      <c r="P23" s="190"/>
      <c r="Q23" s="190"/>
    </row>
    <row r="24" spans="1:17" x14ac:dyDescent="0.2">
      <c r="A24" s="286">
        <v>1998</v>
      </c>
      <c r="B24" s="303"/>
      <c r="C24" s="308">
        <v>451607</v>
      </c>
      <c r="D24" s="307" t="s">
        <v>485</v>
      </c>
      <c r="E24" s="307" t="s">
        <v>485</v>
      </c>
      <c r="F24" s="309" t="s">
        <v>485</v>
      </c>
      <c r="G24" s="291"/>
      <c r="H24" s="308" t="s">
        <v>485</v>
      </c>
      <c r="I24" s="307" t="s">
        <v>485</v>
      </c>
      <c r="J24" s="307" t="s">
        <v>485</v>
      </c>
      <c r="K24" s="307" t="s">
        <v>485</v>
      </c>
      <c r="L24" s="307" t="s">
        <v>485</v>
      </c>
      <c r="M24" s="307" t="s">
        <v>485</v>
      </c>
      <c r="N24" s="287"/>
      <c r="O24" s="190"/>
      <c r="P24" s="190"/>
      <c r="Q24" s="190"/>
    </row>
    <row r="25" spans="1:17" x14ac:dyDescent="0.2">
      <c r="A25" s="286">
        <v>1999</v>
      </c>
      <c r="B25" s="303"/>
      <c r="C25" s="308">
        <v>462341</v>
      </c>
      <c r="D25" s="307">
        <v>1929</v>
      </c>
      <c r="E25" s="307">
        <v>168</v>
      </c>
      <c r="F25" s="309">
        <v>8.7099999999999997E-2</v>
      </c>
      <c r="G25" s="291"/>
      <c r="H25" s="308">
        <v>93</v>
      </c>
      <c r="I25" s="307">
        <v>42</v>
      </c>
      <c r="J25" s="307">
        <v>12</v>
      </c>
      <c r="K25" s="307">
        <v>18</v>
      </c>
      <c r="L25" s="307">
        <v>3</v>
      </c>
      <c r="M25" s="307">
        <v>0</v>
      </c>
      <c r="N25" s="287"/>
      <c r="O25" s="190"/>
      <c r="P25" s="190"/>
      <c r="Q25" s="190"/>
    </row>
    <row r="26" spans="1:17" x14ac:dyDescent="0.2">
      <c r="A26" s="286">
        <v>2000</v>
      </c>
      <c r="B26" s="303"/>
      <c r="C26" s="308">
        <v>459141</v>
      </c>
      <c r="D26" s="307">
        <v>7249</v>
      </c>
      <c r="E26" s="307">
        <v>181</v>
      </c>
      <c r="F26" s="309">
        <v>2.5000000000000001E-2</v>
      </c>
      <c r="G26" s="291"/>
      <c r="H26" s="308">
        <v>105</v>
      </c>
      <c r="I26" s="307">
        <v>35</v>
      </c>
      <c r="J26" s="307">
        <v>19</v>
      </c>
      <c r="K26" s="307">
        <v>20</v>
      </c>
      <c r="L26" s="307">
        <v>2</v>
      </c>
      <c r="M26" s="307">
        <v>0</v>
      </c>
      <c r="N26" s="287"/>
      <c r="O26" s="190"/>
      <c r="P26" s="190"/>
      <c r="Q26" s="190"/>
    </row>
    <row r="27" spans="1:17" x14ac:dyDescent="0.2">
      <c r="A27" s="286">
        <v>2001</v>
      </c>
      <c r="B27" s="303"/>
      <c r="C27" s="308">
        <v>463085</v>
      </c>
      <c r="D27" s="307">
        <v>8026</v>
      </c>
      <c r="E27" s="307">
        <v>170</v>
      </c>
      <c r="F27" s="309">
        <v>2.12E-2</v>
      </c>
      <c r="G27" s="291"/>
      <c r="H27" s="308">
        <v>109</v>
      </c>
      <c r="I27" s="307">
        <v>34</v>
      </c>
      <c r="J27" s="307">
        <v>10</v>
      </c>
      <c r="K27" s="307">
        <v>17</v>
      </c>
      <c r="L27" s="307">
        <v>0</v>
      </c>
      <c r="M27" s="307">
        <v>0</v>
      </c>
      <c r="N27" s="287"/>
      <c r="O27" s="190"/>
      <c r="P27" s="190"/>
      <c r="Q27" s="190"/>
    </row>
    <row r="28" spans="1:17" x14ac:dyDescent="0.2">
      <c r="A28" s="286">
        <v>2002</v>
      </c>
      <c r="B28" s="303"/>
      <c r="C28" s="305">
        <v>463085</v>
      </c>
      <c r="D28" s="304">
        <v>12005</v>
      </c>
      <c r="E28" s="304">
        <v>227</v>
      </c>
      <c r="F28" s="306">
        <v>1.89E-2</v>
      </c>
      <c r="G28" s="291"/>
      <c r="H28" s="305">
        <v>159</v>
      </c>
      <c r="I28" s="304">
        <v>42</v>
      </c>
      <c r="J28" s="304">
        <v>16</v>
      </c>
      <c r="K28" s="304">
        <v>9</v>
      </c>
      <c r="L28" s="304">
        <v>1</v>
      </c>
      <c r="M28" s="304">
        <v>0</v>
      </c>
      <c r="N28" s="287"/>
      <c r="O28" s="190"/>
      <c r="P28" s="190"/>
      <c r="Q28" s="190"/>
    </row>
    <row r="29" spans="1:17" x14ac:dyDescent="0.2">
      <c r="A29" s="286">
        <v>2003</v>
      </c>
      <c r="B29" s="303"/>
      <c r="C29" s="739">
        <v>506655</v>
      </c>
      <c r="D29" s="361">
        <v>705</v>
      </c>
      <c r="E29" s="361">
        <v>229</v>
      </c>
      <c r="F29" s="363">
        <v>0.32479999999999998</v>
      </c>
      <c r="G29" s="291"/>
      <c r="H29" s="362">
        <v>165</v>
      </c>
      <c r="I29" s="361">
        <v>35</v>
      </c>
      <c r="J29" s="361">
        <v>13</v>
      </c>
      <c r="K29" s="361">
        <v>15</v>
      </c>
      <c r="L29" s="361">
        <v>1</v>
      </c>
      <c r="M29" s="360">
        <v>0</v>
      </c>
      <c r="N29" s="287"/>
      <c r="O29" s="190"/>
      <c r="P29" s="190"/>
      <c r="Q29" s="190"/>
    </row>
    <row r="30" spans="1:17" x14ac:dyDescent="0.2">
      <c r="A30" s="286">
        <v>2004</v>
      </c>
      <c r="B30" s="293"/>
      <c r="C30" s="295">
        <v>526883</v>
      </c>
      <c r="D30" s="295">
        <v>5592</v>
      </c>
      <c r="E30" s="295">
        <v>211</v>
      </c>
      <c r="F30" s="297">
        <v>3.7699999999999997E-2</v>
      </c>
      <c r="G30" s="291"/>
      <c r="H30" s="296">
        <v>141</v>
      </c>
      <c r="I30" s="295">
        <v>40</v>
      </c>
      <c r="J30" s="295">
        <v>11</v>
      </c>
      <c r="K30" s="295">
        <v>18</v>
      </c>
      <c r="L30" s="295">
        <v>1</v>
      </c>
      <c r="M30" s="294">
        <v>0</v>
      </c>
      <c r="N30" s="287"/>
      <c r="O30" s="190"/>
      <c r="P30" s="190"/>
      <c r="Q30" s="190"/>
    </row>
    <row r="31" spans="1:17" x14ac:dyDescent="0.2">
      <c r="A31" s="286">
        <v>2005</v>
      </c>
      <c r="B31" s="293"/>
      <c r="C31" s="290">
        <v>553123</v>
      </c>
      <c r="D31" s="289">
        <v>34653</v>
      </c>
      <c r="E31" s="289">
        <v>210</v>
      </c>
      <c r="F31" s="292">
        <v>6.1000000000000004E-3</v>
      </c>
      <c r="G31" s="291"/>
      <c r="H31" s="290">
        <v>137</v>
      </c>
      <c r="I31" s="289">
        <v>34</v>
      </c>
      <c r="J31" s="289">
        <v>19</v>
      </c>
      <c r="K31" s="289">
        <v>20</v>
      </c>
      <c r="L31" s="289">
        <v>0</v>
      </c>
      <c r="M31" s="288">
        <v>0</v>
      </c>
      <c r="N31" s="287"/>
      <c r="O31" s="190"/>
      <c r="P31" s="190"/>
      <c r="Q31" s="190"/>
    </row>
    <row r="32" spans="1:17" x14ac:dyDescent="0.2">
      <c r="A32" s="286">
        <v>2006</v>
      </c>
      <c r="B32" s="293"/>
      <c r="C32" s="355">
        <v>587953</v>
      </c>
      <c r="D32" s="355">
        <v>48827</v>
      </c>
      <c r="E32" s="355">
        <f>SUM(H32:M32)</f>
        <v>193</v>
      </c>
      <c r="F32" s="354">
        <f>E32/D32</f>
        <v>3.9527310709238737E-3</v>
      </c>
      <c r="G32" s="738"/>
      <c r="H32" s="355">
        <v>115</v>
      </c>
      <c r="I32" s="355">
        <v>29</v>
      </c>
      <c r="J32" s="355">
        <v>27</v>
      </c>
      <c r="K32" s="355">
        <v>20</v>
      </c>
      <c r="L32" s="355">
        <v>1</v>
      </c>
      <c r="M32" s="355">
        <v>1</v>
      </c>
      <c r="N32" s="737"/>
      <c r="O32" s="190"/>
      <c r="P32" s="190"/>
      <c r="Q32" s="190"/>
    </row>
    <row r="33" spans="1:17" x14ac:dyDescent="0.2">
      <c r="A33" s="358">
        <v>2007</v>
      </c>
      <c r="B33" s="293"/>
      <c r="C33" s="733">
        <v>605565</v>
      </c>
      <c r="D33" s="733">
        <v>46979</v>
      </c>
      <c r="E33" s="736">
        <v>113</v>
      </c>
      <c r="F33" s="735">
        <v>2.4053300730884075E-3</v>
      </c>
      <c r="G33" s="734"/>
      <c r="H33" s="733">
        <v>74</v>
      </c>
      <c r="I33" s="733">
        <v>23</v>
      </c>
      <c r="J33" s="733">
        <v>8</v>
      </c>
      <c r="K33" s="733">
        <v>8</v>
      </c>
      <c r="L33" s="733">
        <v>0</v>
      </c>
      <c r="M33" s="733">
        <v>0</v>
      </c>
      <c r="N33" s="732"/>
      <c r="O33" s="190"/>
      <c r="P33" s="190"/>
      <c r="Q33" s="190"/>
    </row>
    <row r="34" spans="1:17" x14ac:dyDescent="0.2">
      <c r="A34" s="358">
        <v>2008</v>
      </c>
      <c r="B34" s="277"/>
      <c r="C34" s="275">
        <v>616345</v>
      </c>
      <c r="D34" s="275">
        <v>60745</v>
      </c>
      <c r="E34" s="275">
        <v>152</v>
      </c>
      <c r="F34" s="276">
        <v>2.5022635236382484E-3</v>
      </c>
      <c r="G34" s="275"/>
      <c r="H34" s="275">
        <v>98</v>
      </c>
      <c r="I34" s="275">
        <v>20</v>
      </c>
      <c r="J34" s="275">
        <v>14</v>
      </c>
      <c r="K34" s="275">
        <v>19</v>
      </c>
      <c r="L34" s="275">
        <v>1</v>
      </c>
      <c r="M34" s="275">
        <v>0</v>
      </c>
      <c r="N34" s="274"/>
      <c r="O34" s="190"/>
      <c r="P34" s="190"/>
      <c r="Q34" s="190"/>
    </row>
    <row r="35" spans="1:17" x14ac:dyDescent="0.2">
      <c r="A35" s="358">
        <v>2009</v>
      </c>
      <c r="B35" s="273"/>
      <c r="C35" s="269">
        <v>619403</v>
      </c>
      <c r="D35" s="269">
        <v>71380</v>
      </c>
      <c r="E35" s="269">
        <v>164</v>
      </c>
      <c r="F35" s="270">
        <v>2.3E-3</v>
      </c>
      <c r="G35" s="269"/>
      <c r="H35" s="269">
        <v>117</v>
      </c>
      <c r="I35" s="269">
        <v>23</v>
      </c>
      <c r="J35" s="269">
        <v>10</v>
      </c>
      <c r="K35" s="269">
        <v>12</v>
      </c>
      <c r="L35" s="269">
        <v>2</v>
      </c>
      <c r="M35" s="269">
        <v>0</v>
      </c>
      <c r="N35" s="268"/>
      <c r="O35" s="190"/>
      <c r="P35" s="190"/>
      <c r="Q35" s="190"/>
    </row>
    <row r="36" spans="1:17" x14ac:dyDescent="0.2">
      <c r="A36" s="358">
        <v>2010</v>
      </c>
      <c r="B36" s="273"/>
      <c r="C36" s="269">
        <v>546609</v>
      </c>
      <c r="D36" s="269">
        <v>68734</v>
      </c>
      <c r="E36" s="269">
        <v>155</v>
      </c>
      <c r="F36" s="270">
        <v>2.3E-3</v>
      </c>
      <c r="G36" s="269">
        <v>810</v>
      </c>
      <c r="H36" s="269">
        <v>95</v>
      </c>
      <c r="I36" s="269">
        <v>30</v>
      </c>
      <c r="J36" s="269">
        <v>11</v>
      </c>
      <c r="K36" s="269">
        <v>15</v>
      </c>
      <c r="L36" s="269">
        <v>4</v>
      </c>
      <c r="M36" s="269">
        <v>0</v>
      </c>
      <c r="N36" s="268">
        <v>965</v>
      </c>
      <c r="O36" s="190"/>
      <c r="P36" s="190"/>
      <c r="Q36" s="190"/>
    </row>
    <row r="37" spans="1:17" x14ac:dyDescent="0.2">
      <c r="A37" s="358">
        <v>2011</v>
      </c>
      <c r="B37" s="273"/>
      <c r="C37" s="269">
        <v>546609</v>
      </c>
      <c r="D37" s="269">
        <v>62501</v>
      </c>
      <c r="E37" s="269">
        <v>79</v>
      </c>
      <c r="F37" s="270">
        <v>1.2999999999999999E-3</v>
      </c>
      <c r="G37" s="269">
        <v>490</v>
      </c>
      <c r="H37" s="269">
        <v>43</v>
      </c>
      <c r="I37" s="269">
        <v>16</v>
      </c>
      <c r="J37" s="269">
        <v>7</v>
      </c>
      <c r="K37" s="269">
        <v>13</v>
      </c>
      <c r="L37" s="269">
        <v>0</v>
      </c>
      <c r="M37" s="269">
        <v>0</v>
      </c>
      <c r="N37" s="268">
        <v>569</v>
      </c>
      <c r="O37" s="190"/>
      <c r="P37" s="190"/>
      <c r="Q37" s="190"/>
    </row>
    <row r="38" spans="1:17" x14ac:dyDescent="0.2">
      <c r="A38" s="358">
        <v>2012</v>
      </c>
      <c r="B38" s="731"/>
      <c r="C38" s="269">
        <v>546609</v>
      </c>
      <c r="D38" s="729">
        <v>61566</v>
      </c>
      <c r="E38" s="729">
        <v>100</v>
      </c>
      <c r="F38" s="730">
        <v>1.6000000000000001E-3</v>
      </c>
      <c r="G38" s="729">
        <v>653</v>
      </c>
      <c r="H38" s="729">
        <v>63</v>
      </c>
      <c r="I38" s="729">
        <v>21</v>
      </c>
      <c r="J38" s="729">
        <v>7</v>
      </c>
      <c r="K38" s="729">
        <v>9</v>
      </c>
      <c r="L38" s="729">
        <v>0</v>
      </c>
      <c r="M38" s="729">
        <v>0</v>
      </c>
      <c r="N38" s="278">
        <v>753</v>
      </c>
      <c r="O38" s="190"/>
      <c r="P38" s="190"/>
      <c r="Q38" s="190"/>
    </row>
    <row r="39" spans="1:17" ht="15" thickBot="1" x14ac:dyDescent="0.25">
      <c r="A39" s="728">
        <v>2013</v>
      </c>
      <c r="B39" s="727"/>
      <c r="C39" s="578">
        <v>546609</v>
      </c>
      <c r="D39" s="725">
        <v>61905</v>
      </c>
      <c r="E39" s="725">
        <v>81</v>
      </c>
      <c r="F39" s="726">
        <v>1.2999999999999999E-3</v>
      </c>
      <c r="G39" s="725">
        <v>557</v>
      </c>
      <c r="H39" s="725">
        <v>52</v>
      </c>
      <c r="I39" s="725">
        <v>14</v>
      </c>
      <c r="J39" s="725">
        <v>10</v>
      </c>
      <c r="K39" s="725">
        <v>3</v>
      </c>
      <c r="L39" s="725">
        <v>2</v>
      </c>
      <c r="M39" s="725">
        <v>0</v>
      </c>
      <c r="N39" s="724">
        <v>638</v>
      </c>
      <c r="O39" s="190"/>
      <c r="P39" s="190"/>
      <c r="Q39" s="190"/>
    </row>
    <row r="40" spans="1:17" x14ac:dyDescent="0.2">
      <c r="A40" s="414" t="s">
        <v>502</v>
      </c>
      <c r="B40" s="431"/>
      <c r="C40" s="438">
        <v>3204502</v>
      </c>
      <c r="D40" s="437">
        <v>12410</v>
      </c>
      <c r="E40" s="437">
        <v>2275</v>
      </c>
      <c r="F40" s="439">
        <v>0.18329999999999999</v>
      </c>
      <c r="G40" s="441"/>
      <c r="H40" s="438">
        <v>562</v>
      </c>
      <c r="I40" s="437">
        <v>678</v>
      </c>
      <c r="J40" s="437">
        <v>542</v>
      </c>
      <c r="K40" s="437">
        <v>434</v>
      </c>
      <c r="L40" s="437">
        <v>52</v>
      </c>
      <c r="M40" s="437">
        <v>7</v>
      </c>
      <c r="N40" s="440"/>
      <c r="O40" s="190"/>
      <c r="P40" s="196"/>
      <c r="Q40" s="192"/>
    </row>
    <row r="41" spans="1:17" x14ac:dyDescent="0.2">
      <c r="A41" s="414" t="s">
        <v>501</v>
      </c>
      <c r="B41" s="431"/>
      <c r="C41" s="438">
        <v>3104123</v>
      </c>
      <c r="D41" s="437">
        <v>11798</v>
      </c>
      <c r="E41" s="437">
        <v>1847</v>
      </c>
      <c r="F41" s="439">
        <v>0.15659999999999999</v>
      </c>
      <c r="G41" s="419"/>
      <c r="H41" s="438">
        <v>489</v>
      </c>
      <c r="I41" s="437">
        <v>546</v>
      </c>
      <c r="J41" s="437">
        <v>429</v>
      </c>
      <c r="K41" s="437">
        <v>341</v>
      </c>
      <c r="L41" s="437">
        <v>37</v>
      </c>
      <c r="M41" s="437">
        <v>5</v>
      </c>
      <c r="N41" s="415"/>
      <c r="O41" s="190"/>
      <c r="P41" s="196"/>
      <c r="Q41" s="192"/>
    </row>
    <row r="42" spans="1:17" x14ac:dyDescent="0.2">
      <c r="A42" s="414" t="s">
        <v>500</v>
      </c>
      <c r="B42" s="431"/>
      <c r="C42" s="438">
        <v>3029049</v>
      </c>
      <c r="D42" s="437">
        <v>10054</v>
      </c>
      <c r="E42" s="437">
        <v>1549</v>
      </c>
      <c r="F42" s="439">
        <v>0.15409999999999999</v>
      </c>
      <c r="G42" s="419"/>
      <c r="H42" s="438">
        <v>364</v>
      </c>
      <c r="I42" s="437">
        <v>470</v>
      </c>
      <c r="J42" s="437">
        <v>356</v>
      </c>
      <c r="K42" s="437">
        <v>314</v>
      </c>
      <c r="L42" s="437">
        <v>37</v>
      </c>
      <c r="M42" s="437">
        <v>8</v>
      </c>
      <c r="N42" s="415"/>
      <c r="O42" s="190"/>
      <c r="P42" s="196"/>
      <c r="Q42" s="192"/>
    </row>
    <row r="43" spans="1:17" x14ac:dyDescent="0.2">
      <c r="A43" s="414" t="s">
        <v>499</v>
      </c>
      <c r="B43" s="431"/>
      <c r="C43" s="438">
        <v>3018386</v>
      </c>
      <c r="D43" s="437">
        <v>12717</v>
      </c>
      <c r="E43" s="437">
        <v>1476</v>
      </c>
      <c r="F43" s="439">
        <v>0.11609999999999999</v>
      </c>
      <c r="G43" s="419"/>
      <c r="H43" s="438">
        <v>400</v>
      </c>
      <c r="I43" s="437">
        <v>411</v>
      </c>
      <c r="J43" s="437">
        <v>307</v>
      </c>
      <c r="K43" s="437">
        <v>319</v>
      </c>
      <c r="L43" s="437">
        <v>32</v>
      </c>
      <c r="M43" s="437">
        <v>7</v>
      </c>
      <c r="N43" s="415"/>
      <c r="O43" s="190"/>
      <c r="P43" s="196"/>
      <c r="Q43" s="192"/>
    </row>
    <row r="44" spans="1:17" x14ac:dyDescent="0.2">
      <c r="A44" s="414" t="s">
        <v>507</v>
      </c>
      <c r="B44" s="431"/>
      <c r="C44" s="438">
        <v>3034623</v>
      </c>
      <c r="D44" s="437">
        <v>15043</v>
      </c>
      <c r="E44" s="437">
        <v>1402</v>
      </c>
      <c r="F44" s="439">
        <v>9.3200000000000005E-2</v>
      </c>
      <c r="G44" s="419"/>
      <c r="H44" s="438">
        <v>324</v>
      </c>
      <c r="I44" s="437">
        <v>443</v>
      </c>
      <c r="J44" s="437">
        <v>281</v>
      </c>
      <c r="K44" s="437">
        <v>322</v>
      </c>
      <c r="L44" s="437">
        <v>27</v>
      </c>
      <c r="M44" s="437">
        <v>5</v>
      </c>
      <c r="N44" s="415"/>
      <c r="O44" s="190"/>
      <c r="P44" s="196"/>
      <c r="Q44" s="192"/>
    </row>
    <row r="45" spans="1:17" x14ac:dyDescent="0.2">
      <c r="A45" s="414" t="s">
        <v>508</v>
      </c>
      <c r="B45" s="431"/>
      <c r="C45" s="438">
        <v>3034623</v>
      </c>
      <c r="D45" s="437">
        <v>21889</v>
      </c>
      <c r="E45" s="437">
        <v>1570</v>
      </c>
      <c r="F45" s="439">
        <v>7.17E-2</v>
      </c>
      <c r="G45" s="419"/>
      <c r="H45" s="438">
        <v>462</v>
      </c>
      <c r="I45" s="437">
        <v>519</v>
      </c>
      <c r="J45" s="437">
        <v>286</v>
      </c>
      <c r="K45" s="437">
        <v>275</v>
      </c>
      <c r="L45" s="437">
        <v>26</v>
      </c>
      <c r="M45" s="437">
        <v>2</v>
      </c>
      <c r="N45" s="415"/>
      <c r="O45" s="190"/>
      <c r="P45" s="196"/>
      <c r="Q45" s="192"/>
    </row>
    <row r="46" spans="1:17" x14ac:dyDescent="0.2">
      <c r="A46" s="414" t="s">
        <v>505</v>
      </c>
      <c r="B46" s="431"/>
      <c r="C46" s="438">
        <v>3034623</v>
      </c>
      <c r="D46" s="437">
        <v>233542</v>
      </c>
      <c r="E46" s="437">
        <v>2558</v>
      </c>
      <c r="F46" s="439">
        <v>1.0999999999999999E-2</v>
      </c>
      <c r="G46" s="419"/>
      <c r="H46" s="438">
        <v>1555</v>
      </c>
      <c r="I46" s="437">
        <v>490</v>
      </c>
      <c r="J46" s="437">
        <v>247</v>
      </c>
      <c r="K46" s="437">
        <v>233</v>
      </c>
      <c r="L46" s="437">
        <v>31</v>
      </c>
      <c r="M46" s="437">
        <v>2</v>
      </c>
      <c r="N46" s="415"/>
      <c r="O46" s="190"/>
      <c r="P46" s="196"/>
      <c r="Q46" s="192"/>
    </row>
    <row r="47" spans="1:17" x14ac:dyDescent="0.2">
      <c r="A47" s="414">
        <v>2004</v>
      </c>
      <c r="B47" s="431"/>
      <c r="C47" s="438">
        <v>3034623</v>
      </c>
      <c r="D47" s="437">
        <v>306888</v>
      </c>
      <c r="E47" s="437">
        <v>2284</v>
      </c>
      <c r="F47" s="439">
        <v>7.4000000000000003E-3</v>
      </c>
      <c r="G47" s="419"/>
      <c r="H47" s="438">
        <v>1301</v>
      </c>
      <c r="I47" s="437">
        <v>486</v>
      </c>
      <c r="J47" s="437">
        <v>239</v>
      </c>
      <c r="K47" s="437">
        <v>239</v>
      </c>
      <c r="L47" s="437">
        <v>17</v>
      </c>
      <c r="M47" s="437">
        <v>2</v>
      </c>
      <c r="N47" s="415"/>
      <c r="O47" s="190"/>
      <c r="P47" s="196"/>
      <c r="Q47" s="192"/>
    </row>
    <row r="48" spans="1:17" x14ac:dyDescent="0.2">
      <c r="A48" s="414">
        <v>2005</v>
      </c>
      <c r="B48" s="431"/>
      <c r="C48" s="438">
        <v>3159667</v>
      </c>
      <c r="D48" s="437">
        <v>519169</v>
      </c>
      <c r="E48" s="437">
        <v>5691</v>
      </c>
      <c r="F48" s="439">
        <v>1.0999999999999999E-2</v>
      </c>
      <c r="G48" s="419"/>
      <c r="H48" s="438">
        <v>3392</v>
      </c>
      <c r="I48" s="437">
        <v>1176</v>
      </c>
      <c r="J48" s="437">
        <v>526</v>
      </c>
      <c r="K48" s="437">
        <v>539</v>
      </c>
      <c r="L48" s="437">
        <v>50</v>
      </c>
      <c r="M48" s="437">
        <v>8</v>
      </c>
      <c r="N48" s="415"/>
      <c r="O48" s="190"/>
      <c r="P48" s="196"/>
      <c r="Q48" s="192"/>
    </row>
    <row r="49" spans="1:17" x14ac:dyDescent="0.2">
      <c r="A49" s="414">
        <v>2006</v>
      </c>
      <c r="B49" s="431"/>
      <c r="C49" s="438">
        <v>3191914</v>
      </c>
      <c r="D49" s="437">
        <v>513064</v>
      </c>
      <c r="E49" s="437">
        <f>SUM(H49:M49)</f>
        <v>5571</v>
      </c>
      <c r="F49" s="439">
        <f>E49/D49</f>
        <v>1.0858294481780051E-2</v>
      </c>
      <c r="G49" s="419"/>
      <c r="H49" s="438">
        <v>3217</v>
      </c>
      <c r="I49" s="437">
        <v>1209</v>
      </c>
      <c r="J49" s="437">
        <v>576</v>
      </c>
      <c r="K49" s="437">
        <v>519</v>
      </c>
      <c r="L49" s="437">
        <v>39</v>
      </c>
      <c r="M49" s="437">
        <v>11</v>
      </c>
      <c r="N49" s="415"/>
      <c r="O49" s="190"/>
      <c r="P49" s="196"/>
      <c r="Q49" s="192"/>
    </row>
    <row r="50" spans="1:17" x14ac:dyDescent="0.2">
      <c r="A50" s="414">
        <v>2007</v>
      </c>
      <c r="B50" s="431"/>
      <c r="C50" s="438">
        <v>3209321</v>
      </c>
      <c r="D50" s="437">
        <v>506242</v>
      </c>
      <c r="E50" s="437">
        <v>2013</v>
      </c>
      <c r="F50" s="439">
        <v>3.9763590320944786E-3</v>
      </c>
      <c r="G50" s="419"/>
      <c r="H50" s="438">
        <v>1246</v>
      </c>
      <c r="I50" s="437">
        <v>413</v>
      </c>
      <c r="J50" s="437">
        <v>171</v>
      </c>
      <c r="K50" s="437">
        <v>163</v>
      </c>
      <c r="L50" s="437">
        <v>19</v>
      </c>
      <c r="M50" s="437">
        <v>1</v>
      </c>
      <c r="N50" s="415"/>
      <c r="O50" s="190"/>
      <c r="P50" s="196"/>
      <c r="Q50" s="192"/>
    </row>
    <row r="51" spans="1:17" x14ac:dyDescent="0.2">
      <c r="A51" s="414">
        <v>2008</v>
      </c>
      <c r="B51" s="431"/>
      <c r="C51" s="438">
        <v>3252643</v>
      </c>
      <c r="D51" s="437">
        <v>631521</v>
      </c>
      <c r="E51" s="437">
        <v>1683</v>
      </c>
      <c r="F51" s="439">
        <v>2.6649944484233856E-3</v>
      </c>
      <c r="G51" s="419"/>
      <c r="H51" s="438">
        <v>1006</v>
      </c>
      <c r="I51" s="437">
        <v>353</v>
      </c>
      <c r="J51" s="437">
        <v>175</v>
      </c>
      <c r="K51" s="437">
        <v>133</v>
      </c>
      <c r="L51" s="437">
        <v>11</v>
      </c>
      <c r="M51" s="437">
        <v>5</v>
      </c>
      <c r="N51" s="415"/>
      <c r="O51" s="190"/>
      <c r="P51" s="196"/>
      <c r="Q51" s="192"/>
    </row>
    <row r="52" spans="1:17" x14ac:dyDescent="0.2">
      <c r="A52" s="532">
        <v>2009</v>
      </c>
      <c r="B52" s="399"/>
      <c r="C52" s="437">
        <v>3284693</v>
      </c>
      <c r="D52" s="437">
        <v>642967</v>
      </c>
      <c r="E52" s="437">
        <v>1402</v>
      </c>
      <c r="F52" s="439">
        <v>2.1805162541568279E-3</v>
      </c>
      <c r="G52" s="419"/>
      <c r="H52" s="438">
        <v>890</v>
      </c>
      <c r="I52" s="437">
        <v>277</v>
      </c>
      <c r="J52" s="437">
        <v>111</v>
      </c>
      <c r="K52" s="437">
        <v>110</v>
      </c>
      <c r="L52" s="437">
        <v>12</v>
      </c>
      <c r="M52" s="437">
        <v>2</v>
      </c>
      <c r="N52" s="415"/>
      <c r="O52" s="190"/>
      <c r="P52" s="196"/>
      <c r="Q52" s="192"/>
    </row>
    <row r="53" spans="1:17" x14ac:dyDescent="0.2">
      <c r="A53" s="408">
        <v>2010</v>
      </c>
      <c r="B53" s="399"/>
      <c r="C53" s="720">
        <v>3036508</v>
      </c>
      <c r="D53" s="485">
        <v>627649</v>
      </c>
      <c r="E53" s="720">
        <v>1290</v>
      </c>
      <c r="F53" s="722">
        <v>2.0552889909595251E-3</v>
      </c>
      <c r="G53" s="721">
        <v>20385</v>
      </c>
      <c r="H53" s="436">
        <v>823</v>
      </c>
      <c r="I53" s="485">
        <v>240</v>
      </c>
      <c r="J53" s="485">
        <v>110</v>
      </c>
      <c r="K53" s="485">
        <v>101</v>
      </c>
      <c r="L53" s="485">
        <v>16</v>
      </c>
      <c r="M53" s="485">
        <v>0</v>
      </c>
      <c r="N53" s="719">
        <v>21676</v>
      </c>
      <c r="O53" s="190"/>
      <c r="P53" s="196"/>
      <c r="Q53" s="192"/>
    </row>
    <row r="54" spans="1:17" x14ac:dyDescent="0.2">
      <c r="A54" s="405">
        <v>2011</v>
      </c>
      <c r="B54" s="399"/>
      <c r="C54" s="723">
        <v>3036508</v>
      </c>
      <c r="D54" s="720">
        <v>565397</v>
      </c>
      <c r="E54" s="720">
        <v>1156</v>
      </c>
      <c r="F54" s="722">
        <v>2.0445811096578836E-3</v>
      </c>
      <c r="G54" s="721">
        <v>15485</v>
      </c>
      <c r="H54" s="720">
        <v>680</v>
      </c>
      <c r="I54" s="720">
        <v>245</v>
      </c>
      <c r="J54" s="720">
        <v>114</v>
      </c>
      <c r="K54" s="720">
        <v>108</v>
      </c>
      <c r="L54" s="720">
        <v>9</v>
      </c>
      <c r="M54" s="720">
        <v>0</v>
      </c>
      <c r="N54" s="719">
        <v>16641</v>
      </c>
      <c r="O54" s="190"/>
      <c r="P54" s="196"/>
      <c r="Q54" s="192"/>
    </row>
    <row r="55" spans="1:17" x14ac:dyDescent="0.2">
      <c r="A55" s="413">
        <v>2012</v>
      </c>
      <c r="B55" s="421"/>
      <c r="C55" s="718">
        <v>3036508</v>
      </c>
      <c r="D55" s="717" t="s">
        <v>485</v>
      </c>
      <c r="E55" s="717" t="s">
        <v>485</v>
      </c>
      <c r="F55" s="717" t="s">
        <v>485</v>
      </c>
      <c r="G55" s="717" t="s">
        <v>485</v>
      </c>
      <c r="H55" s="717" t="s">
        <v>485</v>
      </c>
      <c r="I55" s="717" t="s">
        <v>485</v>
      </c>
      <c r="J55" s="717" t="s">
        <v>485</v>
      </c>
      <c r="K55" s="717" t="s">
        <v>485</v>
      </c>
      <c r="L55" s="717" t="s">
        <v>485</v>
      </c>
      <c r="M55" s="717" t="s">
        <v>485</v>
      </c>
      <c r="N55" s="716" t="s">
        <v>485</v>
      </c>
      <c r="O55" s="190"/>
      <c r="P55" s="196"/>
      <c r="Q55" s="192"/>
    </row>
    <row r="56" spans="1:17" ht="15" thickBot="1" x14ac:dyDescent="0.25">
      <c r="A56" s="395">
        <v>2013</v>
      </c>
      <c r="B56" s="394"/>
      <c r="C56" s="715">
        <v>3036509</v>
      </c>
      <c r="D56" s="714" t="s">
        <v>485</v>
      </c>
      <c r="E56" s="714" t="s">
        <v>485</v>
      </c>
      <c r="F56" s="714" t="s">
        <v>485</v>
      </c>
      <c r="G56" s="714" t="s">
        <v>485</v>
      </c>
      <c r="H56" s="714" t="s">
        <v>485</v>
      </c>
      <c r="I56" s="714" t="s">
        <v>485</v>
      </c>
      <c r="J56" s="714" t="s">
        <v>485</v>
      </c>
      <c r="K56" s="714" t="s">
        <v>485</v>
      </c>
      <c r="L56" s="714" t="s">
        <v>485</v>
      </c>
      <c r="M56" s="714" t="s">
        <v>485</v>
      </c>
      <c r="N56" s="713" t="s">
        <v>485</v>
      </c>
      <c r="O56" s="190"/>
      <c r="P56" s="196"/>
      <c r="Q56" s="192"/>
    </row>
    <row r="57" spans="1:17" x14ac:dyDescent="0.2">
      <c r="A57" s="286">
        <v>1997</v>
      </c>
      <c r="B57" s="303"/>
      <c r="C57" s="308">
        <v>260336</v>
      </c>
      <c r="D57" s="307">
        <v>22435</v>
      </c>
      <c r="E57" s="307">
        <v>298</v>
      </c>
      <c r="F57" s="309">
        <v>1.3299999999999999E-2</v>
      </c>
      <c r="G57" s="312"/>
      <c r="H57" s="308">
        <v>196</v>
      </c>
      <c r="I57" s="307">
        <v>54</v>
      </c>
      <c r="J57" s="307">
        <v>26</v>
      </c>
      <c r="K57" s="307">
        <v>20</v>
      </c>
      <c r="L57" s="307">
        <v>2</v>
      </c>
      <c r="M57" s="307">
        <v>0</v>
      </c>
      <c r="N57" s="311"/>
      <c r="O57" s="711"/>
      <c r="P57" s="711"/>
      <c r="Q57" s="711"/>
    </row>
    <row r="58" spans="1:17" x14ac:dyDescent="0.2">
      <c r="A58" s="286">
        <v>1998</v>
      </c>
      <c r="B58" s="303"/>
      <c r="C58" s="308">
        <v>261163</v>
      </c>
      <c r="D58" s="307">
        <v>60725</v>
      </c>
      <c r="E58" s="307">
        <v>2410</v>
      </c>
      <c r="F58" s="309">
        <v>3.9699999999999999E-2</v>
      </c>
      <c r="G58" s="291"/>
      <c r="H58" s="308">
        <v>1284</v>
      </c>
      <c r="I58" s="307">
        <v>523</v>
      </c>
      <c r="J58" s="307">
        <v>293</v>
      </c>
      <c r="K58" s="307">
        <v>275</v>
      </c>
      <c r="L58" s="307">
        <v>31</v>
      </c>
      <c r="M58" s="307">
        <v>4</v>
      </c>
      <c r="N58" s="287"/>
      <c r="O58" s="711"/>
      <c r="P58" s="711"/>
      <c r="Q58" s="711"/>
    </row>
    <row r="59" spans="1:17" x14ac:dyDescent="0.2">
      <c r="A59" s="286">
        <v>1999</v>
      </c>
      <c r="B59" s="303"/>
      <c r="C59" s="308">
        <v>263845</v>
      </c>
      <c r="D59" s="307">
        <v>65603</v>
      </c>
      <c r="E59" s="307">
        <v>2155</v>
      </c>
      <c r="F59" s="309">
        <v>3.2800000000000003E-2</v>
      </c>
      <c r="G59" s="291"/>
      <c r="H59" s="308">
        <v>1246</v>
      </c>
      <c r="I59" s="307">
        <v>460</v>
      </c>
      <c r="J59" s="307">
        <v>219</v>
      </c>
      <c r="K59" s="307">
        <v>196</v>
      </c>
      <c r="L59" s="307">
        <v>31</v>
      </c>
      <c r="M59" s="307">
        <v>3</v>
      </c>
      <c r="N59" s="287"/>
      <c r="O59" s="711"/>
      <c r="P59" s="711"/>
      <c r="Q59" s="711"/>
    </row>
    <row r="60" spans="1:17" x14ac:dyDescent="0.2">
      <c r="A60" s="286">
        <v>2000</v>
      </c>
      <c r="B60" s="303"/>
      <c r="C60" s="308">
        <v>270187</v>
      </c>
      <c r="D60" s="307">
        <v>64685</v>
      </c>
      <c r="E60" s="307">
        <v>2371</v>
      </c>
      <c r="F60" s="309">
        <v>3.6700000000000003E-2</v>
      </c>
      <c r="G60" s="291"/>
      <c r="H60" s="308">
        <v>1353</v>
      </c>
      <c r="I60" s="307">
        <v>514</v>
      </c>
      <c r="J60" s="307">
        <v>258</v>
      </c>
      <c r="K60" s="307">
        <v>218</v>
      </c>
      <c r="L60" s="307">
        <v>26</v>
      </c>
      <c r="M60" s="307">
        <v>2</v>
      </c>
      <c r="N60" s="287"/>
      <c r="O60" s="711"/>
      <c r="P60" s="711"/>
      <c r="Q60" s="711"/>
    </row>
    <row r="61" spans="1:17" x14ac:dyDescent="0.2">
      <c r="A61" s="286">
        <v>2001</v>
      </c>
      <c r="B61" s="303"/>
      <c r="C61" s="308">
        <v>270763</v>
      </c>
      <c r="D61" s="307">
        <v>67512</v>
      </c>
      <c r="E61" s="307">
        <v>2026</v>
      </c>
      <c r="F61" s="309">
        <v>0.03</v>
      </c>
      <c r="G61" s="291"/>
      <c r="H61" s="308">
        <v>1206</v>
      </c>
      <c r="I61" s="307">
        <v>449</v>
      </c>
      <c r="J61" s="307">
        <v>191</v>
      </c>
      <c r="K61" s="307">
        <v>156</v>
      </c>
      <c r="L61" s="307">
        <v>22</v>
      </c>
      <c r="M61" s="307">
        <v>2</v>
      </c>
      <c r="N61" s="287"/>
      <c r="O61" s="711"/>
      <c r="P61" s="711"/>
      <c r="Q61" s="711"/>
    </row>
    <row r="62" spans="1:17" x14ac:dyDescent="0.2">
      <c r="A62" s="286">
        <v>2002</v>
      </c>
      <c r="B62" s="303"/>
      <c r="C62" s="305">
        <v>270763</v>
      </c>
      <c r="D62" s="304">
        <v>69670</v>
      </c>
      <c r="E62" s="304">
        <v>1813</v>
      </c>
      <c r="F62" s="306">
        <v>2.5999999999999999E-2</v>
      </c>
      <c r="G62" s="291"/>
      <c r="H62" s="305">
        <v>1059</v>
      </c>
      <c r="I62" s="304">
        <v>392</v>
      </c>
      <c r="J62" s="304">
        <v>186</v>
      </c>
      <c r="K62" s="304">
        <v>157</v>
      </c>
      <c r="L62" s="304">
        <v>14</v>
      </c>
      <c r="M62" s="304">
        <v>5</v>
      </c>
      <c r="N62" s="287"/>
      <c r="O62" s="711"/>
      <c r="P62" s="711"/>
      <c r="Q62" s="711"/>
    </row>
    <row r="63" spans="1:17" x14ac:dyDescent="0.2">
      <c r="A63" s="286">
        <v>2003</v>
      </c>
      <c r="B63" s="303"/>
      <c r="C63" s="364">
        <v>261945</v>
      </c>
      <c r="D63" s="361">
        <v>69521</v>
      </c>
      <c r="E63" s="361">
        <v>1589</v>
      </c>
      <c r="F63" s="363">
        <v>2.29E-2</v>
      </c>
      <c r="G63" s="291"/>
      <c r="H63" s="362">
        <v>973</v>
      </c>
      <c r="I63" s="361">
        <v>316</v>
      </c>
      <c r="J63" s="361">
        <v>133</v>
      </c>
      <c r="K63" s="361">
        <v>146</v>
      </c>
      <c r="L63" s="361">
        <v>18</v>
      </c>
      <c r="M63" s="360">
        <v>3</v>
      </c>
      <c r="N63" s="287"/>
      <c r="O63" s="711"/>
      <c r="P63" s="711"/>
      <c r="Q63" s="711"/>
    </row>
    <row r="64" spans="1:17" x14ac:dyDescent="0.2">
      <c r="A64" s="286">
        <v>2004</v>
      </c>
      <c r="B64" s="293"/>
      <c r="C64" s="295">
        <v>260760</v>
      </c>
      <c r="D64" s="295">
        <v>69910</v>
      </c>
      <c r="E64" s="295">
        <v>1526</v>
      </c>
      <c r="F64" s="297">
        <v>2.18E-2</v>
      </c>
      <c r="G64" s="291"/>
      <c r="H64" s="296">
        <v>936</v>
      </c>
      <c r="I64" s="295">
        <v>298</v>
      </c>
      <c r="J64" s="295">
        <v>131</v>
      </c>
      <c r="K64" s="295">
        <v>141</v>
      </c>
      <c r="L64" s="295">
        <v>19</v>
      </c>
      <c r="M64" s="294">
        <v>1</v>
      </c>
      <c r="N64" s="287"/>
      <c r="O64" s="711"/>
      <c r="P64" s="711"/>
      <c r="Q64" s="711"/>
    </row>
    <row r="65" spans="1:17" x14ac:dyDescent="0.2">
      <c r="A65" s="286">
        <v>2005</v>
      </c>
      <c r="B65" s="293"/>
      <c r="C65" s="290">
        <v>257471</v>
      </c>
      <c r="D65" s="289">
        <v>69192</v>
      </c>
      <c r="E65" s="289">
        <v>1310</v>
      </c>
      <c r="F65" s="292">
        <v>1.89E-2</v>
      </c>
      <c r="G65" s="291"/>
      <c r="H65" s="290">
        <v>839</v>
      </c>
      <c r="I65" s="289">
        <v>255</v>
      </c>
      <c r="J65" s="289">
        <v>96</v>
      </c>
      <c r="K65" s="289">
        <v>105</v>
      </c>
      <c r="L65" s="289">
        <v>15</v>
      </c>
      <c r="M65" s="288">
        <v>0</v>
      </c>
      <c r="N65" s="287"/>
      <c r="O65" s="711"/>
      <c r="P65" s="711"/>
      <c r="Q65" s="711"/>
    </row>
    <row r="66" spans="1:17" x14ac:dyDescent="0.2">
      <c r="A66" s="286">
        <v>2006</v>
      </c>
      <c r="B66" s="293"/>
      <c r="C66" s="451">
        <v>257952</v>
      </c>
      <c r="D66" s="451">
        <v>70631</v>
      </c>
      <c r="E66" s="451">
        <f>SUM(H66:M66)</f>
        <v>1173</v>
      </c>
      <c r="F66" s="490">
        <f>E66/D66</f>
        <v>1.6607438660078435E-2</v>
      </c>
      <c r="G66" s="451"/>
      <c r="H66" s="451">
        <v>724</v>
      </c>
      <c r="I66" s="451">
        <v>220</v>
      </c>
      <c r="J66" s="451">
        <v>102</v>
      </c>
      <c r="K66" s="451">
        <v>102</v>
      </c>
      <c r="L66" s="451">
        <v>24</v>
      </c>
      <c r="M66" s="451">
        <v>1</v>
      </c>
      <c r="N66" s="389"/>
      <c r="O66" s="711"/>
      <c r="P66" s="711"/>
      <c r="Q66" s="711"/>
    </row>
    <row r="67" spans="1:17" x14ac:dyDescent="0.2">
      <c r="A67" s="284">
        <v>2007</v>
      </c>
      <c r="B67" s="283"/>
      <c r="C67" s="584">
        <v>256698</v>
      </c>
      <c r="D67" s="583">
        <v>73115</v>
      </c>
      <c r="E67" s="489">
        <v>1077</v>
      </c>
      <c r="F67" s="488">
        <v>1.4730219729244709E-2</v>
      </c>
      <c r="G67" s="583"/>
      <c r="H67" s="583">
        <v>610</v>
      </c>
      <c r="I67" s="583">
        <v>255</v>
      </c>
      <c r="J67" s="583">
        <v>102</v>
      </c>
      <c r="K67" s="583">
        <v>92</v>
      </c>
      <c r="L67" s="583">
        <v>14</v>
      </c>
      <c r="M67" s="583">
        <v>4</v>
      </c>
      <c r="N67" s="486"/>
      <c r="O67" s="711"/>
      <c r="P67" s="711"/>
      <c r="Q67" s="711"/>
    </row>
    <row r="68" spans="1:17" x14ac:dyDescent="0.2">
      <c r="A68" s="286">
        <v>2008</v>
      </c>
      <c r="B68" s="1127"/>
      <c r="C68" s="275">
        <v>255423</v>
      </c>
      <c r="D68" s="275">
        <v>78058</v>
      </c>
      <c r="E68" s="275">
        <v>1129</v>
      </c>
      <c r="F68" s="276">
        <v>1.4463604427874088E-2</v>
      </c>
      <c r="G68" s="275"/>
      <c r="H68" s="275">
        <v>646</v>
      </c>
      <c r="I68" s="275">
        <v>247</v>
      </c>
      <c r="J68" s="275">
        <v>105</v>
      </c>
      <c r="K68" s="275">
        <v>107</v>
      </c>
      <c r="L68" s="275">
        <v>23</v>
      </c>
      <c r="M68" s="275">
        <v>1</v>
      </c>
      <c r="N68" s="274"/>
      <c r="O68" s="711"/>
      <c r="P68" s="711"/>
      <c r="Q68" s="711"/>
    </row>
    <row r="69" spans="1:17" x14ac:dyDescent="0.2">
      <c r="A69" s="286">
        <v>2009</v>
      </c>
      <c r="B69" s="1128"/>
      <c r="C69" s="269">
        <v>253975</v>
      </c>
      <c r="D69" s="269">
        <v>85643</v>
      </c>
      <c r="E69" s="269">
        <v>786</v>
      </c>
      <c r="F69" s="270">
        <v>9.1776326298713684E-3</v>
      </c>
      <c r="G69" s="269"/>
      <c r="H69" s="269">
        <v>461</v>
      </c>
      <c r="I69" s="269">
        <v>162</v>
      </c>
      <c r="J69" s="269">
        <v>75</v>
      </c>
      <c r="K69" s="269">
        <v>70</v>
      </c>
      <c r="L69" s="269">
        <v>16</v>
      </c>
      <c r="M69" s="269">
        <v>2</v>
      </c>
      <c r="N69" s="268"/>
      <c r="O69" s="711"/>
      <c r="P69" s="711"/>
      <c r="Q69" s="711"/>
    </row>
    <row r="70" spans="1:17" x14ac:dyDescent="0.2">
      <c r="A70" s="286">
        <v>2010</v>
      </c>
      <c r="B70" s="1128"/>
      <c r="C70" s="269">
        <v>245428</v>
      </c>
      <c r="D70" s="269">
        <v>82388</v>
      </c>
      <c r="E70" s="269">
        <v>785</v>
      </c>
      <c r="F70" s="270">
        <v>9.5280865207314491E-3</v>
      </c>
      <c r="G70" s="269">
        <v>5481</v>
      </c>
      <c r="H70" s="269">
        <v>459</v>
      </c>
      <c r="I70" s="269">
        <v>162</v>
      </c>
      <c r="J70" s="269">
        <v>65</v>
      </c>
      <c r="K70" s="269">
        <v>92</v>
      </c>
      <c r="L70" s="269">
        <v>7</v>
      </c>
      <c r="M70" s="269">
        <v>0</v>
      </c>
      <c r="N70" s="268">
        <v>6266</v>
      </c>
      <c r="O70" s="711"/>
      <c r="P70" s="711"/>
      <c r="Q70" s="711"/>
    </row>
    <row r="71" spans="1:17" x14ac:dyDescent="0.2">
      <c r="A71" s="286">
        <v>2011</v>
      </c>
      <c r="B71" s="1128"/>
      <c r="C71" s="269">
        <v>245428</v>
      </c>
      <c r="D71" s="269">
        <v>67305</v>
      </c>
      <c r="E71" s="269">
        <v>627</v>
      </c>
      <c r="F71" s="270">
        <v>9.315800853073597E-3</v>
      </c>
      <c r="G71" s="269">
        <v>3933</v>
      </c>
      <c r="H71" s="269">
        <v>365</v>
      </c>
      <c r="I71" s="269">
        <v>144</v>
      </c>
      <c r="J71" s="269">
        <v>57</v>
      </c>
      <c r="K71" s="269">
        <v>52</v>
      </c>
      <c r="L71" s="269">
        <v>9</v>
      </c>
      <c r="M71" s="269">
        <v>0</v>
      </c>
      <c r="N71" s="268">
        <v>4560</v>
      </c>
      <c r="O71" s="711"/>
      <c r="P71" s="711"/>
      <c r="Q71" s="711"/>
    </row>
    <row r="72" spans="1:17" x14ac:dyDescent="0.2">
      <c r="A72" s="712">
        <v>2012</v>
      </c>
      <c r="B72" s="1129"/>
      <c r="C72" s="265">
        <v>245428</v>
      </c>
      <c r="D72" s="263">
        <v>75181</v>
      </c>
      <c r="E72" s="263">
        <v>533</v>
      </c>
      <c r="F72" s="264">
        <v>7.0895571261644363E-3</v>
      </c>
      <c r="G72" s="263">
        <v>3988</v>
      </c>
      <c r="H72" s="263">
        <v>326</v>
      </c>
      <c r="I72" s="263">
        <v>93</v>
      </c>
      <c r="J72" s="263">
        <v>43</v>
      </c>
      <c r="K72" s="263">
        <v>60</v>
      </c>
      <c r="L72" s="263">
        <v>8</v>
      </c>
      <c r="M72" s="263">
        <v>3</v>
      </c>
      <c r="N72" s="262">
        <v>4521</v>
      </c>
      <c r="O72" s="711"/>
      <c r="P72" s="711"/>
      <c r="Q72" s="711"/>
    </row>
    <row r="73" spans="1:17" ht="15" thickBot="1" x14ac:dyDescent="0.25">
      <c r="A73" s="513">
        <v>2013</v>
      </c>
      <c r="B73" s="260"/>
      <c r="C73" s="259">
        <v>245428</v>
      </c>
      <c r="D73" s="257" t="s">
        <v>485</v>
      </c>
      <c r="E73" s="257" t="s">
        <v>485</v>
      </c>
      <c r="F73" s="258" t="s">
        <v>485</v>
      </c>
      <c r="G73" s="257" t="s">
        <v>485</v>
      </c>
      <c r="H73" s="257" t="s">
        <v>485</v>
      </c>
      <c r="I73" s="257" t="s">
        <v>485</v>
      </c>
      <c r="J73" s="257" t="s">
        <v>485</v>
      </c>
      <c r="K73" s="257" t="s">
        <v>485</v>
      </c>
      <c r="L73" s="257" t="s">
        <v>485</v>
      </c>
      <c r="M73" s="257" t="s">
        <v>485</v>
      </c>
      <c r="N73" s="256" t="s">
        <v>485</v>
      </c>
      <c r="O73" s="711"/>
      <c r="P73" s="711"/>
      <c r="Q73" s="711"/>
    </row>
    <row r="74" spans="1:17" x14ac:dyDescent="0.2">
      <c r="A74" s="414">
        <v>1997</v>
      </c>
      <c r="B74" s="431"/>
      <c r="C74" s="438">
        <v>59811</v>
      </c>
      <c r="D74" s="437">
        <v>28</v>
      </c>
      <c r="E74" s="437">
        <v>15</v>
      </c>
      <c r="F74" s="439">
        <v>0.53569999999999995</v>
      </c>
      <c r="G74" s="441"/>
      <c r="H74" s="438">
        <v>1</v>
      </c>
      <c r="I74" s="437">
        <v>1</v>
      </c>
      <c r="J74" s="437">
        <v>6</v>
      </c>
      <c r="K74" s="437">
        <v>4</v>
      </c>
      <c r="L74" s="437">
        <v>3</v>
      </c>
      <c r="M74" s="437">
        <v>0</v>
      </c>
      <c r="N74" s="440"/>
      <c r="O74" s="190"/>
      <c r="P74" s="190"/>
      <c r="Q74" s="190"/>
    </row>
    <row r="75" spans="1:17" x14ac:dyDescent="0.2">
      <c r="A75" s="414">
        <v>1998</v>
      </c>
      <c r="B75" s="431"/>
      <c r="C75" s="438">
        <v>59695</v>
      </c>
      <c r="D75" s="437">
        <v>8881</v>
      </c>
      <c r="E75" s="437">
        <v>245</v>
      </c>
      <c r="F75" s="439">
        <v>2.76E-2</v>
      </c>
      <c r="G75" s="419"/>
      <c r="H75" s="438">
        <v>118</v>
      </c>
      <c r="I75" s="437">
        <v>57</v>
      </c>
      <c r="J75" s="437">
        <v>34</v>
      </c>
      <c r="K75" s="437">
        <v>34</v>
      </c>
      <c r="L75" s="437">
        <v>1</v>
      </c>
      <c r="M75" s="437">
        <v>1</v>
      </c>
      <c r="N75" s="415"/>
      <c r="O75" s="190"/>
      <c r="P75" s="190"/>
      <c r="Q75" s="190"/>
    </row>
    <row r="76" spans="1:17" x14ac:dyDescent="0.2">
      <c r="A76" s="414">
        <v>1999</v>
      </c>
      <c r="B76" s="431"/>
      <c r="C76" s="438">
        <v>60211</v>
      </c>
      <c r="D76" s="437">
        <v>10343</v>
      </c>
      <c r="E76" s="437">
        <v>245</v>
      </c>
      <c r="F76" s="439">
        <v>2.3699999999999999E-2</v>
      </c>
      <c r="G76" s="419"/>
      <c r="H76" s="438">
        <v>109</v>
      </c>
      <c r="I76" s="437">
        <v>56</v>
      </c>
      <c r="J76" s="437">
        <v>36</v>
      </c>
      <c r="K76" s="437">
        <v>40</v>
      </c>
      <c r="L76" s="437">
        <v>4</v>
      </c>
      <c r="M76" s="437">
        <v>0</v>
      </c>
      <c r="N76" s="415"/>
      <c r="O76" s="190"/>
      <c r="P76" s="190"/>
      <c r="Q76" s="190"/>
    </row>
    <row r="77" spans="1:17" x14ac:dyDescent="0.2">
      <c r="A77" s="414">
        <v>2000</v>
      </c>
      <c r="B77" s="431"/>
      <c r="C77" s="438">
        <v>62122</v>
      </c>
      <c r="D77" s="437">
        <v>9648</v>
      </c>
      <c r="E77" s="437">
        <v>231</v>
      </c>
      <c r="F77" s="439">
        <v>2.3900000000000001E-2</v>
      </c>
      <c r="G77" s="419"/>
      <c r="H77" s="438">
        <v>102</v>
      </c>
      <c r="I77" s="437">
        <v>50</v>
      </c>
      <c r="J77" s="437">
        <v>42</v>
      </c>
      <c r="K77" s="437">
        <v>33</v>
      </c>
      <c r="L77" s="437">
        <v>4</v>
      </c>
      <c r="M77" s="437">
        <v>0</v>
      </c>
      <c r="N77" s="415"/>
      <c r="O77" s="190"/>
      <c r="P77" s="190"/>
      <c r="Q77" s="190"/>
    </row>
    <row r="78" spans="1:17" x14ac:dyDescent="0.2">
      <c r="A78" s="414">
        <v>2001</v>
      </c>
      <c r="B78" s="707"/>
      <c r="C78" s="438">
        <v>62380</v>
      </c>
      <c r="D78" s="437">
        <v>14555</v>
      </c>
      <c r="E78" s="437">
        <v>254</v>
      </c>
      <c r="F78" s="439">
        <v>1.7500000000000002E-2</v>
      </c>
      <c r="G78" s="419"/>
      <c r="H78" s="438">
        <v>127</v>
      </c>
      <c r="I78" s="437">
        <v>80</v>
      </c>
      <c r="J78" s="437">
        <v>20</v>
      </c>
      <c r="K78" s="437">
        <v>25</v>
      </c>
      <c r="L78" s="437">
        <v>2</v>
      </c>
      <c r="M78" s="437">
        <v>0</v>
      </c>
      <c r="N78" s="415"/>
      <c r="O78" s="190"/>
      <c r="P78" s="190"/>
      <c r="Q78" s="190"/>
    </row>
    <row r="79" spans="1:17" x14ac:dyDescent="0.2">
      <c r="A79" s="414">
        <v>2002</v>
      </c>
      <c r="B79" s="431"/>
      <c r="C79" s="436">
        <v>62380</v>
      </c>
      <c r="D79" s="485">
        <v>13008</v>
      </c>
      <c r="E79" s="485">
        <v>253</v>
      </c>
      <c r="F79" s="435">
        <v>1.9400000000000001E-2</v>
      </c>
      <c r="G79" s="419"/>
      <c r="H79" s="436">
        <v>158</v>
      </c>
      <c r="I79" s="485">
        <v>59</v>
      </c>
      <c r="J79" s="485">
        <v>10</v>
      </c>
      <c r="K79" s="485">
        <v>25</v>
      </c>
      <c r="L79" s="485">
        <v>1</v>
      </c>
      <c r="M79" s="485">
        <v>0</v>
      </c>
      <c r="N79" s="415"/>
      <c r="O79" s="190"/>
      <c r="P79" s="190"/>
      <c r="Q79" s="190"/>
    </row>
    <row r="80" spans="1:17" x14ac:dyDescent="0.2">
      <c r="A80" s="414" t="s">
        <v>505</v>
      </c>
      <c r="B80" s="431"/>
      <c r="C80" s="570">
        <v>64227</v>
      </c>
      <c r="D80" s="567">
        <v>11044</v>
      </c>
      <c r="E80" s="567">
        <v>300</v>
      </c>
      <c r="F80" s="569">
        <v>2.7199999999999998E-2</v>
      </c>
      <c r="G80" s="419"/>
      <c r="H80" s="568">
        <v>206</v>
      </c>
      <c r="I80" s="567">
        <v>41</v>
      </c>
      <c r="J80" s="567">
        <v>34</v>
      </c>
      <c r="K80" s="567">
        <v>17</v>
      </c>
      <c r="L80" s="567">
        <v>2</v>
      </c>
      <c r="M80" s="566">
        <v>0</v>
      </c>
      <c r="N80" s="415"/>
      <c r="O80" s="190"/>
      <c r="P80" s="190"/>
      <c r="Q80" s="190"/>
    </row>
    <row r="81" spans="1:17" x14ac:dyDescent="0.2">
      <c r="A81" s="414">
        <v>2004</v>
      </c>
      <c r="B81" s="421"/>
      <c r="C81" s="423">
        <v>65448</v>
      </c>
      <c r="D81" s="423">
        <v>7388</v>
      </c>
      <c r="E81" s="423">
        <v>133</v>
      </c>
      <c r="F81" s="425">
        <v>1.7999999999999999E-2</v>
      </c>
      <c r="G81" s="419"/>
      <c r="H81" s="424">
        <v>73</v>
      </c>
      <c r="I81" s="423">
        <v>31</v>
      </c>
      <c r="J81" s="423">
        <v>15</v>
      </c>
      <c r="K81" s="423">
        <v>14</v>
      </c>
      <c r="L81" s="423">
        <v>0</v>
      </c>
      <c r="M81" s="422">
        <v>0</v>
      </c>
      <c r="N81" s="415"/>
      <c r="O81" s="190"/>
      <c r="P81" s="190"/>
      <c r="Q81" s="190"/>
    </row>
    <row r="82" spans="1:17" x14ac:dyDescent="0.2">
      <c r="A82" s="414">
        <v>2005</v>
      </c>
      <c r="B82" s="421"/>
      <c r="C82" s="418">
        <v>67121</v>
      </c>
      <c r="D82" s="417">
        <v>12961</v>
      </c>
      <c r="E82" s="417">
        <v>60</v>
      </c>
      <c r="F82" s="420">
        <v>4.5999999999999999E-3</v>
      </c>
      <c r="G82" s="419"/>
      <c r="H82" s="418">
        <v>34</v>
      </c>
      <c r="I82" s="417">
        <v>10</v>
      </c>
      <c r="J82" s="417">
        <v>11</v>
      </c>
      <c r="K82" s="417">
        <v>5</v>
      </c>
      <c r="L82" s="417">
        <v>0</v>
      </c>
      <c r="M82" s="416">
        <v>0</v>
      </c>
      <c r="N82" s="415"/>
      <c r="O82" s="190"/>
      <c r="P82" s="190"/>
      <c r="Q82" s="190"/>
    </row>
    <row r="83" spans="1:17" x14ac:dyDescent="0.2">
      <c r="A83" s="414">
        <v>2006</v>
      </c>
      <c r="B83" s="421"/>
      <c r="C83" s="330">
        <v>68824</v>
      </c>
      <c r="D83" s="330">
        <v>11652</v>
      </c>
      <c r="E83" s="330">
        <f>SUM(H83:M83)</f>
        <v>83</v>
      </c>
      <c r="F83" s="329">
        <f>E83/D83</f>
        <v>7.1232406453827666E-3</v>
      </c>
      <c r="G83" s="330"/>
      <c r="H83" s="330">
        <v>50</v>
      </c>
      <c r="I83" s="330">
        <v>16</v>
      </c>
      <c r="J83" s="330">
        <v>11</v>
      </c>
      <c r="K83" s="330">
        <v>6</v>
      </c>
      <c r="L83" s="330">
        <v>0</v>
      </c>
      <c r="M83" s="330">
        <v>0</v>
      </c>
      <c r="N83" s="331"/>
      <c r="O83" s="190"/>
      <c r="P83" s="190"/>
      <c r="Q83" s="190"/>
    </row>
    <row r="84" spans="1:17" x14ac:dyDescent="0.2">
      <c r="A84" s="414">
        <v>2007</v>
      </c>
      <c r="B84" s="421"/>
      <c r="C84" s="328">
        <v>69852</v>
      </c>
      <c r="D84" s="328">
        <v>12358</v>
      </c>
      <c r="E84" s="330">
        <v>25</v>
      </c>
      <c r="F84" s="329">
        <v>2.0229811780154705E-3</v>
      </c>
      <c r="G84" s="328"/>
      <c r="H84" s="328">
        <v>14</v>
      </c>
      <c r="I84" s="328">
        <v>5</v>
      </c>
      <c r="J84" s="328">
        <v>2</v>
      </c>
      <c r="K84" s="328">
        <v>3</v>
      </c>
      <c r="L84" s="328">
        <v>1</v>
      </c>
      <c r="M84" s="328">
        <v>0</v>
      </c>
      <c r="N84" s="327"/>
      <c r="O84" s="190"/>
      <c r="P84" s="190"/>
      <c r="Q84" s="190"/>
    </row>
    <row r="85" spans="1:17" x14ac:dyDescent="0.2">
      <c r="A85" s="414">
        <v>2008</v>
      </c>
      <c r="B85" s="421"/>
      <c r="C85" s="328">
        <v>71068</v>
      </c>
      <c r="D85" s="328">
        <v>12149</v>
      </c>
      <c r="E85" s="330">
        <v>34</v>
      </c>
      <c r="F85" s="329">
        <v>2.7985842898488045E-3</v>
      </c>
      <c r="G85" s="328"/>
      <c r="H85" s="328">
        <v>17</v>
      </c>
      <c r="I85" s="328">
        <v>6</v>
      </c>
      <c r="J85" s="328">
        <v>4</v>
      </c>
      <c r="K85" s="328">
        <v>5</v>
      </c>
      <c r="L85" s="328">
        <v>1</v>
      </c>
      <c r="M85" s="328">
        <v>1</v>
      </c>
      <c r="N85" s="327"/>
      <c r="O85" s="190"/>
      <c r="P85" s="190"/>
      <c r="Q85" s="190"/>
    </row>
    <row r="86" spans="1:17" x14ac:dyDescent="0.2">
      <c r="A86" s="411">
        <v>2009</v>
      </c>
      <c r="B86" s="407"/>
      <c r="C86" s="328">
        <v>71257</v>
      </c>
      <c r="D86" s="328">
        <v>11989</v>
      </c>
      <c r="E86" s="330">
        <v>45</v>
      </c>
      <c r="F86" s="329">
        <v>3.7534406874328852E-3</v>
      </c>
      <c r="G86" s="328"/>
      <c r="H86" s="328">
        <v>22</v>
      </c>
      <c r="I86" s="328">
        <v>11</v>
      </c>
      <c r="J86" s="328">
        <v>6</v>
      </c>
      <c r="K86" s="328">
        <v>5</v>
      </c>
      <c r="L86" s="328">
        <v>1</v>
      </c>
      <c r="M86" s="328">
        <v>0</v>
      </c>
      <c r="N86" s="327"/>
      <c r="O86" s="190"/>
      <c r="P86" s="190"/>
      <c r="Q86" s="190"/>
    </row>
    <row r="87" spans="1:17" x14ac:dyDescent="0.2">
      <c r="A87" s="408">
        <v>2010</v>
      </c>
      <c r="B87" s="407"/>
      <c r="C87" s="324">
        <v>67146</v>
      </c>
      <c r="D87" s="324">
        <v>11592</v>
      </c>
      <c r="E87" s="324">
        <v>63</v>
      </c>
      <c r="F87" s="500">
        <v>5.4347827099263668E-3</v>
      </c>
      <c r="G87" s="324">
        <v>371</v>
      </c>
      <c r="H87" s="324">
        <v>41</v>
      </c>
      <c r="I87" s="324">
        <v>11</v>
      </c>
      <c r="J87" s="324">
        <v>2</v>
      </c>
      <c r="K87" s="324">
        <v>7</v>
      </c>
      <c r="L87" s="324">
        <v>2</v>
      </c>
      <c r="M87" s="324">
        <v>0</v>
      </c>
      <c r="N87" s="323">
        <v>434</v>
      </c>
      <c r="O87" s="190"/>
      <c r="P87" s="190"/>
      <c r="Q87" s="190"/>
    </row>
    <row r="88" spans="1:17" x14ac:dyDescent="0.2">
      <c r="A88" s="532">
        <v>2011</v>
      </c>
      <c r="B88" s="399"/>
      <c r="C88" s="321">
        <v>67146</v>
      </c>
      <c r="D88" s="319">
        <v>8190</v>
      </c>
      <c r="E88" s="319">
        <v>44</v>
      </c>
      <c r="F88" s="320">
        <v>5.3724055178463459E-3</v>
      </c>
      <c r="G88" s="319">
        <v>226</v>
      </c>
      <c r="H88" s="319">
        <v>26</v>
      </c>
      <c r="I88" s="319">
        <v>9</v>
      </c>
      <c r="J88" s="319">
        <v>6</v>
      </c>
      <c r="K88" s="319">
        <v>3</v>
      </c>
      <c r="L88" s="319">
        <v>0</v>
      </c>
      <c r="M88" s="319">
        <v>0</v>
      </c>
      <c r="N88" s="318">
        <v>270</v>
      </c>
      <c r="O88" s="190"/>
      <c r="P88" s="190"/>
      <c r="Q88" s="190"/>
    </row>
    <row r="89" spans="1:17" x14ac:dyDescent="0.2">
      <c r="A89" s="408">
        <v>2012</v>
      </c>
      <c r="B89" s="399"/>
      <c r="C89" s="319">
        <v>67146</v>
      </c>
      <c r="D89" s="319" t="s">
        <v>485</v>
      </c>
      <c r="E89" s="319" t="s">
        <v>485</v>
      </c>
      <c r="F89" s="320" t="s">
        <v>485</v>
      </c>
      <c r="G89" s="319" t="s">
        <v>485</v>
      </c>
      <c r="H89" s="319" t="s">
        <v>485</v>
      </c>
      <c r="I89" s="319" t="s">
        <v>485</v>
      </c>
      <c r="J89" s="319" t="s">
        <v>485</v>
      </c>
      <c r="K89" s="319" t="s">
        <v>485</v>
      </c>
      <c r="L89" s="319" t="s">
        <v>485</v>
      </c>
      <c r="M89" s="319" t="s">
        <v>485</v>
      </c>
      <c r="N89" s="318" t="s">
        <v>485</v>
      </c>
      <c r="O89" s="190"/>
      <c r="P89" s="190"/>
      <c r="Q89" s="190"/>
    </row>
    <row r="90" spans="1:17" ht="15" thickBot="1" x14ac:dyDescent="0.25">
      <c r="A90" s="395">
        <v>2013</v>
      </c>
      <c r="B90" s="394"/>
      <c r="C90" s="632">
        <v>67146</v>
      </c>
      <c r="D90" s="631" t="s">
        <v>485</v>
      </c>
      <c r="E90" s="631" t="s">
        <v>485</v>
      </c>
      <c r="F90" s="710" t="s">
        <v>485</v>
      </c>
      <c r="G90" s="632" t="s">
        <v>485</v>
      </c>
      <c r="H90" s="632" t="s">
        <v>485</v>
      </c>
      <c r="I90" s="631" t="s">
        <v>485</v>
      </c>
      <c r="J90" s="631" t="s">
        <v>485</v>
      </c>
      <c r="K90" s="631" t="s">
        <v>485</v>
      </c>
      <c r="L90" s="631" t="s">
        <v>485</v>
      </c>
      <c r="M90" s="631" t="s">
        <v>485</v>
      </c>
      <c r="N90" s="630" t="s">
        <v>485</v>
      </c>
      <c r="O90" s="190"/>
      <c r="P90" s="190"/>
      <c r="Q90" s="190"/>
    </row>
    <row r="91" spans="1:17" x14ac:dyDescent="0.2">
      <c r="A91" s="286">
        <v>1997</v>
      </c>
      <c r="B91" s="303"/>
      <c r="C91" s="308">
        <v>39660</v>
      </c>
      <c r="D91" s="307">
        <v>183</v>
      </c>
      <c r="E91" s="307">
        <v>131</v>
      </c>
      <c r="F91" s="309">
        <v>0.71579999999999999</v>
      </c>
      <c r="G91" s="312"/>
      <c r="H91" s="308">
        <v>10</v>
      </c>
      <c r="I91" s="307">
        <v>23</v>
      </c>
      <c r="J91" s="307">
        <v>51</v>
      </c>
      <c r="K91" s="307">
        <v>43</v>
      </c>
      <c r="L91" s="307">
        <v>4</v>
      </c>
      <c r="M91" s="307">
        <v>0</v>
      </c>
      <c r="N91" s="311"/>
      <c r="O91" s="190"/>
      <c r="P91" s="190"/>
      <c r="Q91" s="190"/>
    </row>
    <row r="92" spans="1:17" x14ac:dyDescent="0.2">
      <c r="A92" s="286">
        <v>1998</v>
      </c>
      <c r="B92" s="303"/>
      <c r="C92" s="308">
        <v>35348</v>
      </c>
      <c r="D92" s="307">
        <v>6810</v>
      </c>
      <c r="E92" s="307">
        <v>225</v>
      </c>
      <c r="F92" s="309">
        <v>3.3000000000000002E-2</v>
      </c>
      <c r="G92" s="291"/>
      <c r="H92" s="308">
        <v>71</v>
      </c>
      <c r="I92" s="307">
        <v>67</v>
      </c>
      <c r="J92" s="307">
        <v>40</v>
      </c>
      <c r="K92" s="307">
        <v>39</v>
      </c>
      <c r="L92" s="307">
        <v>8</v>
      </c>
      <c r="M92" s="307">
        <v>0</v>
      </c>
      <c r="N92" s="287"/>
      <c r="O92" s="190"/>
      <c r="P92" s="190"/>
      <c r="Q92" s="190"/>
    </row>
    <row r="93" spans="1:17" x14ac:dyDescent="0.2">
      <c r="A93" s="286">
        <v>1999</v>
      </c>
      <c r="B93" s="303"/>
      <c r="C93" s="308">
        <v>33320</v>
      </c>
      <c r="D93" s="307">
        <v>11777</v>
      </c>
      <c r="E93" s="307">
        <v>215</v>
      </c>
      <c r="F93" s="309">
        <v>1.83E-2</v>
      </c>
      <c r="G93" s="291"/>
      <c r="H93" s="308">
        <v>84</v>
      </c>
      <c r="I93" s="307">
        <v>57</v>
      </c>
      <c r="J93" s="307">
        <v>35</v>
      </c>
      <c r="K93" s="307">
        <v>37</v>
      </c>
      <c r="L93" s="307">
        <v>2</v>
      </c>
      <c r="M93" s="307">
        <v>0</v>
      </c>
      <c r="N93" s="287"/>
      <c r="O93" s="190"/>
      <c r="P93" s="190"/>
      <c r="Q93" s="190"/>
    </row>
    <row r="94" spans="1:17" x14ac:dyDescent="0.2">
      <c r="A94" s="286">
        <v>2000</v>
      </c>
      <c r="B94" s="303"/>
      <c r="C94" s="308">
        <v>39326</v>
      </c>
      <c r="D94" s="307">
        <v>14040</v>
      </c>
      <c r="E94" s="307">
        <v>175</v>
      </c>
      <c r="F94" s="309">
        <v>1.2500000000000001E-2</v>
      </c>
      <c r="G94" s="291"/>
      <c r="H94" s="308">
        <v>100</v>
      </c>
      <c r="I94" s="307">
        <v>35</v>
      </c>
      <c r="J94" s="307">
        <v>21</v>
      </c>
      <c r="K94" s="307">
        <v>15</v>
      </c>
      <c r="L94" s="307">
        <v>3</v>
      </c>
      <c r="M94" s="307">
        <v>1</v>
      </c>
      <c r="N94" s="287"/>
      <c r="O94" s="190"/>
      <c r="P94" s="190"/>
      <c r="Q94" s="190"/>
    </row>
    <row r="95" spans="1:17" x14ac:dyDescent="0.2">
      <c r="A95" s="286">
        <v>2001</v>
      </c>
      <c r="B95" s="303"/>
      <c r="C95" s="308">
        <v>39356</v>
      </c>
      <c r="D95" s="307">
        <v>16042</v>
      </c>
      <c r="E95" s="307">
        <v>156</v>
      </c>
      <c r="F95" s="309">
        <v>9.7000000000000003E-3</v>
      </c>
      <c r="G95" s="291"/>
      <c r="H95" s="308">
        <v>73</v>
      </c>
      <c r="I95" s="307">
        <v>33</v>
      </c>
      <c r="J95" s="307">
        <v>15</v>
      </c>
      <c r="K95" s="307">
        <v>33</v>
      </c>
      <c r="L95" s="307">
        <v>2</v>
      </c>
      <c r="M95" s="307">
        <v>0</v>
      </c>
      <c r="N95" s="287"/>
      <c r="O95" s="190"/>
      <c r="P95" s="190"/>
      <c r="Q95" s="190"/>
    </row>
    <row r="96" spans="1:17" x14ac:dyDescent="0.2">
      <c r="A96" s="286">
        <v>2002</v>
      </c>
      <c r="B96" s="303"/>
      <c r="C96" s="305">
        <v>39356</v>
      </c>
      <c r="D96" s="304">
        <v>15755</v>
      </c>
      <c r="E96" s="304">
        <v>122</v>
      </c>
      <c r="F96" s="306">
        <v>7.7000000000000002E-3</v>
      </c>
      <c r="G96" s="291"/>
      <c r="H96" s="305">
        <v>49</v>
      </c>
      <c r="I96" s="304">
        <v>27</v>
      </c>
      <c r="J96" s="304">
        <v>21</v>
      </c>
      <c r="K96" s="304">
        <v>20</v>
      </c>
      <c r="L96" s="304">
        <v>5</v>
      </c>
      <c r="M96" s="304">
        <v>0</v>
      </c>
      <c r="N96" s="287"/>
      <c r="O96" s="190"/>
      <c r="P96" s="190"/>
      <c r="Q96" s="190"/>
    </row>
    <row r="97" spans="1:17" x14ac:dyDescent="0.2">
      <c r="A97" s="286">
        <v>2003</v>
      </c>
      <c r="B97" s="303"/>
      <c r="C97" s="364">
        <v>39298</v>
      </c>
      <c r="D97" s="361">
        <v>9229</v>
      </c>
      <c r="E97" s="361">
        <v>193</v>
      </c>
      <c r="F97" s="363">
        <v>2.0899999999999998E-2</v>
      </c>
      <c r="G97" s="291"/>
      <c r="H97" s="362">
        <v>87</v>
      </c>
      <c r="I97" s="361">
        <v>70</v>
      </c>
      <c r="J97" s="361">
        <v>16</v>
      </c>
      <c r="K97" s="361">
        <v>18</v>
      </c>
      <c r="L97" s="361">
        <v>1</v>
      </c>
      <c r="M97" s="360">
        <v>1</v>
      </c>
      <c r="N97" s="287"/>
      <c r="O97" s="190"/>
      <c r="P97" s="190"/>
      <c r="Q97" s="190"/>
    </row>
    <row r="98" spans="1:17" x14ac:dyDescent="0.2">
      <c r="A98" s="286">
        <v>2004</v>
      </c>
      <c r="B98" s="293"/>
      <c r="C98" s="295">
        <v>39661</v>
      </c>
      <c r="D98" s="295">
        <v>18280</v>
      </c>
      <c r="E98" s="295">
        <v>327</v>
      </c>
      <c r="F98" s="297">
        <v>1.7899999999999999E-2</v>
      </c>
      <c r="G98" s="291"/>
      <c r="H98" s="296">
        <v>193</v>
      </c>
      <c r="I98" s="295">
        <v>70</v>
      </c>
      <c r="J98" s="295">
        <v>30</v>
      </c>
      <c r="K98" s="295">
        <v>30</v>
      </c>
      <c r="L98" s="295">
        <v>3</v>
      </c>
      <c r="M98" s="294">
        <v>1</v>
      </c>
      <c r="N98" s="287"/>
      <c r="O98" s="190"/>
      <c r="P98" s="190"/>
      <c r="Q98" s="190"/>
    </row>
    <row r="99" spans="1:17" x14ac:dyDescent="0.2">
      <c r="A99" s="286">
        <v>2005</v>
      </c>
      <c r="B99" s="293"/>
      <c r="C99" s="290">
        <v>40625</v>
      </c>
      <c r="D99" s="289">
        <v>15338</v>
      </c>
      <c r="E99" s="289">
        <v>191</v>
      </c>
      <c r="F99" s="292">
        <v>1.2500000000000001E-2</v>
      </c>
      <c r="G99" s="291"/>
      <c r="H99" s="290">
        <v>127</v>
      </c>
      <c r="I99" s="289">
        <v>30</v>
      </c>
      <c r="J99" s="289">
        <v>13</v>
      </c>
      <c r="K99" s="289">
        <v>20</v>
      </c>
      <c r="L99" s="289">
        <v>1</v>
      </c>
      <c r="M99" s="288">
        <v>0</v>
      </c>
      <c r="N99" s="287"/>
      <c r="O99" s="190"/>
      <c r="P99" s="190"/>
      <c r="Q99" s="190"/>
    </row>
    <row r="100" spans="1:17" x14ac:dyDescent="0.2">
      <c r="A100" s="286">
        <v>2006</v>
      </c>
      <c r="B100" s="293"/>
      <c r="C100" s="275">
        <v>41370</v>
      </c>
      <c r="D100" s="275">
        <v>13133</v>
      </c>
      <c r="E100" s="275">
        <v>179</v>
      </c>
      <c r="F100" s="276">
        <f>E100/D100</f>
        <v>1.3629787558059849E-2</v>
      </c>
      <c r="G100" s="275"/>
      <c r="H100" s="275">
        <v>108</v>
      </c>
      <c r="I100" s="275">
        <v>33</v>
      </c>
      <c r="J100" s="275">
        <v>18</v>
      </c>
      <c r="K100" s="275">
        <v>17</v>
      </c>
      <c r="L100" s="275">
        <v>3</v>
      </c>
      <c r="M100" s="275">
        <v>0</v>
      </c>
      <c r="N100" s="274"/>
      <c r="O100" s="190"/>
      <c r="P100" s="190"/>
      <c r="Q100" s="190"/>
    </row>
    <row r="101" spans="1:17" x14ac:dyDescent="0.2">
      <c r="A101" s="284">
        <v>2007</v>
      </c>
      <c r="B101" s="283"/>
      <c r="C101" s="282">
        <v>41644</v>
      </c>
      <c r="D101" s="279">
        <v>12537</v>
      </c>
      <c r="E101" s="281">
        <v>95</v>
      </c>
      <c r="F101" s="280">
        <v>7.5775706209242344E-3</v>
      </c>
      <c r="G101" s="279"/>
      <c r="H101" s="279">
        <v>57</v>
      </c>
      <c r="I101" s="279">
        <v>21</v>
      </c>
      <c r="J101" s="279">
        <v>10</v>
      </c>
      <c r="K101" s="279">
        <v>6</v>
      </c>
      <c r="L101" s="279">
        <v>1</v>
      </c>
      <c r="M101" s="279">
        <v>0</v>
      </c>
      <c r="N101" s="278"/>
      <c r="O101" s="190"/>
      <c r="P101" s="190"/>
      <c r="Q101" s="190"/>
    </row>
    <row r="102" spans="1:17" x14ac:dyDescent="0.2">
      <c r="A102" s="286">
        <v>2008</v>
      </c>
      <c r="B102" s="1133"/>
      <c r="C102" s="671">
        <v>42844</v>
      </c>
      <c r="D102" s="671">
        <v>13328</v>
      </c>
      <c r="E102" s="671">
        <v>87</v>
      </c>
      <c r="F102" s="672">
        <v>6.5276110544800758E-3</v>
      </c>
      <c r="G102" s="671"/>
      <c r="H102" s="671">
        <v>57</v>
      </c>
      <c r="I102" s="671">
        <v>13</v>
      </c>
      <c r="J102" s="671">
        <v>9</v>
      </c>
      <c r="K102" s="671">
        <v>7</v>
      </c>
      <c r="L102" s="671">
        <v>1</v>
      </c>
      <c r="M102" s="671">
        <v>0</v>
      </c>
      <c r="N102" s="670"/>
      <c r="O102" s="190"/>
      <c r="P102" s="190"/>
      <c r="Q102" s="190"/>
    </row>
    <row r="103" spans="1:17" x14ac:dyDescent="0.2">
      <c r="A103" s="709">
        <v>2009</v>
      </c>
      <c r="B103" s="1134"/>
      <c r="C103" s="346">
        <v>44063</v>
      </c>
      <c r="D103" s="346">
        <v>12873</v>
      </c>
      <c r="E103" s="346">
        <v>90</v>
      </c>
      <c r="F103" s="347">
        <v>6.9913771003484726E-3</v>
      </c>
      <c r="G103" s="346"/>
      <c r="H103" s="346">
        <v>51</v>
      </c>
      <c r="I103" s="346">
        <v>16</v>
      </c>
      <c r="J103" s="346">
        <v>10</v>
      </c>
      <c r="K103" s="346">
        <v>12</v>
      </c>
      <c r="L103" s="346">
        <v>1</v>
      </c>
      <c r="M103" s="346">
        <v>0</v>
      </c>
      <c r="N103" s="345"/>
      <c r="O103" s="190"/>
      <c r="P103" s="190"/>
      <c r="Q103" s="190"/>
    </row>
    <row r="104" spans="1:17" x14ac:dyDescent="0.2">
      <c r="A104" s="286">
        <v>2010</v>
      </c>
      <c r="B104" s="1134"/>
      <c r="C104" s="346">
        <v>38156</v>
      </c>
      <c r="D104" s="346">
        <v>13395</v>
      </c>
      <c r="E104" s="346">
        <v>97</v>
      </c>
      <c r="F104" s="347">
        <v>7.2415079921483994E-3</v>
      </c>
      <c r="G104" s="346">
        <v>407</v>
      </c>
      <c r="H104" s="346">
        <v>61</v>
      </c>
      <c r="I104" s="346">
        <v>17</v>
      </c>
      <c r="J104" s="346">
        <v>8</v>
      </c>
      <c r="K104" s="346">
        <v>7</v>
      </c>
      <c r="L104" s="346">
        <v>4</v>
      </c>
      <c r="M104" s="346">
        <v>0</v>
      </c>
      <c r="N104" s="345">
        <v>504</v>
      </c>
      <c r="O104" s="190"/>
      <c r="P104" s="190"/>
      <c r="Q104" s="190"/>
    </row>
    <row r="105" spans="1:17" x14ac:dyDescent="0.2">
      <c r="A105" s="709">
        <v>2011</v>
      </c>
      <c r="B105" s="1134"/>
      <c r="C105" s="346">
        <v>38156</v>
      </c>
      <c r="D105" s="346">
        <v>10110</v>
      </c>
      <c r="E105" s="346">
        <v>53</v>
      </c>
      <c r="F105" s="347">
        <v>5.2423342131078243E-3</v>
      </c>
      <c r="G105" s="346">
        <v>246</v>
      </c>
      <c r="H105" s="346">
        <v>38</v>
      </c>
      <c r="I105" s="346">
        <v>6</v>
      </c>
      <c r="J105" s="346">
        <v>2</v>
      </c>
      <c r="K105" s="346">
        <v>5</v>
      </c>
      <c r="L105" s="346">
        <v>2</v>
      </c>
      <c r="M105" s="346">
        <v>0</v>
      </c>
      <c r="N105" s="345">
        <v>299</v>
      </c>
      <c r="O105" s="190"/>
      <c r="P105" s="190"/>
      <c r="Q105" s="190"/>
    </row>
    <row r="106" spans="1:17" x14ac:dyDescent="0.2">
      <c r="A106" s="580">
        <v>2012</v>
      </c>
      <c r="B106" s="1135"/>
      <c r="C106" s="668">
        <v>38156</v>
      </c>
      <c r="D106" s="373">
        <v>8901</v>
      </c>
      <c r="E106" s="373">
        <v>42</v>
      </c>
      <c r="F106" s="374">
        <v>4.7000000000000002E-3</v>
      </c>
      <c r="G106" s="373">
        <v>164</v>
      </c>
      <c r="H106" s="373">
        <v>22</v>
      </c>
      <c r="I106" s="373">
        <v>8</v>
      </c>
      <c r="J106" s="373">
        <v>7</v>
      </c>
      <c r="K106" s="373">
        <v>4</v>
      </c>
      <c r="L106" s="373">
        <v>0</v>
      </c>
      <c r="M106" s="373">
        <v>1</v>
      </c>
      <c r="N106" s="372">
        <v>206</v>
      </c>
      <c r="O106" s="190"/>
      <c r="P106" s="190"/>
      <c r="Q106" s="190"/>
    </row>
    <row r="107" spans="1:17" ht="15" thickBot="1" x14ac:dyDescent="0.25">
      <c r="A107" s="513">
        <v>2013</v>
      </c>
      <c r="B107" s="708"/>
      <c r="C107" s="666">
        <v>38156</v>
      </c>
      <c r="D107" s="340">
        <v>9300</v>
      </c>
      <c r="E107" s="340">
        <v>32</v>
      </c>
      <c r="F107" s="341">
        <v>3.3999999999999998E-3</v>
      </c>
      <c r="G107" s="340">
        <v>169</v>
      </c>
      <c r="H107" s="340">
        <v>17</v>
      </c>
      <c r="I107" s="340">
        <v>8</v>
      </c>
      <c r="J107" s="340">
        <v>1</v>
      </c>
      <c r="K107" s="340">
        <v>6</v>
      </c>
      <c r="L107" s="340">
        <v>0</v>
      </c>
      <c r="M107" s="340">
        <v>0</v>
      </c>
      <c r="N107" s="339">
        <v>201</v>
      </c>
      <c r="O107" s="190"/>
      <c r="P107" s="190"/>
      <c r="Q107" s="190"/>
    </row>
    <row r="108" spans="1:17" x14ac:dyDescent="0.2">
      <c r="A108" s="414">
        <v>1997</v>
      </c>
      <c r="B108" s="431"/>
      <c r="C108" s="438">
        <v>1152887</v>
      </c>
      <c r="D108" s="437">
        <v>38803</v>
      </c>
      <c r="E108" s="437">
        <v>2347</v>
      </c>
      <c r="F108" s="439">
        <v>6.0499999999999998E-2</v>
      </c>
      <c r="G108" s="441"/>
      <c r="H108" s="438">
        <v>1592</v>
      </c>
      <c r="I108" s="437">
        <v>486</v>
      </c>
      <c r="J108" s="437">
        <v>142</v>
      </c>
      <c r="K108" s="437">
        <v>109</v>
      </c>
      <c r="L108" s="437">
        <v>13</v>
      </c>
      <c r="M108" s="437">
        <v>5</v>
      </c>
      <c r="N108" s="440"/>
      <c r="O108" s="190"/>
      <c r="P108" s="190"/>
      <c r="Q108" s="190"/>
    </row>
    <row r="109" spans="1:17" x14ac:dyDescent="0.2">
      <c r="A109" s="414">
        <v>1998</v>
      </c>
      <c r="B109" s="431"/>
      <c r="C109" s="438">
        <v>1154343</v>
      </c>
      <c r="D109" s="437">
        <v>33803</v>
      </c>
      <c r="E109" s="437">
        <v>2146</v>
      </c>
      <c r="F109" s="439">
        <v>6.3500000000000001E-2</v>
      </c>
      <c r="G109" s="419"/>
      <c r="H109" s="438">
        <v>1495</v>
      </c>
      <c r="I109" s="437">
        <v>396</v>
      </c>
      <c r="J109" s="437">
        <v>138</v>
      </c>
      <c r="K109" s="437">
        <v>110</v>
      </c>
      <c r="L109" s="437">
        <v>7</v>
      </c>
      <c r="M109" s="437">
        <v>0</v>
      </c>
      <c r="N109" s="415"/>
      <c r="O109" s="190"/>
      <c r="P109" s="190"/>
      <c r="Q109" s="190"/>
    </row>
    <row r="110" spans="1:17" x14ac:dyDescent="0.2">
      <c r="A110" s="414">
        <v>1999</v>
      </c>
      <c r="B110" s="431"/>
      <c r="C110" s="438">
        <v>1149495</v>
      </c>
      <c r="D110" s="437">
        <v>34389</v>
      </c>
      <c r="E110" s="437">
        <v>1509</v>
      </c>
      <c r="F110" s="439">
        <v>4.3900000000000002E-2</v>
      </c>
      <c r="G110" s="419"/>
      <c r="H110" s="438">
        <v>967</v>
      </c>
      <c r="I110" s="437">
        <v>347</v>
      </c>
      <c r="J110" s="437">
        <v>108</v>
      </c>
      <c r="K110" s="437">
        <v>75</v>
      </c>
      <c r="L110" s="437">
        <v>10</v>
      </c>
      <c r="M110" s="437">
        <v>2</v>
      </c>
      <c r="N110" s="415"/>
      <c r="O110" s="190"/>
      <c r="P110" s="190"/>
      <c r="Q110" s="190"/>
    </row>
    <row r="111" spans="1:17" x14ac:dyDescent="0.2">
      <c r="A111" s="414">
        <v>2000</v>
      </c>
      <c r="B111" s="431"/>
      <c r="C111" s="438">
        <v>1142293</v>
      </c>
      <c r="D111" s="437">
        <v>45896</v>
      </c>
      <c r="E111" s="437">
        <v>723</v>
      </c>
      <c r="F111" s="439">
        <v>1.5800000000000002E-2</v>
      </c>
      <c r="G111" s="419"/>
      <c r="H111" s="438">
        <v>467</v>
      </c>
      <c r="I111" s="437">
        <v>149</v>
      </c>
      <c r="J111" s="437">
        <v>40</v>
      </c>
      <c r="K111" s="437">
        <v>58</v>
      </c>
      <c r="L111" s="437">
        <v>9</v>
      </c>
      <c r="M111" s="437">
        <v>0</v>
      </c>
      <c r="N111" s="415"/>
      <c r="O111" s="190"/>
      <c r="P111" s="190"/>
      <c r="Q111" s="190"/>
    </row>
    <row r="112" spans="1:17" x14ac:dyDescent="0.2">
      <c r="A112" s="414">
        <v>2001</v>
      </c>
      <c r="B112" s="707"/>
      <c r="C112" s="438">
        <v>1149277</v>
      </c>
      <c r="D112" s="437">
        <v>63382</v>
      </c>
      <c r="E112" s="437">
        <v>643</v>
      </c>
      <c r="F112" s="439">
        <v>1.01E-2</v>
      </c>
      <c r="G112" s="419"/>
      <c r="H112" s="438">
        <v>397</v>
      </c>
      <c r="I112" s="437">
        <v>137</v>
      </c>
      <c r="J112" s="437">
        <v>56</v>
      </c>
      <c r="K112" s="437">
        <v>50</v>
      </c>
      <c r="L112" s="437">
        <v>3</v>
      </c>
      <c r="M112" s="437">
        <v>0</v>
      </c>
      <c r="N112" s="415"/>
      <c r="O112" s="190"/>
      <c r="P112" s="190"/>
      <c r="Q112" s="190"/>
    </row>
    <row r="113" spans="1:17" x14ac:dyDescent="0.2">
      <c r="A113" s="414">
        <v>2002</v>
      </c>
      <c r="B113" s="431"/>
      <c r="C113" s="436">
        <v>1149277</v>
      </c>
      <c r="D113" s="485">
        <v>70550</v>
      </c>
      <c r="E113" s="485">
        <v>827</v>
      </c>
      <c r="F113" s="435">
        <v>1.17E-2</v>
      </c>
      <c r="G113" s="419"/>
      <c r="H113" s="436">
        <v>526</v>
      </c>
      <c r="I113" s="485">
        <v>158</v>
      </c>
      <c r="J113" s="485">
        <v>71</v>
      </c>
      <c r="K113" s="485">
        <v>60</v>
      </c>
      <c r="L113" s="485">
        <v>9</v>
      </c>
      <c r="M113" s="485">
        <v>3</v>
      </c>
      <c r="N113" s="415"/>
      <c r="O113" s="190"/>
      <c r="P113" s="190"/>
      <c r="Q113" s="190"/>
    </row>
    <row r="114" spans="1:17" x14ac:dyDescent="0.2">
      <c r="A114" s="414">
        <v>2003</v>
      </c>
      <c r="B114" s="431"/>
      <c r="C114" s="570">
        <v>1221742</v>
      </c>
      <c r="D114" s="567">
        <v>105831</v>
      </c>
      <c r="E114" s="567">
        <v>774</v>
      </c>
      <c r="F114" s="569">
        <v>7.3000000000000001E-3</v>
      </c>
      <c r="G114" s="419"/>
      <c r="H114" s="568">
        <v>478</v>
      </c>
      <c r="I114" s="567">
        <v>147</v>
      </c>
      <c r="J114" s="567">
        <v>78</v>
      </c>
      <c r="K114" s="567">
        <v>55</v>
      </c>
      <c r="L114" s="567">
        <v>11</v>
      </c>
      <c r="M114" s="566">
        <v>5</v>
      </c>
      <c r="N114" s="415"/>
      <c r="O114" s="190"/>
      <c r="P114" s="190"/>
      <c r="Q114" s="190"/>
    </row>
    <row r="115" spans="1:17" x14ac:dyDescent="0.2">
      <c r="A115" s="414">
        <v>2004</v>
      </c>
      <c r="B115" s="421"/>
      <c r="C115" s="423">
        <v>1260302</v>
      </c>
      <c r="D115" s="423">
        <v>121945</v>
      </c>
      <c r="E115" s="423">
        <v>596</v>
      </c>
      <c r="F115" s="425">
        <v>4.8999999999999998E-3</v>
      </c>
      <c r="G115" s="419"/>
      <c r="H115" s="424">
        <v>383</v>
      </c>
      <c r="I115" s="423">
        <v>121</v>
      </c>
      <c r="J115" s="423">
        <v>44</v>
      </c>
      <c r="K115" s="423">
        <v>44</v>
      </c>
      <c r="L115" s="423">
        <v>3</v>
      </c>
      <c r="M115" s="422">
        <v>1</v>
      </c>
      <c r="N115" s="415"/>
      <c r="O115" s="190"/>
      <c r="P115" s="190"/>
      <c r="Q115" s="190"/>
    </row>
    <row r="116" spans="1:17" x14ac:dyDescent="0.2">
      <c r="A116" s="414">
        <v>2005</v>
      </c>
      <c r="B116" s="421"/>
      <c r="C116" s="418">
        <v>1305410</v>
      </c>
      <c r="D116" s="417">
        <v>111492</v>
      </c>
      <c r="E116" s="417">
        <v>307</v>
      </c>
      <c r="F116" s="420">
        <v>2.8E-3</v>
      </c>
      <c r="G116" s="419"/>
      <c r="H116" s="418">
        <v>193</v>
      </c>
      <c r="I116" s="417">
        <v>62</v>
      </c>
      <c r="J116" s="417">
        <v>21</v>
      </c>
      <c r="K116" s="417">
        <v>22</v>
      </c>
      <c r="L116" s="417">
        <v>5</v>
      </c>
      <c r="M116" s="416">
        <v>4</v>
      </c>
      <c r="N116" s="415"/>
      <c r="O116" s="190"/>
      <c r="P116" s="190"/>
      <c r="Q116" s="190"/>
    </row>
    <row r="117" spans="1:17" x14ac:dyDescent="0.2">
      <c r="A117" s="414">
        <v>2006</v>
      </c>
      <c r="B117" s="421"/>
      <c r="C117" s="330">
        <v>1366028</v>
      </c>
      <c r="D117" s="330">
        <v>114441</v>
      </c>
      <c r="E117" s="330">
        <f>SUM(H117:M117)</f>
        <v>272</v>
      </c>
      <c r="F117" s="329">
        <f>E117/D117</f>
        <v>2.3767705629975269E-3</v>
      </c>
      <c r="G117" s="330"/>
      <c r="H117" s="330">
        <v>175</v>
      </c>
      <c r="I117" s="330">
        <v>48</v>
      </c>
      <c r="J117" s="330">
        <v>21</v>
      </c>
      <c r="K117" s="330">
        <v>24</v>
      </c>
      <c r="L117" s="330">
        <v>3</v>
      </c>
      <c r="M117" s="330">
        <v>1</v>
      </c>
      <c r="N117" s="331"/>
      <c r="O117" s="190"/>
      <c r="P117" s="190"/>
      <c r="Q117" s="190"/>
    </row>
    <row r="118" spans="1:17" x14ac:dyDescent="0.2">
      <c r="A118" s="508">
        <v>2007</v>
      </c>
      <c r="B118" s="399"/>
      <c r="C118" s="613">
        <v>1380861</v>
      </c>
      <c r="D118" s="610">
        <v>112206</v>
      </c>
      <c r="E118" s="612">
        <v>596</v>
      </c>
      <c r="F118" s="611">
        <v>5.3116590715944767E-3</v>
      </c>
      <c r="G118" s="610"/>
      <c r="H118" s="610">
        <v>342</v>
      </c>
      <c r="I118" s="610">
        <v>109</v>
      </c>
      <c r="J118" s="610">
        <v>53</v>
      </c>
      <c r="K118" s="610">
        <v>67</v>
      </c>
      <c r="L118" s="610">
        <v>22</v>
      </c>
      <c r="M118" s="610">
        <v>3</v>
      </c>
      <c r="N118" s="609"/>
      <c r="O118" s="190"/>
      <c r="P118" s="190"/>
      <c r="Q118" s="190"/>
    </row>
    <row r="119" spans="1:17" x14ac:dyDescent="0.2">
      <c r="A119" s="479">
        <v>2008</v>
      </c>
      <c r="B119" s="1130"/>
      <c r="C119" s="219">
        <v>1387027</v>
      </c>
      <c r="D119" s="219">
        <v>214324</v>
      </c>
      <c r="E119" s="219">
        <v>476</v>
      </c>
      <c r="F119" s="220">
        <v>2.2209365852177143E-3</v>
      </c>
      <c r="G119" s="219"/>
      <c r="H119" s="219">
        <v>298</v>
      </c>
      <c r="I119" s="219">
        <v>105</v>
      </c>
      <c r="J119" s="219">
        <v>35</v>
      </c>
      <c r="K119" s="219">
        <v>34</v>
      </c>
      <c r="L119" s="219">
        <v>4</v>
      </c>
      <c r="M119" s="219">
        <v>0</v>
      </c>
      <c r="N119" s="218"/>
      <c r="O119" s="190"/>
      <c r="P119" s="190"/>
      <c r="Q119" s="190"/>
    </row>
    <row r="120" spans="1:17" x14ac:dyDescent="0.2">
      <c r="A120" s="478">
        <v>2009</v>
      </c>
      <c r="B120" s="1131"/>
      <c r="C120" s="476">
        <v>1391397</v>
      </c>
      <c r="D120" s="476">
        <v>179845</v>
      </c>
      <c r="E120" s="476">
        <v>223</v>
      </c>
      <c r="F120" s="477">
        <v>1.2399565894156694E-3</v>
      </c>
      <c r="G120" s="476"/>
      <c r="H120" s="476">
        <v>144</v>
      </c>
      <c r="I120" s="476">
        <v>36</v>
      </c>
      <c r="J120" s="476">
        <v>21</v>
      </c>
      <c r="K120" s="476">
        <v>18</v>
      </c>
      <c r="L120" s="476">
        <v>4</v>
      </c>
      <c r="M120" s="476">
        <v>0</v>
      </c>
      <c r="N120" s="211"/>
      <c r="O120" s="190"/>
      <c r="P120" s="190"/>
      <c r="Q120" s="190"/>
    </row>
    <row r="121" spans="1:17" x14ac:dyDescent="0.2">
      <c r="A121" s="478">
        <v>2010</v>
      </c>
      <c r="B121" s="1131"/>
      <c r="C121" s="476">
        <v>1288261</v>
      </c>
      <c r="D121" s="476">
        <v>203401</v>
      </c>
      <c r="E121" s="476">
        <v>398</v>
      </c>
      <c r="F121" s="477">
        <v>1.9567259587347507E-3</v>
      </c>
      <c r="G121" s="476">
        <v>7051</v>
      </c>
      <c r="H121" s="476">
        <v>274</v>
      </c>
      <c r="I121" s="476">
        <v>71</v>
      </c>
      <c r="J121" s="476">
        <v>23</v>
      </c>
      <c r="K121" s="476">
        <v>23</v>
      </c>
      <c r="L121" s="476">
        <v>7</v>
      </c>
      <c r="M121" s="476">
        <v>0</v>
      </c>
      <c r="N121" s="211">
        <v>7449</v>
      </c>
      <c r="O121" s="190"/>
      <c r="P121" s="190"/>
      <c r="Q121" s="190"/>
    </row>
    <row r="122" spans="1:17" x14ac:dyDescent="0.2">
      <c r="A122" s="478">
        <v>2011</v>
      </c>
      <c r="B122" s="1131"/>
      <c r="C122" s="476">
        <v>1288261</v>
      </c>
      <c r="D122" s="476">
        <v>167844</v>
      </c>
      <c r="E122" s="476">
        <v>215</v>
      </c>
      <c r="F122" s="477">
        <v>1.2809514300897717E-3</v>
      </c>
      <c r="G122" s="476">
        <v>4948</v>
      </c>
      <c r="H122" s="476">
        <v>153</v>
      </c>
      <c r="I122" s="476">
        <v>36</v>
      </c>
      <c r="J122" s="476">
        <v>7</v>
      </c>
      <c r="K122" s="476">
        <v>15</v>
      </c>
      <c r="L122" s="476">
        <v>4</v>
      </c>
      <c r="M122" s="476">
        <v>0</v>
      </c>
      <c r="N122" s="211">
        <v>5163</v>
      </c>
      <c r="O122" s="190"/>
      <c r="P122" s="190"/>
      <c r="Q122" s="190"/>
    </row>
    <row r="123" spans="1:17" ht="15" thickBot="1" x14ac:dyDescent="0.25">
      <c r="A123" s="475">
        <v>2012</v>
      </c>
      <c r="B123" s="1136"/>
      <c r="C123" s="706">
        <v>1288261</v>
      </c>
      <c r="D123" s="207">
        <v>177754</v>
      </c>
      <c r="E123" s="207">
        <v>306</v>
      </c>
      <c r="F123" s="208">
        <v>1.7214801628142595E-3</v>
      </c>
      <c r="G123" s="207">
        <v>3334</v>
      </c>
      <c r="H123" s="207">
        <v>200</v>
      </c>
      <c r="I123" s="207">
        <v>46</v>
      </c>
      <c r="J123" s="207">
        <v>22</v>
      </c>
      <c r="K123" s="207">
        <v>27</v>
      </c>
      <c r="L123" s="207">
        <v>2</v>
      </c>
      <c r="M123" s="207">
        <v>9</v>
      </c>
      <c r="N123" s="206">
        <v>3640</v>
      </c>
      <c r="O123" s="190"/>
      <c r="P123" s="190"/>
      <c r="Q123" s="190"/>
    </row>
    <row r="124" spans="1:17" ht="15" thickBot="1" x14ac:dyDescent="0.25">
      <c r="A124" s="705">
        <v>2013</v>
      </c>
      <c r="B124" s="704"/>
      <c r="C124" s="474">
        <v>1288261</v>
      </c>
      <c r="D124" s="472" t="s">
        <v>485</v>
      </c>
      <c r="E124" s="472" t="s">
        <v>485</v>
      </c>
      <c r="F124" s="473" t="s">
        <v>485</v>
      </c>
      <c r="G124" s="472" t="s">
        <v>485</v>
      </c>
      <c r="H124" s="472" t="s">
        <v>485</v>
      </c>
      <c r="I124" s="472" t="s">
        <v>485</v>
      </c>
      <c r="J124" s="472" t="s">
        <v>485</v>
      </c>
      <c r="K124" s="472" t="s">
        <v>485</v>
      </c>
      <c r="L124" s="472" t="s">
        <v>485</v>
      </c>
      <c r="M124" s="472" t="s">
        <v>485</v>
      </c>
      <c r="N124" s="471" t="s">
        <v>485</v>
      </c>
      <c r="O124" s="190"/>
      <c r="P124" s="190"/>
      <c r="Q124" s="190"/>
    </row>
    <row r="125" spans="1:17" x14ac:dyDescent="0.2">
      <c r="A125" s="286">
        <v>1997</v>
      </c>
      <c r="B125" s="303"/>
      <c r="C125" s="308">
        <v>673948</v>
      </c>
      <c r="D125" s="307" t="s">
        <v>485</v>
      </c>
      <c r="E125" s="307" t="s">
        <v>485</v>
      </c>
      <c r="F125" s="309" t="s">
        <v>485</v>
      </c>
      <c r="G125" s="312"/>
      <c r="H125" s="308" t="s">
        <v>485</v>
      </c>
      <c r="I125" s="307" t="s">
        <v>485</v>
      </c>
      <c r="J125" s="307" t="s">
        <v>485</v>
      </c>
      <c r="K125" s="307" t="s">
        <v>485</v>
      </c>
      <c r="L125" s="307" t="s">
        <v>485</v>
      </c>
      <c r="M125" s="307" t="s">
        <v>485</v>
      </c>
      <c r="N125" s="311"/>
      <c r="O125" s="190"/>
      <c r="P125" s="190"/>
      <c r="Q125" s="190"/>
    </row>
    <row r="126" spans="1:17" x14ac:dyDescent="0.2">
      <c r="A126" s="286">
        <v>1998</v>
      </c>
      <c r="B126" s="303"/>
      <c r="C126" s="308">
        <v>685213</v>
      </c>
      <c r="D126" s="307">
        <v>22496</v>
      </c>
      <c r="E126" s="307">
        <v>445</v>
      </c>
      <c r="F126" s="309">
        <v>1.9800000000000002E-2</v>
      </c>
      <c r="G126" s="291"/>
      <c r="H126" s="308">
        <v>246</v>
      </c>
      <c r="I126" s="307">
        <v>122</v>
      </c>
      <c r="J126" s="307">
        <v>41</v>
      </c>
      <c r="K126" s="307">
        <v>36</v>
      </c>
      <c r="L126" s="307">
        <v>0</v>
      </c>
      <c r="M126" s="307">
        <v>0</v>
      </c>
      <c r="N126" s="287"/>
      <c r="O126" s="190"/>
      <c r="P126" s="190"/>
      <c r="Q126" s="190"/>
    </row>
    <row r="127" spans="1:17" x14ac:dyDescent="0.2">
      <c r="A127" s="286">
        <v>1999</v>
      </c>
      <c r="B127" s="303"/>
      <c r="C127" s="308">
        <v>694317</v>
      </c>
      <c r="D127" s="307">
        <v>20588</v>
      </c>
      <c r="E127" s="307">
        <v>512</v>
      </c>
      <c r="F127" s="309">
        <v>2.4899999999999999E-2</v>
      </c>
      <c r="G127" s="291"/>
      <c r="H127" s="308">
        <v>283</v>
      </c>
      <c r="I127" s="307">
        <v>131</v>
      </c>
      <c r="J127" s="307">
        <v>42</v>
      </c>
      <c r="K127" s="307">
        <v>49</v>
      </c>
      <c r="L127" s="307">
        <v>7</v>
      </c>
      <c r="M127" s="307">
        <v>0</v>
      </c>
      <c r="N127" s="287"/>
      <c r="O127" s="190"/>
      <c r="P127" s="190"/>
      <c r="Q127" s="190"/>
    </row>
    <row r="128" spans="1:17" x14ac:dyDescent="0.2">
      <c r="A128" s="286">
        <v>2000</v>
      </c>
      <c r="B128" s="303"/>
      <c r="C128" s="308">
        <v>714090</v>
      </c>
      <c r="D128" s="307">
        <v>27609</v>
      </c>
      <c r="E128" s="307">
        <v>466</v>
      </c>
      <c r="F128" s="309">
        <v>1.6899999999999998E-2</v>
      </c>
      <c r="G128" s="291"/>
      <c r="H128" s="308">
        <v>276</v>
      </c>
      <c r="I128" s="307">
        <v>108</v>
      </c>
      <c r="J128" s="307">
        <v>35</v>
      </c>
      <c r="K128" s="307">
        <v>43</v>
      </c>
      <c r="L128" s="307">
        <v>3</v>
      </c>
      <c r="M128" s="307">
        <v>1</v>
      </c>
      <c r="N128" s="287"/>
      <c r="O128" s="190"/>
      <c r="P128" s="190"/>
      <c r="Q128" s="190"/>
    </row>
    <row r="129" spans="1:17" x14ac:dyDescent="0.2">
      <c r="A129" s="286">
        <v>2001</v>
      </c>
      <c r="B129" s="303"/>
      <c r="C129" s="308">
        <v>718870</v>
      </c>
      <c r="D129" s="307">
        <v>33097</v>
      </c>
      <c r="E129" s="307">
        <v>422</v>
      </c>
      <c r="F129" s="309">
        <v>1.2800000000000001E-2</v>
      </c>
      <c r="G129" s="291"/>
      <c r="H129" s="308">
        <v>267</v>
      </c>
      <c r="I129" s="307">
        <v>90</v>
      </c>
      <c r="J129" s="307">
        <v>26</v>
      </c>
      <c r="K129" s="307">
        <v>38</v>
      </c>
      <c r="L129" s="307">
        <v>0</v>
      </c>
      <c r="M129" s="307">
        <v>1</v>
      </c>
      <c r="N129" s="287"/>
      <c r="O129" s="190"/>
      <c r="P129" s="190"/>
      <c r="Q129" s="190"/>
    </row>
    <row r="130" spans="1:17" x14ac:dyDescent="0.2">
      <c r="A130" s="286">
        <v>2002</v>
      </c>
      <c r="B130" s="303"/>
      <c r="C130" s="305">
        <v>718870</v>
      </c>
      <c r="D130" s="304">
        <v>33620</v>
      </c>
      <c r="E130" s="304">
        <v>295</v>
      </c>
      <c r="F130" s="306">
        <v>8.8000000000000005E-3</v>
      </c>
      <c r="G130" s="291"/>
      <c r="H130" s="305">
        <v>184</v>
      </c>
      <c r="I130" s="304">
        <v>58</v>
      </c>
      <c r="J130" s="304">
        <v>24</v>
      </c>
      <c r="K130" s="304">
        <v>24</v>
      </c>
      <c r="L130" s="304">
        <v>4</v>
      </c>
      <c r="M130" s="304">
        <v>1</v>
      </c>
      <c r="N130" s="287"/>
      <c r="O130" s="190"/>
      <c r="P130" s="190"/>
      <c r="Q130" s="190"/>
    </row>
    <row r="131" spans="1:17" x14ac:dyDescent="0.2">
      <c r="A131" s="286">
        <v>2003</v>
      </c>
      <c r="B131" s="303"/>
      <c r="C131" s="364">
        <v>781188</v>
      </c>
      <c r="D131" s="361">
        <v>53542</v>
      </c>
      <c r="E131" s="361">
        <v>381</v>
      </c>
      <c r="F131" s="363">
        <v>7.1000000000000004E-3</v>
      </c>
      <c r="G131" s="291"/>
      <c r="H131" s="362">
        <v>221</v>
      </c>
      <c r="I131" s="361">
        <v>86</v>
      </c>
      <c r="J131" s="361">
        <v>37</v>
      </c>
      <c r="K131" s="361">
        <v>33</v>
      </c>
      <c r="L131" s="361">
        <v>1</v>
      </c>
      <c r="M131" s="360">
        <v>3</v>
      </c>
      <c r="N131" s="287"/>
      <c r="O131" s="190"/>
      <c r="P131" s="190"/>
      <c r="Q131" s="190"/>
    </row>
    <row r="132" spans="1:17" x14ac:dyDescent="0.2">
      <c r="A132" s="286">
        <v>2004</v>
      </c>
      <c r="B132" s="303"/>
      <c r="C132" s="625">
        <v>803602</v>
      </c>
      <c r="D132" s="295">
        <v>67379</v>
      </c>
      <c r="E132" s="295">
        <v>316</v>
      </c>
      <c r="F132" s="297">
        <v>4.7000000000000002E-3</v>
      </c>
      <c r="G132" s="291"/>
      <c r="H132" s="296">
        <v>188</v>
      </c>
      <c r="I132" s="295">
        <v>63</v>
      </c>
      <c r="J132" s="295">
        <v>25</v>
      </c>
      <c r="K132" s="295">
        <v>39</v>
      </c>
      <c r="L132" s="295">
        <v>0</v>
      </c>
      <c r="M132" s="294">
        <v>1</v>
      </c>
      <c r="N132" s="287"/>
      <c r="O132" s="190"/>
      <c r="P132" s="190"/>
      <c r="Q132" s="190"/>
    </row>
    <row r="133" spans="1:17" x14ac:dyDescent="0.2">
      <c r="A133" s="286">
        <v>2005</v>
      </c>
      <c r="B133" s="303"/>
      <c r="C133" s="625">
        <v>828572</v>
      </c>
      <c r="D133" s="295">
        <v>73781</v>
      </c>
      <c r="E133" s="295">
        <v>243</v>
      </c>
      <c r="F133" s="297">
        <v>3.3E-3</v>
      </c>
      <c r="G133" s="703"/>
      <c r="H133" s="296">
        <v>145</v>
      </c>
      <c r="I133" s="295">
        <v>52</v>
      </c>
      <c r="J133" s="295">
        <v>20</v>
      </c>
      <c r="K133" s="295">
        <v>23</v>
      </c>
      <c r="L133" s="295">
        <v>3</v>
      </c>
      <c r="M133" s="294">
        <v>0</v>
      </c>
      <c r="N133" s="702"/>
      <c r="O133" s="190"/>
      <c r="P133" s="190"/>
      <c r="Q133" s="190"/>
    </row>
    <row r="134" spans="1:17" x14ac:dyDescent="0.2">
      <c r="A134" s="286">
        <v>2006</v>
      </c>
      <c r="B134" s="303"/>
      <c r="C134" s="451">
        <v>862800</v>
      </c>
      <c r="D134" s="451">
        <v>68110</v>
      </c>
      <c r="E134" s="451">
        <f>SUM(H134:M134)</f>
        <v>194</v>
      </c>
      <c r="F134" s="490">
        <f>E134/D134</f>
        <v>2.8483335780355307E-3</v>
      </c>
      <c r="G134" s="451"/>
      <c r="H134" s="451">
        <v>124</v>
      </c>
      <c r="I134" s="451">
        <v>42</v>
      </c>
      <c r="J134" s="451">
        <v>14</v>
      </c>
      <c r="K134" s="451">
        <v>12</v>
      </c>
      <c r="L134" s="451">
        <v>1</v>
      </c>
      <c r="M134" s="451">
        <v>1</v>
      </c>
      <c r="N134" s="389"/>
      <c r="O134" s="190"/>
      <c r="P134" s="190"/>
      <c r="Q134" s="190"/>
    </row>
    <row r="135" spans="1:17" x14ac:dyDescent="0.2">
      <c r="A135" s="284">
        <v>2007</v>
      </c>
      <c r="B135" s="283"/>
      <c r="C135" s="448">
        <v>882924</v>
      </c>
      <c r="D135" s="487">
        <v>66022</v>
      </c>
      <c r="E135" s="489">
        <v>175</v>
      </c>
      <c r="F135" s="488">
        <v>2.6506315916776657E-3</v>
      </c>
      <c r="G135" s="487"/>
      <c r="H135" s="487">
        <v>106</v>
      </c>
      <c r="I135" s="487">
        <v>41</v>
      </c>
      <c r="J135" s="487">
        <v>13</v>
      </c>
      <c r="K135" s="487">
        <v>14</v>
      </c>
      <c r="L135" s="487">
        <v>1</v>
      </c>
      <c r="M135" s="487">
        <v>0</v>
      </c>
      <c r="N135" s="486"/>
      <c r="O135" s="190"/>
      <c r="P135" s="190"/>
      <c r="Q135" s="190"/>
    </row>
    <row r="136" spans="1:17" x14ac:dyDescent="0.2">
      <c r="A136" s="286">
        <v>2008</v>
      </c>
      <c r="B136" s="701"/>
      <c r="C136" s="671">
        <v>894961</v>
      </c>
      <c r="D136" s="671">
        <v>87683</v>
      </c>
      <c r="E136" s="671">
        <v>202</v>
      </c>
      <c r="F136" s="672">
        <v>2.3037532810121775E-3</v>
      </c>
      <c r="G136" s="671"/>
      <c r="H136" s="671">
        <v>122</v>
      </c>
      <c r="I136" s="671">
        <v>35</v>
      </c>
      <c r="J136" s="671">
        <v>19</v>
      </c>
      <c r="K136" s="671">
        <v>24</v>
      </c>
      <c r="L136" s="671">
        <v>2</v>
      </c>
      <c r="M136" s="671">
        <v>0</v>
      </c>
      <c r="N136" s="670"/>
      <c r="O136" s="190"/>
      <c r="P136" s="190"/>
      <c r="Q136" s="190"/>
    </row>
    <row r="137" spans="1:17" x14ac:dyDescent="0.2">
      <c r="A137" s="286">
        <v>2009</v>
      </c>
      <c r="B137" s="700"/>
      <c r="C137" s="346">
        <v>900315</v>
      </c>
      <c r="D137" s="346">
        <v>115492</v>
      </c>
      <c r="E137" s="346">
        <v>270</v>
      </c>
      <c r="F137" s="347">
        <v>2.3E-3</v>
      </c>
      <c r="G137" s="346"/>
      <c r="H137" s="346">
        <v>167</v>
      </c>
      <c r="I137" s="346">
        <v>46</v>
      </c>
      <c r="J137" s="346">
        <v>25</v>
      </c>
      <c r="K137" s="346">
        <v>29</v>
      </c>
      <c r="L137" s="346">
        <v>2</v>
      </c>
      <c r="M137" s="346">
        <v>1</v>
      </c>
      <c r="N137" s="345"/>
      <c r="O137" s="190"/>
      <c r="P137" s="190"/>
      <c r="Q137" s="190"/>
    </row>
    <row r="138" spans="1:17" x14ac:dyDescent="0.2">
      <c r="A138" s="286">
        <v>2010</v>
      </c>
      <c r="B138" s="699"/>
      <c r="C138" s="346">
        <v>825000</v>
      </c>
      <c r="D138" s="346">
        <v>126982</v>
      </c>
      <c r="E138" s="346">
        <v>247</v>
      </c>
      <c r="F138" s="347">
        <v>1.9E-3</v>
      </c>
      <c r="G138" s="346">
        <v>6121</v>
      </c>
      <c r="H138" s="346">
        <v>152</v>
      </c>
      <c r="I138" s="346">
        <v>45</v>
      </c>
      <c r="J138" s="346">
        <v>32</v>
      </c>
      <c r="K138" s="346">
        <v>16</v>
      </c>
      <c r="L138" s="346">
        <v>2</v>
      </c>
      <c r="M138" s="346">
        <v>0</v>
      </c>
      <c r="N138" s="345">
        <v>6368</v>
      </c>
      <c r="O138" s="190"/>
      <c r="P138" s="190"/>
      <c r="Q138" s="190"/>
    </row>
    <row r="139" spans="1:17" x14ac:dyDescent="0.2">
      <c r="A139" s="286">
        <v>2011</v>
      </c>
      <c r="B139" s="699"/>
      <c r="C139" s="346">
        <v>825000</v>
      </c>
      <c r="D139" s="346">
        <v>118782</v>
      </c>
      <c r="E139" s="346">
        <v>275</v>
      </c>
      <c r="F139" s="347">
        <v>2.3E-3</v>
      </c>
      <c r="G139" s="346">
        <v>4731</v>
      </c>
      <c r="H139" s="346">
        <v>172</v>
      </c>
      <c r="I139" s="346">
        <v>46</v>
      </c>
      <c r="J139" s="346">
        <v>27</v>
      </c>
      <c r="K139" s="346">
        <v>25</v>
      </c>
      <c r="L139" s="346">
        <v>5</v>
      </c>
      <c r="M139" s="346">
        <v>0</v>
      </c>
      <c r="N139" s="345">
        <v>5006</v>
      </c>
      <c r="O139" s="190"/>
      <c r="P139" s="190"/>
      <c r="Q139" s="190"/>
    </row>
    <row r="140" spans="1:17" x14ac:dyDescent="0.2">
      <c r="A140" s="580">
        <v>2012</v>
      </c>
      <c r="B140" s="698"/>
      <c r="C140" s="668">
        <v>825000</v>
      </c>
      <c r="D140" s="373">
        <v>115423</v>
      </c>
      <c r="E140" s="373">
        <v>234</v>
      </c>
      <c r="F140" s="374">
        <v>2E-3</v>
      </c>
      <c r="G140" s="373">
        <v>4132</v>
      </c>
      <c r="H140" s="373">
        <v>149</v>
      </c>
      <c r="I140" s="373">
        <v>34</v>
      </c>
      <c r="J140" s="373">
        <v>23</v>
      </c>
      <c r="K140" s="373">
        <v>26</v>
      </c>
      <c r="L140" s="373">
        <v>2</v>
      </c>
      <c r="M140" s="373">
        <v>0</v>
      </c>
      <c r="N140" s="372">
        <v>4366</v>
      </c>
      <c r="O140" s="190"/>
      <c r="P140" s="190"/>
      <c r="Q140" s="190"/>
    </row>
    <row r="141" spans="1:17" ht="15" thickBot="1" x14ac:dyDescent="0.25">
      <c r="A141" s="513">
        <v>2013</v>
      </c>
      <c r="B141" s="697"/>
      <c r="C141" s="681">
        <v>825000</v>
      </c>
      <c r="D141" s="510">
        <v>103941</v>
      </c>
      <c r="E141" s="510">
        <v>205</v>
      </c>
      <c r="F141" s="511">
        <v>2E-3</v>
      </c>
      <c r="G141" s="510">
        <v>2733</v>
      </c>
      <c r="H141" s="510">
        <v>126</v>
      </c>
      <c r="I141" s="510">
        <v>46</v>
      </c>
      <c r="J141" s="510">
        <v>14</v>
      </c>
      <c r="K141" s="510">
        <v>17</v>
      </c>
      <c r="L141" s="510">
        <v>2</v>
      </c>
      <c r="M141" s="510">
        <v>0</v>
      </c>
      <c r="N141" s="509">
        <v>2938</v>
      </c>
      <c r="O141" s="190"/>
      <c r="P141" s="190"/>
      <c r="Q141" s="190"/>
    </row>
    <row r="142" spans="1:17" x14ac:dyDescent="0.2">
      <c r="A142" s="414">
        <v>1997</v>
      </c>
      <c r="B142" s="431"/>
      <c r="C142" s="438">
        <v>1089142</v>
      </c>
      <c r="D142" s="437">
        <v>171175</v>
      </c>
      <c r="E142" s="437">
        <v>29992</v>
      </c>
      <c r="F142" s="439">
        <v>0.17519999999999999</v>
      </c>
      <c r="G142" s="441"/>
      <c r="H142" s="438">
        <v>16843</v>
      </c>
      <c r="I142" s="437">
        <v>7205</v>
      </c>
      <c r="J142" s="437">
        <v>2827</v>
      </c>
      <c r="K142" s="437">
        <v>2764</v>
      </c>
      <c r="L142" s="437">
        <v>299</v>
      </c>
      <c r="M142" s="437">
        <v>54</v>
      </c>
      <c r="N142" s="440"/>
      <c r="O142" s="190"/>
      <c r="P142" s="190"/>
      <c r="Q142" s="190"/>
    </row>
    <row r="143" spans="1:17" x14ac:dyDescent="0.2">
      <c r="A143" s="414">
        <v>1998</v>
      </c>
      <c r="B143" s="431"/>
      <c r="C143" s="438">
        <v>1071765</v>
      </c>
      <c r="D143" s="437">
        <v>166330</v>
      </c>
      <c r="E143" s="437">
        <v>24265</v>
      </c>
      <c r="F143" s="439">
        <v>0.1459</v>
      </c>
      <c r="G143" s="419"/>
      <c r="H143" s="438">
        <v>14720</v>
      </c>
      <c r="I143" s="437">
        <v>5096</v>
      </c>
      <c r="J143" s="437">
        <v>2195</v>
      </c>
      <c r="K143" s="437">
        <v>1965</v>
      </c>
      <c r="L143" s="437">
        <v>242</v>
      </c>
      <c r="M143" s="437">
        <v>47</v>
      </c>
      <c r="N143" s="415"/>
      <c r="O143" s="190"/>
      <c r="P143" s="190"/>
      <c r="Q143" s="190"/>
    </row>
    <row r="144" spans="1:17" x14ac:dyDescent="0.2">
      <c r="A144" s="414">
        <v>1999</v>
      </c>
      <c r="B144" s="431"/>
      <c r="C144" s="438">
        <v>1061071</v>
      </c>
      <c r="D144" s="437">
        <v>173244</v>
      </c>
      <c r="E144" s="437">
        <v>19636</v>
      </c>
      <c r="F144" s="439">
        <v>0.1133</v>
      </c>
      <c r="G144" s="419"/>
      <c r="H144" s="438">
        <v>12121</v>
      </c>
      <c r="I144" s="437">
        <v>4040</v>
      </c>
      <c r="J144" s="437">
        <v>1664</v>
      </c>
      <c r="K144" s="437">
        <v>1611</v>
      </c>
      <c r="L144" s="437">
        <v>169</v>
      </c>
      <c r="M144" s="437">
        <v>31</v>
      </c>
      <c r="N144" s="415"/>
      <c r="O144" s="190"/>
      <c r="P144" s="190"/>
      <c r="Q144" s="190"/>
    </row>
    <row r="145" spans="1:17" x14ac:dyDescent="0.2">
      <c r="A145" s="414">
        <v>2000</v>
      </c>
      <c r="B145" s="431"/>
      <c r="C145" s="438">
        <v>1059514</v>
      </c>
      <c r="D145" s="437">
        <v>186736</v>
      </c>
      <c r="E145" s="437">
        <v>17569</v>
      </c>
      <c r="F145" s="439">
        <v>9.4100000000000003E-2</v>
      </c>
      <c r="G145" s="419"/>
      <c r="H145" s="438">
        <v>10798</v>
      </c>
      <c r="I145" s="437">
        <v>3607</v>
      </c>
      <c r="J145" s="437">
        <v>1592</v>
      </c>
      <c r="K145" s="437">
        <v>1379</v>
      </c>
      <c r="L145" s="437">
        <v>156</v>
      </c>
      <c r="M145" s="437">
        <v>37</v>
      </c>
      <c r="N145" s="415"/>
      <c r="O145" s="190"/>
      <c r="P145" s="190"/>
      <c r="Q145" s="190"/>
    </row>
    <row r="146" spans="1:17" x14ac:dyDescent="0.2">
      <c r="A146" s="414">
        <v>2001</v>
      </c>
      <c r="B146" s="431"/>
      <c r="C146" s="438">
        <v>1061668</v>
      </c>
      <c r="D146" s="437">
        <v>187215</v>
      </c>
      <c r="E146" s="437">
        <v>14765</v>
      </c>
      <c r="F146" s="439">
        <v>7.8899999999999998E-2</v>
      </c>
      <c r="G146" s="419"/>
      <c r="H146" s="438">
        <v>9032</v>
      </c>
      <c r="I146" s="437">
        <v>3138</v>
      </c>
      <c r="J146" s="437">
        <v>1262</v>
      </c>
      <c r="K146" s="437">
        <v>1172</v>
      </c>
      <c r="L146" s="437">
        <v>139</v>
      </c>
      <c r="M146" s="437">
        <v>22</v>
      </c>
      <c r="N146" s="415"/>
      <c r="O146" s="190"/>
      <c r="P146" s="190"/>
      <c r="Q146" s="190"/>
    </row>
    <row r="147" spans="1:17" x14ac:dyDescent="0.2">
      <c r="A147" s="414">
        <v>2002</v>
      </c>
      <c r="B147" s="431"/>
      <c r="C147" s="436">
        <v>1061668</v>
      </c>
      <c r="D147" s="485">
        <v>192167</v>
      </c>
      <c r="E147" s="485">
        <v>12240</v>
      </c>
      <c r="F147" s="435">
        <v>6.3700000000000007E-2</v>
      </c>
      <c r="G147" s="419"/>
      <c r="H147" s="436">
        <v>7566</v>
      </c>
      <c r="I147" s="485">
        <v>2518</v>
      </c>
      <c r="J147" s="485">
        <v>1065</v>
      </c>
      <c r="K147" s="485">
        <v>959</v>
      </c>
      <c r="L147" s="485">
        <v>113</v>
      </c>
      <c r="M147" s="696">
        <v>19</v>
      </c>
      <c r="N147" s="415"/>
      <c r="O147" s="190"/>
      <c r="P147" s="190"/>
      <c r="Q147" s="190"/>
    </row>
    <row r="148" spans="1:17" x14ac:dyDescent="0.2">
      <c r="A148" s="414">
        <v>2003</v>
      </c>
      <c r="B148" s="431"/>
      <c r="C148" s="570">
        <v>1054254</v>
      </c>
      <c r="D148" s="567">
        <v>212128</v>
      </c>
      <c r="E148" s="567">
        <v>16283</v>
      </c>
      <c r="F148" s="569">
        <v>7.6799999999999993E-2</v>
      </c>
      <c r="G148" s="419"/>
      <c r="H148" s="568">
        <v>10327</v>
      </c>
      <c r="I148" s="567">
        <v>3273</v>
      </c>
      <c r="J148" s="567">
        <v>1248</v>
      </c>
      <c r="K148" s="567">
        <v>1288</v>
      </c>
      <c r="L148" s="567">
        <v>119</v>
      </c>
      <c r="M148" s="422">
        <v>28</v>
      </c>
      <c r="N148" s="415"/>
      <c r="O148" s="190"/>
      <c r="P148" s="190"/>
      <c r="Q148" s="190"/>
    </row>
    <row r="149" spans="1:17" x14ac:dyDescent="0.2">
      <c r="A149" s="414" t="s">
        <v>504</v>
      </c>
      <c r="B149" s="431"/>
      <c r="C149" s="484">
        <v>1057879</v>
      </c>
      <c r="D149" s="423">
        <v>115935</v>
      </c>
      <c r="E149" s="423">
        <v>7338</v>
      </c>
      <c r="F149" s="425">
        <v>6.3299999999999995E-2</v>
      </c>
      <c r="G149" s="419"/>
      <c r="H149" s="424">
        <v>4660</v>
      </c>
      <c r="I149" s="423">
        <v>1477</v>
      </c>
      <c r="J149" s="423">
        <v>545</v>
      </c>
      <c r="K149" s="423">
        <v>571</v>
      </c>
      <c r="L149" s="423">
        <v>70</v>
      </c>
      <c r="M149" s="422">
        <v>15</v>
      </c>
      <c r="N149" s="415"/>
      <c r="O149" s="190"/>
      <c r="P149" s="190"/>
      <c r="Q149" s="190"/>
    </row>
    <row r="150" spans="1:17" x14ac:dyDescent="0.2">
      <c r="A150" s="414" t="s">
        <v>514</v>
      </c>
      <c r="B150" s="421"/>
      <c r="C150" s="418">
        <v>1059707</v>
      </c>
      <c r="D150" s="417">
        <v>118216</v>
      </c>
      <c r="E150" s="417">
        <v>5884</v>
      </c>
      <c r="F150" s="420">
        <v>4.9799999999999997E-2</v>
      </c>
      <c r="G150" s="419"/>
      <c r="H150" s="418">
        <v>3710</v>
      </c>
      <c r="I150" s="417">
        <v>1135</v>
      </c>
      <c r="J150" s="417">
        <v>490</v>
      </c>
      <c r="K150" s="417">
        <v>484</v>
      </c>
      <c r="L150" s="417">
        <v>54</v>
      </c>
      <c r="M150" s="416">
        <v>11</v>
      </c>
      <c r="N150" s="415"/>
      <c r="O150" s="190"/>
      <c r="P150" s="190"/>
      <c r="Q150" s="190"/>
    </row>
    <row r="151" spans="1:17" x14ac:dyDescent="0.2">
      <c r="A151" s="414" t="s">
        <v>513</v>
      </c>
      <c r="B151" s="412"/>
      <c r="C151" s="330">
        <v>1068210</v>
      </c>
      <c r="D151" s="330">
        <v>128147</v>
      </c>
      <c r="E151" s="330">
        <f>SUM(H151:M151)</f>
        <v>4638</v>
      </c>
      <c r="F151" s="329">
        <f>E151/D151</f>
        <v>3.6192809819972374E-2</v>
      </c>
      <c r="G151" s="330"/>
      <c r="H151" s="330">
        <v>2933</v>
      </c>
      <c r="I151" s="330">
        <v>925</v>
      </c>
      <c r="J151" s="330">
        <v>373</v>
      </c>
      <c r="K151" s="330">
        <v>344</v>
      </c>
      <c r="L151" s="330">
        <v>55</v>
      </c>
      <c r="M151" s="330">
        <v>8</v>
      </c>
      <c r="N151" s="331"/>
      <c r="O151" s="190"/>
      <c r="P151" s="190"/>
      <c r="Q151" s="190"/>
    </row>
    <row r="152" spans="1:17" x14ac:dyDescent="0.2">
      <c r="A152" s="413" t="s">
        <v>495</v>
      </c>
      <c r="B152" s="412"/>
      <c r="C152" s="695">
        <v>1065273</v>
      </c>
      <c r="D152" s="610">
        <v>120510</v>
      </c>
      <c r="E152" s="694">
        <v>3794</v>
      </c>
      <c r="F152" s="693">
        <v>3.1482864171266556E-2</v>
      </c>
      <c r="G152" s="610"/>
      <c r="H152" s="610">
        <v>2250</v>
      </c>
      <c r="I152" s="610">
        <v>741</v>
      </c>
      <c r="J152" s="610">
        <v>346</v>
      </c>
      <c r="K152" s="610">
        <v>392</v>
      </c>
      <c r="L152" s="610">
        <v>57</v>
      </c>
      <c r="M152" s="610">
        <v>8</v>
      </c>
      <c r="N152" s="609"/>
      <c r="O152" s="190"/>
      <c r="P152" s="190"/>
      <c r="Q152" s="190"/>
    </row>
    <row r="153" spans="1:17" x14ac:dyDescent="0.2">
      <c r="A153" s="411" t="s">
        <v>512</v>
      </c>
      <c r="B153" s="412"/>
      <c r="C153" s="219">
        <v>1068806</v>
      </c>
      <c r="D153" s="219">
        <v>137504</v>
      </c>
      <c r="E153" s="219">
        <v>2947</v>
      </c>
      <c r="F153" s="220">
        <v>2.1432103589177132E-2</v>
      </c>
      <c r="G153" s="219"/>
      <c r="H153" s="219">
        <v>1684</v>
      </c>
      <c r="I153" s="219">
        <v>622</v>
      </c>
      <c r="J153" s="219">
        <v>266</v>
      </c>
      <c r="K153" s="219">
        <v>322</v>
      </c>
      <c r="L153" s="219">
        <v>42</v>
      </c>
      <c r="M153" s="219">
        <v>11</v>
      </c>
      <c r="N153" s="218"/>
      <c r="O153" s="190"/>
      <c r="P153" s="190"/>
      <c r="Q153" s="190"/>
    </row>
    <row r="154" spans="1:17" x14ac:dyDescent="0.2">
      <c r="A154" s="411" t="s">
        <v>511</v>
      </c>
      <c r="B154" s="407"/>
      <c r="C154" s="476">
        <v>1073254</v>
      </c>
      <c r="D154" s="476">
        <v>146840</v>
      </c>
      <c r="E154" s="476">
        <v>2645</v>
      </c>
      <c r="F154" s="477">
        <v>1.7999999999999999E-2</v>
      </c>
      <c r="G154" s="476"/>
      <c r="H154" s="476">
        <v>1543</v>
      </c>
      <c r="I154" s="476">
        <v>528</v>
      </c>
      <c r="J154" s="476">
        <v>239</v>
      </c>
      <c r="K154" s="476">
        <v>284</v>
      </c>
      <c r="L154" s="476">
        <v>46</v>
      </c>
      <c r="M154" s="476">
        <v>5</v>
      </c>
      <c r="N154" s="211"/>
      <c r="O154" s="190"/>
      <c r="P154" s="190"/>
      <c r="Q154" s="190"/>
    </row>
    <row r="155" spans="1:17" x14ac:dyDescent="0.2">
      <c r="A155" s="413" t="s">
        <v>498</v>
      </c>
      <c r="B155" s="407"/>
      <c r="C155" s="476">
        <v>1005860</v>
      </c>
      <c r="D155" s="476">
        <v>162818</v>
      </c>
      <c r="E155" s="476">
        <v>2359</v>
      </c>
      <c r="F155" s="477">
        <v>1.4500000000000001E-2</v>
      </c>
      <c r="G155" s="476">
        <v>13410</v>
      </c>
      <c r="H155" s="476">
        <v>1350</v>
      </c>
      <c r="I155" s="476">
        <v>497</v>
      </c>
      <c r="J155" s="476">
        <v>218</v>
      </c>
      <c r="K155" s="476">
        <v>255</v>
      </c>
      <c r="L155" s="476">
        <v>32</v>
      </c>
      <c r="M155" s="476">
        <v>7</v>
      </c>
      <c r="N155" s="211">
        <v>15769</v>
      </c>
      <c r="O155" s="190"/>
      <c r="P155" s="190"/>
      <c r="Q155" s="190"/>
    </row>
    <row r="156" spans="1:17" x14ac:dyDescent="0.2">
      <c r="A156" s="692" t="s">
        <v>497</v>
      </c>
      <c r="B156" s="399"/>
      <c r="C156" s="680">
        <v>1005860</v>
      </c>
      <c r="D156" s="476">
        <v>168270</v>
      </c>
      <c r="E156" s="476">
        <v>1995</v>
      </c>
      <c r="F156" s="477">
        <v>1.1900000000000001E-2</v>
      </c>
      <c r="G156" s="476">
        <v>12314</v>
      </c>
      <c r="H156" s="476">
        <v>1121</v>
      </c>
      <c r="I156" s="476">
        <v>434</v>
      </c>
      <c r="J156" s="476">
        <v>182</v>
      </c>
      <c r="K156" s="476">
        <v>203</v>
      </c>
      <c r="L156" s="476">
        <v>51</v>
      </c>
      <c r="M156" s="476">
        <v>4</v>
      </c>
      <c r="N156" s="211">
        <v>14309</v>
      </c>
      <c r="O156" s="190"/>
      <c r="P156" s="190"/>
      <c r="Q156" s="190"/>
    </row>
    <row r="157" spans="1:17" x14ac:dyDescent="0.2">
      <c r="A157" s="691" t="s">
        <v>503</v>
      </c>
      <c r="B157" s="690"/>
      <c r="C157" s="476">
        <v>1005860</v>
      </c>
      <c r="D157" s="207">
        <v>164327</v>
      </c>
      <c r="E157" s="207">
        <v>2139</v>
      </c>
      <c r="F157" s="208">
        <v>1.2999999999999999E-2</v>
      </c>
      <c r="G157" s="207">
        <v>12426</v>
      </c>
      <c r="H157" s="207">
        <v>1278</v>
      </c>
      <c r="I157" s="207">
        <v>421</v>
      </c>
      <c r="J157" s="207">
        <v>196</v>
      </c>
      <c r="K157" s="207">
        <v>209</v>
      </c>
      <c r="L157" s="207">
        <v>27</v>
      </c>
      <c r="M157" s="207">
        <v>8</v>
      </c>
      <c r="N157" s="206">
        <v>14567</v>
      </c>
      <c r="O157" s="190"/>
      <c r="P157" s="190"/>
      <c r="Q157" s="190"/>
    </row>
    <row r="158" spans="1:17" ht="15" thickBot="1" x14ac:dyDescent="0.25">
      <c r="A158" s="689" t="s">
        <v>506</v>
      </c>
      <c r="B158" s="688"/>
      <c r="C158" s="474">
        <v>1005860</v>
      </c>
      <c r="D158" s="472">
        <v>148643</v>
      </c>
      <c r="E158" s="472">
        <v>1672</v>
      </c>
      <c r="F158" s="473">
        <v>1.12E-2</v>
      </c>
      <c r="G158" s="472">
        <v>7808</v>
      </c>
      <c r="H158" s="472">
        <v>944</v>
      </c>
      <c r="I158" s="472">
        <v>385</v>
      </c>
      <c r="J158" s="472">
        <v>142</v>
      </c>
      <c r="K158" s="472">
        <v>173</v>
      </c>
      <c r="L158" s="472">
        <v>24</v>
      </c>
      <c r="M158" s="472">
        <v>4</v>
      </c>
      <c r="N158" s="471">
        <v>9480</v>
      </c>
      <c r="O158" s="190"/>
      <c r="P158" s="190"/>
      <c r="Q158" s="190"/>
    </row>
    <row r="159" spans="1:17" x14ac:dyDescent="0.2">
      <c r="A159" s="286">
        <v>1997</v>
      </c>
      <c r="B159" s="303"/>
      <c r="C159" s="308">
        <v>494918</v>
      </c>
      <c r="D159" s="307">
        <v>28640</v>
      </c>
      <c r="E159" s="307">
        <v>894</v>
      </c>
      <c r="F159" s="309">
        <v>3.1199999999999999E-2</v>
      </c>
      <c r="G159" s="312"/>
      <c r="H159" s="308">
        <v>534</v>
      </c>
      <c r="I159" s="307">
        <v>181</v>
      </c>
      <c r="J159" s="307">
        <v>88</v>
      </c>
      <c r="K159" s="307">
        <v>72</v>
      </c>
      <c r="L159" s="307">
        <v>16</v>
      </c>
      <c r="M159" s="307">
        <v>3</v>
      </c>
      <c r="N159" s="311"/>
      <c r="O159" s="190"/>
      <c r="P159" s="190"/>
      <c r="Q159" s="190"/>
    </row>
    <row r="160" spans="1:17" x14ac:dyDescent="0.2">
      <c r="A160" s="286">
        <v>1998</v>
      </c>
      <c r="B160" s="303"/>
      <c r="C160" s="308">
        <v>495192</v>
      </c>
      <c r="D160" s="307">
        <v>26563</v>
      </c>
      <c r="E160" s="307">
        <v>733</v>
      </c>
      <c r="F160" s="309">
        <v>2.76E-2</v>
      </c>
      <c r="G160" s="291"/>
      <c r="H160" s="308">
        <v>387</v>
      </c>
      <c r="I160" s="307">
        <v>179</v>
      </c>
      <c r="J160" s="307">
        <v>88</v>
      </c>
      <c r="K160" s="307">
        <v>70</v>
      </c>
      <c r="L160" s="307">
        <v>9</v>
      </c>
      <c r="M160" s="307">
        <v>0</v>
      </c>
      <c r="N160" s="287"/>
      <c r="O160" s="190"/>
      <c r="P160" s="190"/>
      <c r="Q160" s="190"/>
    </row>
    <row r="161" spans="1:17" x14ac:dyDescent="0.2">
      <c r="A161" s="286">
        <v>1999</v>
      </c>
      <c r="B161" s="303"/>
      <c r="C161" s="308">
        <v>497865</v>
      </c>
      <c r="D161" s="307">
        <v>26030</v>
      </c>
      <c r="E161" s="307">
        <v>755</v>
      </c>
      <c r="F161" s="309">
        <v>2.9000000000000001E-2</v>
      </c>
      <c r="G161" s="291"/>
      <c r="H161" s="308">
        <v>436</v>
      </c>
      <c r="I161" s="307">
        <v>177</v>
      </c>
      <c r="J161" s="307">
        <v>73</v>
      </c>
      <c r="K161" s="307">
        <v>66</v>
      </c>
      <c r="L161" s="307">
        <v>2</v>
      </c>
      <c r="M161" s="307">
        <v>1</v>
      </c>
      <c r="N161" s="287"/>
      <c r="O161" s="190"/>
      <c r="P161" s="190"/>
      <c r="Q161" s="190"/>
    </row>
    <row r="162" spans="1:17" x14ac:dyDescent="0.2">
      <c r="A162" s="286">
        <v>2000</v>
      </c>
      <c r="B162" s="303"/>
      <c r="C162" s="308">
        <v>508845</v>
      </c>
      <c r="D162" s="307">
        <v>25307</v>
      </c>
      <c r="E162" s="307">
        <v>567</v>
      </c>
      <c r="F162" s="309">
        <v>2.24E-2</v>
      </c>
      <c r="G162" s="291"/>
      <c r="H162" s="308">
        <v>343</v>
      </c>
      <c r="I162" s="307">
        <v>117</v>
      </c>
      <c r="J162" s="307">
        <v>60</v>
      </c>
      <c r="K162" s="307">
        <v>41</v>
      </c>
      <c r="L162" s="307">
        <v>5</v>
      </c>
      <c r="M162" s="307">
        <v>1</v>
      </c>
      <c r="N162" s="287"/>
      <c r="O162" s="190"/>
      <c r="P162" s="190"/>
      <c r="Q162" s="190"/>
    </row>
    <row r="163" spans="1:17" x14ac:dyDescent="0.2">
      <c r="A163" s="286">
        <v>2001</v>
      </c>
      <c r="B163" s="303"/>
      <c r="C163" s="308">
        <v>509812</v>
      </c>
      <c r="D163" s="307">
        <v>27442</v>
      </c>
      <c r="E163" s="307">
        <v>599</v>
      </c>
      <c r="F163" s="309">
        <v>2.18E-2</v>
      </c>
      <c r="G163" s="291"/>
      <c r="H163" s="308">
        <v>347</v>
      </c>
      <c r="I163" s="307">
        <v>140</v>
      </c>
      <c r="J163" s="307">
        <v>66</v>
      </c>
      <c r="K163" s="307">
        <v>42</v>
      </c>
      <c r="L163" s="307">
        <v>4</v>
      </c>
      <c r="M163" s="307">
        <v>0</v>
      </c>
      <c r="N163" s="287"/>
      <c r="O163" s="190"/>
      <c r="P163" s="190"/>
      <c r="Q163" s="190"/>
    </row>
    <row r="164" spans="1:17" x14ac:dyDescent="0.2">
      <c r="A164" s="286">
        <v>2002</v>
      </c>
      <c r="B164" s="303"/>
      <c r="C164" s="305">
        <v>509812</v>
      </c>
      <c r="D164" s="304">
        <v>29105</v>
      </c>
      <c r="E164" s="304">
        <v>604</v>
      </c>
      <c r="F164" s="306">
        <v>2.0799999999999999E-2</v>
      </c>
      <c r="G164" s="291"/>
      <c r="H164" s="305">
        <v>351</v>
      </c>
      <c r="I164" s="304">
        <v>138</v>
      </c>
      <c r="J164" s="304">
        <v>48</v>
      </c>
      <c r="K164" s="304">
        <v>58</v>
      </c>
      <c r="L164" s="304">
        <v>6</v>
      </c>
      <c r="M164" s="304">
        <v>3</v>
      </c>
      <c r="N164" s="287"/>
      <c r="O164" s="190"/>
      <c r="P164" s="190"/>
      <c r="Q164" s="190"/>
    </row>
    <row r="165" spans="1:17" x14ac:dyDescent="0.2">
      <c r="A165" s="286">
        <v>2003</v>
      </c>
      <c r="B165" s="303"/>
      <c r="C165" s="364">
        <v>512422</v>
      </c>
      <c r="D165" s="361">
        <v>38498</v>
      </c>
      <c r="E165" s="361">
        <v>629</v>
      </c>
      <c r="F165" s="363">
        <v>1.6299999999999999E-2</v>
      </c>
      <c r="G165" s="291"/>
      <c r="H165" s="362">
        <v>361</v>
      </c>
      <c r="I165" s="361">
        <v>138</v>
      </c>
      <c r="J165" s="361">
        <v>69</v>
      </c>
      <c r="K165" s="361">
        <v>56</v>
      </c>
      <c r="L165" s="361">
        <v>5</v>
      </c>
      <c r="M165" s="360">
        <v>0</v>
      </c>
      <c r="N165" s="287"/>
      <c r="O165" s="190"/>
      <c r="P165" s="190"/>
      <c r="Q165" s="190"/>
    </row>
    <row r="166" spans="1:17" x14ac:dyDescent="0.2">
      <c r="A166" s="286">
        <v>2004</v>
      </c>
      <c r="B166" s="293"/>
      <c r="C166" s="295">
        <v>515932</v>
      </c>
      <c r="D166" s="295">
        <v>40730</v>
      </c>
      <c r="E166" s="295">
        <v>558</v>
      </c>
      <c r="F166" s="297">
        <v>1.37E-2</v>
      </c>
      <c r="G166" s="291"/>
      <c r="H166" s="296">
        <v>372</v>
      </c>
      <c r="I166" s="295">
        <v>103</v>
      </c>
      <c r="J166" s="295">
        <v>42</v>
      </c>
      <c r="K166" s="295">
        <v>32</v>
      </c>
      <c r="L166" s="295">
        <v>9</v>
      </c>
      <c r="M166" s="294">
        <v>0</v>
      </c>
      <c r="N166" s="287"/>
      <c r="O166" s="190"/>
      <c r="P166" s="190"/>
      <c r="Q166" s="190"/>
    </row>
    <row r="167" spans="1:17" x14ac:dyDescent="0.2">
      <c r="A167" s="286">
        <v>2005</v>
      </c>
      <c r="B167" s="293"/>
      <c r="C167" s="290">
        <v>518957</v>
      </c>
      <c r="D167" s="289">
        <v>44257</v>
      </c>
      <c r="E167" s="289">
        <v>567</v>
      </c>
      <c r="F167" s="292">
        <v>1.2800000000000001E-2</v>
      </c>
      <c r="G167" s="291"/>
      <c r="H167" s="290">
        <v>347</v>
      </c>
      <c r="I167" s="289">
        <v>116</v>
      </c>
      <c r="J167" s="289">
        <v>41</v>
      </c>
      <c r="K167" s="289">
        <v>56</v>
      </c>
      <c r="L167" s="289">
        <v>6</v>
      </c>
      <c r="M167" s="288">
        <v>1</v>
      </c>
      <c r="N167" s="287"/>
      <c r="O167" s="190"/>
      <c r="P167" s="190"/>
      <c r="Q167" s="190"/>
    </row>
    <row r="168" spans="1:17" x14ac:dyDescent="0.2">
      <c r="A168" s="286">
        <v>2006</v>
      </c>
      <c r="B168" s="293"/>
      <c r="C168" s="275">
        <v>525656</v>
      </c>
      <c r="D168" s="275">
        <v>47787</v>
      </c>
      <c r="E168" s="275">
        <f>SUM(H168:M168)</f>
        <v>558</v>
      </c>
      <c r="F168" s="276">
        <f>E168/D168</f>
        <v>1.1676815870425012E-2</v>
      </c>
      <c r="G168" s="275"/>
      <c r="H168" s="275">
        <v>352</v>
      </c>
      <c r="I168" s="275">
        <v>103</v>
      </c>
      <c r="J168" s="275">
        <v>51</v>
      </c>
      <c r="K168" s="275">
        <v>45</v>
      </c>
      <c r="L168" s="275">
        <v>5</v>
      </c>
      <c r="M168" s="275">
        <v>2</v>
      </c>
      <c r="N168" s="274"/>
      <c r="O168" s="190"/>
      <c r="P168" s="190"/>
      <c r="Q168" s="190"/>
    </row>
    <row r="169" spans="1:17" x14ac:dyDescent="0.2">
      <c r="A169" s="357">
        <v>2007</v>
      </c>
      <c r="B169" s="293"/>
      <c r="C169" s="279">
        <v>528055</v>
      </c>
      <c r="D169" s="279">
        <v>57046</v>
      </c>
      <c r="E169" s="281">
        <v>596</v>
      </c>
      <c r="F169" s="280">
        <v>1.0447708889842033E-2</v>
      </c>
      <c r="G169" s="279"/>
      <c r="H169" s="279">
        <v>347</v>
      </c>
      <c r="I169" s="279">
        <v>121</v>
      </c>
      <c r="J169" s="279">
        <v>56</v>
      </c>
      <c r="K169" s="279">
        <v>65</v>
      </c>
      <c r="L169" s="279">
        <v>7</v>
      </c>
      <c r="M169" s="279">
        <v>0</v>
      </c>
      <c r="N169" s="278"/>
      <c r="O169" s="190"/>
      <c r="P169" s="190"/>
      <c r="Q169" s="190"/>
    </row>
    <row r="170" spans="1:17" x14ac:dyDescent="0.2">
      <c r="A170" s="358">
        <v>2008</v>
      </c>
      <c r="B170" s="293"/>
      <c r="C170" s="671">
        <v>532593</v>
      </c>
      <c r="D170" s="671">
        <v>58091</v>
      </c>
      <c r="E170" s="671">
        <v>600</v>
      </c>
      <c r="F170" s="672">
        <v>1.0328622534871101E-2</v>
      </c>
      <c r="G170" s="671"/>
      <c r="H170" s="671">
        <v>344</v>
      </c>
      <c r="I170" s="671">
        <v>112</v>
      </c>
      <c r="J170" s="671">
        <v>73</v>
      </c>
      <c r="K170" s="671">
        <v>57</v>
      </c>
      <c r="L170" s="671">
        <v>12</v>
      </c>
      <c r="M170" s="671">
        <v>2</v>
      </c>
      <c r="N170" s="670"/>
      <c r="O170" s="190"/>
      <c r="P170" s="190"/>
      <c r="Q170" s="190"/>
    </row>
    <row r="171" spans="1:17" x14ac:dyDescent="0.2">
      <c r="A171" s="358">
        <v>2009</v>
      </c>
      <c r="B171" s="356"/>
      <c r="C171" s="346">
        <v>534603</v>
      </c>
      <c r="D171" s="346">
        <v>61804</v>
      </c>
      <c r="E171" s="346">
        <v>574</v>
      </c>
      <c r="F171" s="347">
        <v>9.2999999999999992E-3</v>
      </c>
      <c r="G171" s="346"/>
      <c r="H171" s="346">
        <v>327</v>
      </c>
      <c r="I171" s="346">
        <v>125</v>
      </c>
      <c r="J171" s="346">
        <v>55</v>
      </c>
      <c r="K171" s="346">
        <v>56</v>
      </c>
      <c r="L171" s="346">
        <v>11</v>
      </c>
      <c r="M171" s="346">
        <v>0</v>
      </c>
      <c r="N171" s="345"/>
      <c r="O171" s="190"/>
      <c r="P171" s="190"/>
      <c r="Q171" s="190"/>
    </row>
    <row r="172" spans="1:17" x14ac:dyDescent="0.2">
      <c r="A172" s="357">
        <v>2010</v>
      </c>
      <c r="B172" s="356"/>
      <c r="C172" s="346">
        <v>522074</v>
      </c>
      <c r="D172" s="346">
        <v>63296</v>
      </c>
      <c r="E172" s="346">
        <v>474</v>
      </c>
      <c r="F172" s="347">
        <v>7.4999999999999997E-3</v>
      </c>
      <c r="G172" s="346">
        <v>3889</v>
      </c>
      <c r="H172" s="346">
        <v>265</v>
      </c>
      <c r="I172" s="346">
        <v>101</v>
      </c>
      <c r="J172" s="346">
        <v>51</v>
      </c>
      <c r="K172" s="346">
        <v>48</v>
      </c>
      <c r="L172" s="346">
        <v>8</v>
      </c>
      <c r="M172" s="346">
        <v>1</v>
      </c>
      <c r="N172" s="345">
        <v>4363</v>
      </c>
      <c r="O172" s="190"/>
      <c r="P172" s="190"/>
      <c r="Q172" s="190"/>
    </row>
    <row r="173" spans="1:17" x14ac:dyDescent="0.2">
      <c r="A173" s="687">
        <v>2011</v>
      </c>
      <c r="B173" s="283"/>
      <c r="C173" s="515">
        <v>522074</v>
      </c>
      <c r="D173" s="346">
        <v>57534</v>
      </c>
      <c r="E173" s="346">
        <v>388</v>
      </c>
      <c r="F173" s="347">
        <v>6.7000000000000002E-3</v>
      </c>
      <c r="G173" s="346">
        <v>3400</v>
      </c>
      <c r="H173" s="346">
        <v>231</v>
      </c>
      <c r="I173" s="346">
        <v>75</v>
      </c>
      <c r="J173" s="346">
        <v>35</v>
      </c>
      <c r="K173" s="346">
        <v>44</v>
      </c>
      <c r="L173" s="346">
        <v>2</v>
      </c>
      <c r="M173" s="346">
        <v>1</v>
      </c>
      <c r="N173" s="345">
        <v>3789</v>
      </c>
      <c r="O173" s="190"/>
      <c r="P173" s="190"/>
      <c r="Q173" s="190"/>
    </row>
    <row r="174" spans="1:17" x14ac:dyDescent="0.2">
      <c r="A174" s="349">
        <v>2012</v>
      </c>
      <c r="B174" s="686"/>
      <c r="C174" s="684">
        <v>522074</v>
      </c>
      <c r="D174" s="373">
        <v>54458</v>
      </c>
      <c r="E174" s="373">
        <v>357</v>
      </c>
      <c r="F174" s="374">
        <v>6.6E-3</v>
      </c>
      <c r="G174" s="373">
        <v>2794</v>
      </c>
      <c r="H174" s="373">
        <v>211</v>
      </c>
      <c r="I174" s="373">
        <v>73</v>
      </c>
      <c r="J174" s="373">
        <v>38</v>
      </c>
      <c r="K174" s="373">
        <v>28</v>
      </c>
      <c r="L174" s="373">
        <v>6</v>
      </c>
      <c r="M174" s="373">
        <v>1</v>
      </c>
      <c r="N174" s="372">
        <v>3151</v>
      </c>
      <c r="O174" s="190"/>
      <c r="P174" s="190"/>
      <c r="Q174" s="190"/>
    </row>
    <row r="175" spans="1:17" ht="15" thickBot="1" x14ac:dyDescent="0.25">
      <c r="A175" s="513">
        <v>2013</v>
      </c>
      <c r="B175" s="343"/>
      <c r="C175" s="681">
        <v>522074</v>
      </c>
      <c r="D175" s="510">
        <v>50182</v>
      </c>
      <c r="E175" s="510">
        <v>295</v>
      </c>
      <c r="F175" s="511">
        <v>5.8999999999999999E-3</v>
      </c>
      <c r="G175" s="510">
        <v>2209</v>
      </c>
      <c r="H175" s="510">
        <v>177</v>
      </c>
      <c r="I175" s="510">
        <v>62</v>
      </c>
      <c r="J175" s="510">
        <v>18</v>
      </c>
      <c r="K175" s="510">
        <v>35</v>
      </c>
      <c r="L175" s="510">
        <v>3</v>
      </c>
      <c r="M175" s="510">
        <v>0</v>
      </c>
      <c r="N175" s="509">
        <v>2504</v>
      </c>
      <c r="O175" s="190"/>
      <c r="P175" s="190"/>
      <c r="Q175" s="190"/>
    </row>
    <row r="176" spans="1:17" x14ac:dyDescent="0.2">
      <c r="A176" s="414">
        <v>1997</v>
      </c>
      <c r="B176" s="431"/>
      <c r="C176" s="438">
        <v>220872</v>
      </c>
      <c r="D176" s="437">
        <v>25335</v>
      </c>
      <c r="E176" s="437">
        <v>1422</v>
      </c>
      <c r="F176" s="439">
        <v>5.6099999999999997E-2</v>
      </c>
      <c r="G176" s="441"/>
      <c r="H176" s="438">
        <v>755</v>
      </c>
      <c r="I176" s="437">
        <v>355</v>
      </c>
      <c r="J176" s="437">
        <v>158</v>
      </c>
      <c r="K176" s="437">
        <v>136</v>
      </c>
      <c r="L176" s="437">
        <v>16</v>
      </c>
      <c r="M176" s="437">
        <v>2</v>
      </c>
      <c r="N176" s="440"/>
      <c r="O176" s="190"/>
      <c r="P176" s="190"/>
      <c r="Q176" s="190"/>
    </row>
    <row r="177" spans="1:17" x14ac:dyDescent="0.2">
      <c r="A177" s="414">
        <v>1998</v>
      </c>
      <c r="B177" s="431"/>
      <c r="C177" s="438">
        <v>220543</v>
      </c>
      <c r="D177" s="437">
        <v>26254</v>
      </c>
      <c r="E177" s="437">
        <v>1299</v>
      </c>
      <c r="F177" s="439">
        <v>4.9500000000000002E-2</v>
      </c>
      <c r="G177" s="419"/>
      <c r="H177" s="438">
        <v>696</v>
      </c>
      <c r="I177" s="437">
        <v>289</v>
      </c>
      <c r="J177" s="437">
        <v>130</v>
      </c>
      <c r="K177" s="437">
        <v>163</v>
      </c>
      <c r="L177" s="437">
        <v>16</v>
      </c>
      <c r="M177" s="437">
        <v>5</v>
      </c>
      <c r="N177" s="415"/>
      <c r="O177" s="190"/>
      <c r="P177" s="190"/>
      <c r="Q177" s="190"/>
    </row>
    <row r="178" spans="1:17" x14ac:dyDescent="0.2">
      <c r="A178" s="414">
        <v>1999</v>
      </c>
      <c r="B178" s="431"/>
      <c r="C178" s="438">
        <v>220379</v>
      </c>
      <c r="D178" s="437">
        <v>27823</v>
      </c>
      <c r="E178" s="437">
        <v>1061</v>
      </c>
      <c r="F178" s="439">
        <v>3.8100000000000002E-2</v>
      </c>
      <c r="G178" s="419"/>
      <c r="H178" s="438">
        <v>552</v>
      </c>
      <c r="I178" s="437">
        <v>236</v>
      </c>
      <c r="J178" s="437">
        <v>128</v>
      </c>
      <c r="K178" s="437">
        <v>130</v>
      </c>
      <c r="L178" s="437">
        <v>14</v>
      </c>
      <c r="M178" s="437">
        <v>1</v>
      </c>
      <c r="N178" s="415"/>
      <c r="O178" s="190"/>
      <c r="P178" s="190"/>
      <c r="Q178" s="190"/>
    </row>
    <row r="179" spans="1:17" x14ac:dyDescent="0.2">
      <c r="A179" s="414">
        <v>2000</v>
      </c>
      <c r="B179" s="431"/>
      <c r="C179" s="438">
        <v>227062</v>
      </c>
      <c r="D179" s="437">
        <v>30031</v>
      </c>
      <c r="E179" s="437">
        <v>1054</v>
      </c>
      <c r="F179" s="439">
        <v>3.5099999999999999E-2</v>
      </c>
      <c r="G179" s="419"/>
      <c r="H179" s="438">
        <v>556</v>
      </c>
      <c r="I179" s="437">
        <v>251</v>
      </c>
      <c r="J179" s="437">
        <v>121</v>
      </c>
      <c r="K179" s="437">
        <v>105</v>
      </c>
      <c r="L179" s="437">
        <v>19</v>
      </c>
      <c r="M179" s="437">
        <v>2</v>
      </c>
      <c r="N179" s="415"/>
      <c r="O179" s="190"/>
      <c r="P179" s="190"/>
      <c r="Q179" s="190"/>
    </row>
    <row r="180" spans="1:17" x14ac:dyDescent="0.2">
      <c r="A180" s="414">
        <v>2001</v>
      </c>
      <c r="B180" s="431"/>
      <c r="C180" s="438">
        <v>227171</v>
      </c>
      <c r="D180" s="437">
        <v>37085</v>
      </c>
      <c r="E180" s="437">
        <v>1071</v>
      </c>
      <c r="F180" s="439">
        <v>2.8899999999999999E-2</v>
      </c>
      <c r="G180" s="419"/>
      <c r="H180" s="438">
        <v>578</v>
      </c>
      <c r="I180" s="437">
        <v>239</v>
      </c>
      <c r="J180" s="437">
        <v>116</v>
      </c>
      <c r="K180" s="437">
        <v>111</v>
      </c>
      <c r="L180" s="437">
        <v>23</v>
      </c>
      <c r="M180" s="437">
        <v>4</v>
      </c>
      <c r="N180" s="415"/>
      <c r="O180" s="190"/>
      <c r="P180" s="190"/>
      <c r="Q180" s="190"/>
    </row>
    <row r="181" spans="1:17" x14ac:dyDescent="0.2">
      <c r="A181" s="414">
        <v>2002</v>
      </c>
      <c r="B181" s="431"/>
      <c r="C181" s="436">
        <v>227171</v>
      </c>
      <c r="D181" s="485">
        <v>42534</v>
      </c>
      <c r="E181" s="485">
        <v>1135</v>
      </c>
      <c r="F181" s="435">
        <v>2.6700000000000002E-2</v>
      </c>
      <c r="G181" s="419"/>
      <c r="H181" s="436">
        <v>619</v>
      </c>
      <c r="I181" s="485">
        <v>262</v>
      </c>
      <c r="J181" s="485">
        <v>110</v>
      </c>
      <c r="K181" s="485">
        <v>130</v>
      </c>
      <c r="L181" s="485">
        <v>9</v>
      </c>
      <c r="M181" s="485">
        <v>5</v>
      </c>
      <c r="N181" s="415"/>
      <c r="O181" s="190"/>
      <c r="P181" s="190"/>
      <c r="Q181" s="190"/>
    </row>
    <row r="182" spans="1:17" x14ac:dyDescent="0.2">
      <c r="A182" s="414">
        <v>2003</v>
      </c>
      <c r="B182" s="431"/>
      <c r="C182" s="570">
        <v>225878</v>
      </c>
      <c r="D182" s="567">
        <v>45132</v>
      </c>
      <c r="E182" s="567">
        <v>1089</v>
      </c>
      <c r="F182" s="569">
        <v>2.41E-2</v>
      </c>
      <c r="G182" s="419"/>
      <c r="H182" s="568">
        <v>587</v>
      </c>
      <c r="I182" s="567">
        <v>246</v>
      </c>
      <c r="J182" s="567">
        <v>110</v>
      </c>
      <c r="K182" s="567">
        <v>126</v>
      </c>
      <c r="L182" s="567">
        <v>17</v>
      </c>
      <c r="M182" s="566">
        <v>3</v>
      </c>
      <c r="N182" s="415"/>
      <c r="O182" s="190"/>
      <c r="P182" s="190"/>
      <c r="Q182" s="190"/>
    </row>
    <row r="183" spans="1:17" x14ac:dyDescent="0.2">
      <c r="A183" s="414">
        <v>2004</v>
      </c>
      <c r="B183" s="421"/>
      <c r="C183" s="423">
        <v>226981</v>
      </c>
      <c r="D183" s="423">
        <v>47640</v>
      </c>
      <c r="E183" s="423">
        <v>1050</v>
      </c>
      <c r="F183" s="425">
        <v>2.1999999999999999E-2</v>
      </c>
      <c r="G183" s="419"/>
      <c r="H183" s="424">
        <v>573</v>
      </c>
      <c r="I183" s="423">
        <v>224</v>
      </c>
      <c r="J183" s="423">
        <v>102</v>
      </c>
      <c r="K183" s="423">
        <v>138</v>
      </c>
      <c r="L183" s="423">
        <v>11</v>
      </c>
      <c r="M183" s="422">
        <v>2</v>
      </c>
      <c r="N183" s="415"/>
      <c r="O183" s="190"/>
      <c r="P183" s="190"/>
      <c r="Q183" s="190"/>
    </row>
    <row r="184" spans="1:17" x14ac:dyDescent="0.2">
      <c r="A184" s="414">
        <v>2005</v>
      </c>
      <c r="B184" s="421"/>
      <c r="C184" s="418">
        <v>228461</v>
      </c>
      <c r="D184" s="417">
        <v>50195</v>
      </c>
      <c r="E184" s="417">
        <v>1006</v>
      </c>
      <c r="F184" s="420">
        <v>0.02</v>
      </c>
      <c r="G184" s="419"/>
      <c r="H184" s="418">
        <v>529</v>
      </c>
      <c r="I184" s="417">
        <v>217</v>
      </c>
      <c r="J184" s="417">
        <v>124</v>
      </c>
      <c r="K184" s="417">
        <v>117</v>
      </c>
      <c r="L184" s="417">
        <v>17</v>
      </c>
      <c r="M184" s="416">
        <v>2</v>
      </c>
      <c r="N184" s="415"/>
      <c r="O184" s="190"/>
      <c r="P184" s="190"/>
      <c r="Q184" s="190"/>
    </row>
    <row r="185" spans="1:17" x14ac:dyDescent="0.2">
      <c r="A185" s="414">
        <v>2006</v>
      </c>
      <c r="B185" s="421"/>
      <c r="C185" s="330">
        <v>233178</v>
      </c>
      <c r="D185" s="330">
        <v>51769</v>
      </c>
      <c r="E185" s="330">
        <f>SUM(H185:M185)</f>
        <v>862</v>
      </c>
      <c r="F185" s="329">
        <f>E185/D185</f>
        <v>1.6650891460140239E-2</v>
      </c>
      <c r="G185" s="330"/>
      <c r="H185" s="330">
        <v>435</v>
      </c>
      <c r="I185" s="330">
        <v>194</v>
      </c>
      <c r="J185" s="330">
        <v>100</v>
      </c>
      <c r="K185" s="330">
        <v>112</v>
      </c>
      <c r="L185" s="330">
        <v>20</v>
      </c>
      <c r="M185" s="330">
        <v>1</v>
      </c>
      <c r="N185" s="331"/>
      <c r="O185" s="190"/>
      <c r="P185" s="190"/>
      <c r="Q185" s="190"/>
    </row>
    <row r="186" spans="1:17" x14ac:dyDescent="0.2">
      <c r="A186" s="408">
        <v>2007</v>
      </c>
      <c r="B186" s="421"/>
      <c r="C186" s="610">
        <v>236289</v>
      </c>
      <c r="D186" s="610">
        <v>63308</v>
      </c>
      <c r="E186" s="612">
        <v>748</v>
      </c>
      <c r="F186" s="611">
        <v>1.1815252713859081E-2</v>
      </c>
      <c r="G186" s="610"/>
      <c r="H186" s="610">
        <v>366</v>
      </c>
      <c r="I186" s="610">
        <v>184</v>
      </c>
      <c r="J186" s="610">
        <v>86</v>
      </c>
      <c r="K186" s="610">
        <v>92</v>
      </c>
      <c r="L186" s="610">
        <v>16</v>
      </c>
      <c r="M186" s="610">
        <v>4</v>
      </c>
      <c r="N186" s="609"/>
      <c r="O186" s="190"/>
      <c r="P186" s="190"/>
      <c r="Q186" s="190"/>
    </row>
    <row r="187" spans="1:17" x14ac:dyDescent="0.2">
      <c r="A187" s="411">
        <v>2008</v>
      </c>
      <c r="B187" s="421"/>
      <c r="C187" s="219">
        <v>240215</v>
      </c>
      <c r="D187" s="219">
        <v>82163</v>
      </c>
      <c r="E187" s="219">
        <v>661</v>
      </c>
      <c r="F187" s="220">
        <v>8.0449841916561127E-3</v>
      </c>
      <c r="G187" s="219"/>
      <c r="H187" s="219">
        <v>332</v>
      </c>
      <c r="I187" s="219">
        <v>160</v>
      </c>
      <c r="J187" s="219">
        <v>66</v>
      </c>
      <c r="K187" s="219">
        <v>91</v>
      </c>
      <c r="L187" s="219">
        <v>10</v>
      </c>
      <c r="M187" s="219">
        <v>2</v>
      </c>
      <c r="N187" s="218"/>
      <c r="O187" s="190"/>
      <c r="P187" s="190"/>
      <c r="Q187" s="190"/>
    </row>
    <row r="188" spans="1:17" x14ac:dyDescent="0.2">
      <c r="A188" s="411">
        <v>2009</v>
      </c>
      <c r="B188" s="407"/>
      <c r="C188" s="476">
        <v>242913</v>
      </c>
      <c r="D188" s="476">
        <v>85848</v>
      </c>
      <c r="E188" s="476">
        <v>664</v>
      </c>
      <c r="F188" s="477">
        <v>7.7346009202301502E-3</v>
      </c>
      <c r="G188" s="476"/>
      <c r="H188" s="476">
        <v>303</v>
      </c>
      <c r="I188" s="476">
        <v>167</v>
      </c>
      <c r="J188" s="476">
        <v>79</v>
      </c>
      <c r="K188" s="476">
        <v>98</v>
      </c>
      <c r="L188" s="476">
        <v>15</v>
      </c>
      <c r="M188" s="476">
        <v>2</v>
      </c>
      <c r="N188" s="211"/>
      <c r="O188" s="190"/>
      <c r="P188" s="190"/>
      <c r="Q188" s="190"/>
    </row>
    <row r="189" spans="1:17" x14ac:dyDescent="0.2">
      <c r="A189" s="408">
        <v>2010</v>
      </c>
      <c r="B189" s="407"/>
      <c r="C189" s="476">
        <v>242345</v>
      </c>
      <c r="D189" s="476">
        <v>80401</v>
      </c>
      <c r="E189" s="476">
        <v>551</v>
      </c>
      <c r="F189" s="477">
        <v>6.8531488068401814E-3</v>
      </c>
      <c r="G189" s="476">
        <v>33917</v>
      </c>
      <c r="H189" s="476">
        <v>269</v>
      </c>
      <c r="I189" s="476">
        <v>124</v>
      </c>
      <c r="J189" s="476">
        <v>74</v>
      </c>
      <c r="K189" s="476">
        <v>74</v>
      </c>
      <c r="L189" s="476">
        <v>9</v>
      </c>
      <c r="M189" s="476">
        <v>1</v>
      </c>
      <c r="N189" s="211">
        <v>34468</v>
      </c>
      <c r="O189" s="190"/>
      <c r="P189" s="190"/>
      <c r="Q189" s="190"/>
    </row>
    <row r="190" spans="1:17" x14ac:dyDescent="0.2">
      <c r="A190" s="532">
        <v>2011</v>
      </c>
      <c r="B190" s="399"/>
      <c r="C190" s="680">
        <v>242345</v>
      </c>
      <c r="D190" s="476">
        <v>76278</v>
      </c>
      <c r="E190" s="476">
        <v>500</v>
      </c>
      <c r="F190" s="477">
        <v>6.5549700520932674E-3</v>
      </c>
      <c r="G190" s="476">
        <v>30363</v>
      </c>
      <c r="H190" s="476">
        <v>241</v>
      </c>
      <c r="I190" s="476">
        <v>124</v>
      </c>
      <c r="J190" s="476">
        <v>62</v>
      </c>
      <c r="K190" s="476">
        <v>59</v>
      </c>
      <c r="L190" s="476">
        <v>13</v>
      </c>
      <c r="M190" s="476">
        <v>1</v>
      </c>
      <c r="N190" s="211">
        <v>30863</v>
      </c>
      <c r="O190" s="190"/>
      <c r="P190" s="190"/>
      <c r="Q190" s="190"/>
    </row>
    <row r="191" spans="1:17" x14ac:dyDescent="0.2">
      <c r="A191" s="408" t="s">
        <v>503</v>
      </c>
      <c r="B191" s="529"/>
      <c r="C191" s="476">
        <v>242345</v>
      </c>
      <c r="D191" s="207">
        <v>45964</v>
      </c>
      <c r="E191" s="207">
        <v>320</v>
      </c>
      <c r="F191" s="208">
        <v>6.9619701243937016E-3</v>
      </c>
      <c r="G191" s="207">
        <v>14576</v>
      </c>
      <c r="H191" s="207">
        <v>153</v>
      </c>
      <c r="I191" s="207">
        <v>77</v>
      </c>
      <c r="J191" s="207">
        <v>48</v>
      </c>
      <c r="K191" s="207">
        <v>38</v>
      </c>
      <c r="L191" s="207">
        <v>4</v>
      </c>
      <c r="M191" s="207">
        <v>0</v>
      </c>
      <c r="N191" s="206">
        <v>14896</v>
      </c>
      <c r="O191" s="190"/>
      <c r="P191" s="190"/>
      <c r="Q191" s="190"/>
    </row>
    <row r="192" spans="1:17" ht="15" thickBot="1" x14ac:dyDescent="0.25">
      <c r="A192" s="395">
        <v>2013</v>
      </c>
      <c r="B192" s="394"/>
      <c r="C192" s="685">
        <v>242345</v>
      </c>
      <c r="D192" s="472" t="s">
        <v>485</v>
      </c>
      <c r="E192" s="472" t="s">
        <v>485</v>
      </c>
      <c r="F192" s="473" t="s">
        <v>485</v>
      </c>
      <c r="G192" s="472" t="s">
        <v>485</v>
      </c>
      <c r="H192" s="472" t="s">
        <v>485</v>
      </c>
      <c r="I192" s="472" t="s">
        <v>485</v>
      </c>
      <c r="J192" s="472" t="s">
        <v>485</v>
      </c>
      <c r="K192" s="472" t="s">
        <v>485</v>
      </c>
      <c r="L192" s="472" t="s">
        <v>485</v>
      </c>
      <c r="M192" s="472" t="s">
        <v>485</v>
      </c>
      <c r="N192" s="471" t="s">
        <v>485</v>
      </c>
      <c r="O192" s="190"/>
      <c r="P192" s="190"/>
      <c r="Q192" s="190"/>
    </row>
    <row r="193" spans="1:17" x14ac:dyDescent="0.2">
      <c r="A193" s="286" t="s">
        <v>510</v>
      </c>
      <c r="B193" s="303"/>
      <c r="C193" s="308">
        <v>217762</v>
      </c>
      <c r="D193" s="307">
        <v>36</v>
      </c>
      <c r="E193" s="307">
        <v>3</v>
      </c>
      <c r="F193" s="309">
        <v>8.3299999999999999E-2</v>
      </c>
      <c r="G193" s="312"/>
      <c r="H193" s="308">
        <v>1</v>
      </c>
      <c r="I193" s="307">
        <v>0</v>
      </c>
      <c r="J193" s="307">
        <v>0</v>
      </c>
      <c r="K193" s="307">
        <v>2</v>
      </c>
      <c r="L193" s="307">
        <v>0</v>
      </c>
      <c r="M193" s="307">
        <v>0</v>
      </c>
      <c r="N193" s="311"/>
      <c r="O193" s="190"/>
      <c r="P193" s="190"/>
      <c r="Q193" s="190"/>
    </row>
    <row r="194" spans="1:17" x14ac:dyDescent="0.2">
      <c r="A194" s="286">
        <v>1998</v>
      </c>
      <c r="B194" s="303"/>
      <c r="C194" s="308">
        <v>219444</v>
      </c>
      <c r="D194" s="307">
        <v>3485</v>
      </c>
      <c r="E194" s="307">
        <v>71</v>
      </c>
      <c r="F194" s="309">
        <v>2.0400000000000001E-2</v>
      </c>
      <c r="G194" s="291"/>
      <c r="H194" s="308">
        <v>24</v>
      </c>
      <c r="I194" s="307">
        <v>24</v>
      </c>
      <c r="J194" s="307">
        <v>7</v>
      </c>
      <c r="K194" s="307">
        <v>14</v>
      </c>
      <c r="L194" s="307">
        <v>2</v>
      </c>
      <c r="M194" s="307">
        <v>0</v>
      </c>
      <c r="N194" s="287"/>
      <c r="O194" s="190"/>
      <c r="P194" s="190"/>
      <c r="Q194" s="190"/>
    </row>
    <row r="195" spans="1:17" x14ac:dyDescent="0.2">
      <c r="A195" s="286">
        <v>1999</v>
      </c>
      <c r="B195" s="303"/>
      <c r="C195" s="308">
        <v>220941</v>
      </c>
      <c r="D195" s="307">
        <v>4010</v>
      </c>
      <c r="E195" s="307">
        <v>224</v>
      </c>
      <c r="F195" s="309">
        <v>5.5899999999999998E-2</v>
      </c>
      <c r="G195" s="291"/>
      <c r="H195" s="308">
        <v>108</v>
      </c>
      <c r="I195" s="307">
        <v>61</v>
      </c>
      <c r="J195" s="307">
        <v>26</v>
      </c>
      <c r="K195" s="307">
        <v>27</v>
      </c>
      <c r="L195" s="307">
        <v>2</v>
      </c>
      <c r="M195" s="307">
        <v>0</v>
      </c>
      <c r="N195" s="287"/>
      <c r="O195" s="190"/>
      <c r="P195" s="190"/>
      <c r="Q195" s="190"/>
    </row>
    <row r="196" spans="1:17" x14ac:dyDescent="0.2">
      <c r="A196" s="286">
        <v>2000</v>
      </c>
      <c r="B196" s="303"/>
      <c r="C196" s="308">
        <v>226862</v>
      </c>
      <c r="D196" s="307">
        <v>7244</v>
      </c>
      <c r="E196" s="307">
        <v>222</v>
      </c>
      <c r="F196" s="309">
        <v>3.0599999999999999E-2</v>
      </c>
      <c r="G196" s="291"/>
      <c r="H196" s="308">
        <v>120</v>
      </c>
      <c r="I196" s="307">
        <v>50</v>
      </c>
      <c r="J196" s="307">
        <v>16</v>
      </c>
      <c r="K196" s="307">
        <v>31</v>
      </c>
      <c r="L196" s="307">
        <v>5</v>
      </c>
      <c r="M196" s="307">
        <v>0</v>
      </c>
      <c r="N196" s="287"/>
      <c r="O196" s="190"/>
      <c r="P196" s="190"/>
      <c r="Q196" s="190"/>
    </row>
    <row r="197" spans="1:17" x14ac:dyDescent="0.2">
      <c r="A197" s="286">
        <v>2001</v>
      </c>
      <c r="B197" s="303"/>
      <c r="C197" s="308">
        <v>227151</v>
      </c>
      <c r="D197" s="307">
        <v>10715</v>
      </c>
      <c r="E197" s="307">
        <v>322</v>
      </c>
      <c r="F197" s="309">
        <v>3.0099999999999998E-2</v>
      </c>
      <c r="G197" s="291"/>
      <c r="H197" s="308">
        <v>191</v>
      </c>
      <c r="I197" s="307">
        <v>61</v>
      </c>
      <c r="J197" s="307">
        <v>33</v>
      </c>
      <c r="K197" s="307">
        <v>32</v>
      </c>
      <c r="L197" s="307">
        <v>4</v>
      </c>
      <c r="M197" s="307">
        <v>1</v>
      </c>
      <c r="N197" s="287"/>
      <c r="O197" s="190"/>
      <c r="P197" s="190"/>
      <c r="Q197" s="190"/>
    </row>
    <row r="198" spans="1:17" x14ac:dyDescent="0.2">
      <c r="A198" s="286">
        <v>2002</v>
      </c>
      <c r="B198" s="303"/>
      <c r="C198" s="305">
        <v>227151</v>
      </c>
      <c r="D198" s="304">
        <v>15564</v>
      </c>
      <c r="E198" s="304">
        <v>354</v>
      </c>
      <c r="F198" s="306">
        <v>2.2700000000000001E-2</v>
      </c>
      <c r="G198" s="291"/>
      <c r="H198" s="305">
        <v>198</v>
      </c>
      <c r="I198" s="304">
        <v>82</v>
      </c>
      <c r="J198" s="304">
        <v>31</v>
      </c>
      <c r="K198" s="304">
        <v>36</v>
      </c>
      <c r="L198" s="304">
        <v>7</v>
      </c>
      <c r="M198" s="304">
        <v>0</v>
      </c>
      <c r="N198" s="287"/>
      <c r="O198" s="190"/>
      <c r="P198" s="190"/>
      <c r="Q198" s="190"/>
    </row>
    <row r="199" spans="1:17" x14ac:dyDescent="0.2">
      <c r="A199" s="286">
        <v>2003</v>
      </c>
      <c r="B199" s="303"/>
      <c r="C199" s="364">
        <v>229896</v>
      </c>
      <c r="D199" s="361">
        <v>26295</v>
      </c>
      <c r="E199" s="361">
        <v>365</v>
      </c>
      <c r="F199" s="363">
        <v>1.3899999999999999E-2</v>
      </c>
      <c r="G199" s="291"/>
      <c r="H199" s="362">
        <v>217</v>
      </c>
      <c r="I199" s="361">
        <v>81</v>
      </c>
      <c r="J199" s="361">
        <v>42</v>
      </c>
      <c r="K199" s="361">
        <v>21</v>
      </c>
      <c r="L199" s="361">
        <v>4</v>
      </c>
      <c r="M199" s="360">
        <v>0</v>
      </c>
      <c r="N199" s="287"/>
      <c r="O199" s="190"/>
      <c r="P199" s="190"/>
      <c r="Q199" s="190"/>
    </row>
    <row r="200" spans="1:17" x14ac:dyDescent="0.2">
      <c r="A200" s="286">
        <v>2004</v>
      </c>
      <c r="B200" s="293"/>
      <c r="C200" s="295">
        <v>230947</v>
      </c>
      <c r="D200" s="295">
        <v>28171</v>
      </c>
      <c r="E200" s="295">
        <v>310</v>
      </c>
      <c r="F200" s="297">
        <v>1.0999999999999999E-2</v>
      </c>
      <c r="G200" s="291"/>
      <c r="H200" s="296">
        <v>196</v>
      </c>
      <c r="I200" s="295">
        <v>64</v>
      </c>
      <c r="J200" s="295">
        <v>28</v>
      </c>
      <c r="K200" s="295">
        <v>21</v>
      </c>
      <c r="L200" s="295">
        <v>1</v>
      </c>
      <c r="M200" s="294">
        <v>0</v>
      </c>
      <c r="N200" s="287"/>
      <c r="O200" s="190"/>
      <c r="P200" s="190"/>
      <c r="Q200" s="190"/>
    </row>
    <row r="201" spans="1:17" x14ac:dyDescent="0.2">
      <c r="A201" s="286">
        <v>2005</v>
      </c>
      <c r="B201" s="293"/>
      <c r="C201" s="290">
        <v>231787</v>
      </c>
      <c r="D201" s="289">
        <v>28530</v>
      </c>
      <c r="E201" s="289">
        <v>410</v>
      </c>
      <c r="F201" s="292">
        <v>1.44E-2</v>
      </c>
      <c r="G201" s="291"/>
      <c r="H201" s="290">
        <v>241</v>
      </c>
      <c r="I201" s="289">
        <v>81</v>
      </c>
      <c r="J201" s="289">
        <v>44</v>
      </c>
      <c r="K201" s="289">
        <v>41</v>
      </c>
      <c r="L201" s="289">
        <v>3</v>
      </c>
      <c r="M201" s="288">
        <v>0</v>
      </c>
      <c r="N201" s="287"/>
      <c r="O201" s="190"/>
      <c r="P201" s="190"/>
      <c r="Q201" s="190"/>
    </row>
    <row r="202" spans="1:17" x14ac:dyDescent="0.2">
      <c r="A202" s="286">
        <v>2006</v>
      </c>
      <c r="B202" s="293"/>
      <c r="C202" s="451">
        <v>234045</v>
      </c>
      <c r="D202" s="451">
        <v>27486</v>
      </c>
      <c r="E202" s="451">
        <f>SUM(H202:M202)</f>
        <v>312</v>
      </c>
      <c r="F202" s="490">
        <f>E202/D202</f>
        <v>1.1351233355162629E-2</v>
      </c>
      <c r="G202" s="451"/>
      <c r="H202" s="451">
        <v>190</v>
      </c>
      <c r="I202" s="451">
        <v>63</v>
      </c>
      <c r="J202" s="451">
        <v>23</v>
      </c>
      <c r="K202" s="451">
        <v>30</v>
      </c>
      <c r="L202" s="451">
        <v>6</v>
      </c>
      <c r="M202" s="451">
        <v>0</v>
      </c>
      <c r="N202" s="389"/>
      <c r="O202" s="190"/>
      <c r="P202" s="190"/>
      <c r="Q202" s="190"/>
    </row>
    <row r="203" spans="1:17" x14ac:dyDescent="0.2">
      <c r="A203" s="357">
        <v>2007</v>
      </c>
      <c r="B203" s="303"/>
      <c r="C203" s="583">
        <v>238051</v>
      </c>
      <c r="D203" s="583">
        <v>29932</v>
      </c>
      <c r="E203" s="489">
        <v>284</v>
      </c>
      <c r="F203" s="488">
        <v>9.4881728291511536E-3</v>
      </c>
      <c r="G203" s="583"/>
      <c r="H203" s="583">
        <v>164</v>
      </c>
      <c r="I203" s="583">
        <v>64</v>
      </c>
      <c r="J203" s="583">
        <v>30</v>
      </c>
      <c r="K203" s="583">
        <v>24</v>
      </c>
      <c r="L203" s="583">
        <v>2</v>
      </c>
      <c r="M203" s="583">
        <v>0</v>
      </c>
      <c r="N203" s="486"/>
      <c r="O203" s="190"/>
      <c r="P203" s="190"/>
      <c r="Q203" s="190"/>
    </row>
    <row r="204" spans="1:17" x14ac:dyDescent="0.2">
      <c r="A204" s="358">
        <v>2008</v>
      </c>
      <c r="B204" s="303"/>
      <c r="C204" s="671">
        <v>241491</v>
      </c>
      <c r="D204" s="671">
        <v>31920</v>
      </c>
      <c r="E204" s="671">
        <v>235</v>
      </c>
      <c r="F204" s="672">
        <v>7.3621552437543869E-3</v>
      </c>
      <c r="G204" s="671"/>
      <c r="H204" s="671">
        <v>120</v>
      </c>
      <c r="I204" s="671">
        <v>54</v>
      </c>
      <c r="J204" s="671">
        <v>30</v>
      </c>
      <c r="K204" s="671">
        <v>23</v>
      </c>
      <c r="L204" s="671">
        <v>6</v>
      </c>
      <c r="M204" s="671">
        <v>2</v>
      </c>
      <c r="N204" s="670"/>
      <c r="O204" s="190"/>
      <c r="P204" s="190"/>
      <c r="Q204" s="190"/>
    </row>
    <row r="205" spans="1:17" x14ac:dyDescent="0.2">
      <c r="A205" s="358">
        <v>2009</v>
      </c>
      <c r="B205" s="356"/>
      <c r="C205" s="346">
        <v>244723</v>
      </c>
      <c r="D205" s="346">
        <v>33968</v>
      </c>
      <c r="E205" s="346">
        <v>230</v>
      </c>
      <c r="F205" s="347">
        <v>6.7710787989199162E-3</v>
      </c>
      <c r="G205" s="346"/>
      <c r="H205" s="346">
        <v>120</v>
      </c>
      <c r="I205" s="346">
        <v>54</v>
      </c>
      <c r="J205" s="346">
        <v>20</v>
      </c>
      <c r="K205" s="346">
        <v>26</v>
      </c>
      <c r="L205" s="346">
        <v>9</v>
      </c>
      <c r="M205" s="346">
        <v>1</v>
      </c>
      <c r="N205" s="345"/>
      <c r="O205" s="190"/>
      <c r="P205" s="190"/>
      <c r="Q205" s="190"/>
    </row>
    <row r="206" spans="1:17" x14ac:dyDescent="0.2">
      <c r="A206" s="357">
        <v>2010</v>
      </c>
      <c r="B206" s="356"/>
      <c r="C206" s="346">
        <v>246178</v>
      </c>
      <c r="D206" s="346">
        <v>34140</v>
      </c>
      <c r="E206" s="346">
        <v>207</v>
      </c>
      <c r="F206" s="347">
        <v>6.0632689855992794E-3</v>
      </c>
      <c r="G206" s="346">
        <v>1657</v>
      </c>
      <c r="H206" s="346">
        <v>107</v>
      </c>
      <c r="I206" s="346">
        <v>52</v>
      </c>
      <c r="J206" s="346">
        <v>19</v>
      </c>
      <c r="K206" s="346">
        <v>25</v>
      </c>
      <c r="L206" s="346">
        <v>3</v>
      </c>
      <c r="M206" s="346">
        <v>1</v>
      </c>
      <c r="N206" s="345">
        <v>1864</v>
      </c>
      <c r="O206" s="190"/>
      <c r="P206" s="190"/>
      <c r="Q206" s="190"/>
    </row>
    <row r="207" spans="1:17" x14ac:dyDescent="0.2">
      <c r="A207" s="353">
        <v>2011</v>
      </c>
      <c r="B207" s="283"/>
      <c r="C207" s="684">
        <v>246178</v>
      </c>
      <c r="D207" s="346">
        <v>34648</v>
      </c>
      <c r="E207" s="346">
        <v>237</v>
      </c>
      <c r="F207" s="347">
        <v>6.8402215838432312E-3</v>
      </c>
      <c r="G207" s="346">
        <v>1597</v>
      </c>
      <c r="H207" s="346">
        <v>151</v>
      </c>
      <c r="I207" s="346">
        <v>39</v>
      </c>
      <c r="J207" s="346">
        <v>20</v>
      </c>
      <c r="K207" s="346">
        <v>25</v>
      </c>
      <c r="L207" s="346">
        <v>2</v>
      </c>
      <c r="M207" s="346">
        <v>0</v>
      </c>
      <c r="N207" s="345">
        <v>1834</v>
      </c>
      <c r="O207" s="190"/>
      <c r="P207" s="190"/>
      <c r="Q207" s="190"/>
    </row>
    <row r="208" spans="1:17" x14ac:dyDescent="0.2">
      <c r="A208" s="349" t="s">
        <v>503</v>
      </c>
      <c r="B208" s="283"/>
      <c r="C208" s="683">
        <v>246178</v>
      </c>
      <c r="D208" s="682">
        <v>24228</v>
      </c>
      <c r="E208" s="373">
        <v>151</v>
      </c>
      <c r="F208" s="374">
        <v>6.2324581667780876E-3</v>
      </c>
      <c r="G208" s="373">
        <v>1323</v>
      </c>
      <c r="H208" s="373">
        <v>87</v>
      </c>
      <c r="I208" s="373">
        <v>23</v>
      </c>
      <c r="J208" s="373">
        <v>21</v>
      </c>
      <c r="K208" s="373">
        <v>19</v>
      </c>
      <c r="L208" s="373">
        <v>1</v>
      </c>
      <c r="M208" s="373">
        <v>0</v>
      </c>
      <c r="N208" s="372">
        <v>1474</v>
      </c>
      <c r="O208" s="190"/>
      <c r="P208" s="190"/>
      <c r="Q208" s="190"/>
    </row>
    <row r="209" spans="1:17" ht="15" thickBot="1" x14ac:dyDescent="0.25">
      <c r="A209" s="513">
        <v>2013</v>
      </c>
      <c r="B209" s="343"/>
      <c r="C209" s="681">
        <v>246178</v>
      </c>
      <c r="D209" s="510" t="s">
        <v>485</v>
      </c>
      <c r="E209" s="510" t="s">
        <v>485</v>
      </c>
      <c r="F209" s="511" t="s">
        <v>485</v>
      </c>
      <c r="G209" s="510" t="s">
        <v>485</v>
      </c>
      <c r="H209" s="510" t="s">
        <v>485</v>
      </c>
      <c r="I209" s="510" t="s">
        <v>485</v>
      </c>
      <c r="J209" s="510" t="s">
        <v>485</v>
      </c>
      <c r="K209" s="510" t="s">
        <v>485</v>
      </c>
      <c r="L209" s="510" t="s">
        <v>485</v>
      </c>
      <c r="M209" s="510" t="s">
        <v>485</v>
      </c>
      <c r="N209" s="509" t="s">
        <v>485</v>
      </c>
      <c r="O209" s="190"/>
      <c r="P209" s="190"/>
      <c r="Q209" s="190"/>
    </row>
    <row r="210" spans="1:17" x14ac:dyDescent="0.2">
      <c r="A210" s="414">
        <v>1997</v>
      </c>
      <c r="B210" s="431"/>
      <c r="C210" s="438">
        <v>316998</v>
      </c>
      <c r="D210" s="437" t="s">
        <v>485</v>
      </c>
      <c r="E210" s="437" t="s">
        <v>485</v>
      </c>
      <c r="F210" s="439" t="s">
        <v>485</v>
      </c>
      <c r="G210" s="441"/>
      <c r="H210" s="438" t="s">
        <v>485</v>
      </c>
      <c r="I210" s="437" t="s">
        <v>485</v>
      </c>
      <c r="J210" s="437" t="s">
        <v>485</v>
      </c>
      <c r="K210" s="437" t="s">
        <v>485</v>
      </c>
      <c r="L210" s="437" t="s">
        <v>485</v>
      </c>
      <c r="M210" s="437" t="s">
        <v>485</v>
      </c>
      <c r="N210" s="440"/>
      <c r="O210" s="190"/>
      <c r="P210" s="190"/>
      <c r="Q210" s="190"/>
    </row>
    <row r="211" spans="1:17" x14ac:dyDescent="0.2">
      <c r="A211" s="414">
        <v>1998</v>
      </c>
      <c r="B211" s="431"/>
      <c r="C211" s="438">
        <v>314074</v>
      </c>
      <c r="D211" s="437" t="s">
        <v>485</v>
      </c>
      <c r="E211" s="437" t="s">
        <v>485</v>
      </c>
      <c r="F211" s="439" t="s">
        <v>485</v>
      </c>
      <c r="G211" s="419"/>
      <c r="H211" s="438" t="s">
        <v>485</v>
      </c>
      <c r="I211" s="437" t="s">
        <v>485</v>
      </c>
      <c r="J211" s="437" t="s">
        <v>485</v>
      </c>
      <c r="K211" s="437" t="s">
        <v>485</v>
      </c>
      <c r="L211" s="437" t="s">
        <v>485</v>
      </c>
      <c r="M211" s="437" t="s">
        <v>485</v>
      </c>
      <c r="N211" s="415"/>
      <c r="O211" s="190"/>
      <c r="P211" s="190"/>
      <c r="Q211" s="190"/>
    </row>
    <row r="212" spans="1:17" x14ac:dyDescent="0.2">
      <c r="A212" s="414">
        <v>1999</v>
      </c>
      <c r="B212" s="431"/>
      <c r="C212" s="438">
        <v>311757</v>
      </c>
      <c r="D212" s="437" t="s">
        <v>485</v>
      </c>
      <c r="E212" s="437" t="s">
        <v>485</v>
      </c>
      <c r="F212" s="439" t="s">
        <v>485</v>
      </c>
      <c r="G212" s="419"/>
      <c r="H212" s="438" t="s">
        <v>485</v>
      </c>
      <c r="I212" s="437" t="s">
        <v>485</v>
      </c>
      <c r="J212" s="437" t="s">
        <v>485</v>
      </c>
      <c r="K212" s="437" t="s">
        <v>485</v>
      </c>
      <c r="L212" s="437" t="s">
        <v>485</v>
      </c>
      <c r="M212" s="437" t="s">
        <v>485</v>
      </c>
      <c r="N212" s="415"/>
      <c r="O212" s="190"/>
      <c r="P212" s="190"/>
      <c r="Q212" s="190"/>
    </row>
    <row r="213" spans="1:17" x14ac:dyDescent="0.2">
      <c r="A213" s="414" t="s">
        <v>509</v>
      </c>
      <c r="B213" s="431"/>
      <c r="C213" s="438">
        <v>320380</v>
      </c>
      <c r="D213" s="437">
        <v>16346</v>
      </c>
      <c r="E213" s="437">
        <v>145</v>
      </c>
      <c r="F213" s="439">
        <v>8.8999999999999999E-3</v>
      </c>
      <c r="G213" s="419"/>
      <c r="H213" s="438">
        <v>65</v>
      </c>
      <c r="I213" s="437">
        <v>30</v>
      </c>
      <c r="J213" s="437">
        <v>20</v>
      </c>
      <c r="K213" s="437">
        <v>27</v>
      </c>
      <c r="L213" s="437">
        <v>3</v>
      </c>
      <c r="M213" s="437">
        <v>0</v>
      </c>
      <c r="N213" s="415"/>
      <c r="O213" s="190"/>
      <c r="P213" s="190"/>
      <c r="Q213" s="190"/>
    </row>
    <row r="214" spans="1:17" x14ac:dyDescent="0.2">
      <c r="A214" s="414">
        <v>2001</v>
      </c>
      <c r="B214" s="431"/>
      <c r="C214" s="438">
        <v>320916</v>
      </c>
      <c r="D214" s="437">
        <v>27022</v>
      </c>
      <c r="E214" s="437">
        <v>351</v>
      </c>
      <c r="F214" s="439">
        <v>1.2999999999999999E-2</v>
      </c>
      <c r="G214" s="419"/>
      <c r="H214" s="438">
        <v>177</v>
      </c>
      <c r="I214" s="437">
        <v>69</v>
      </c>
      <c r="J214" s="437">
        <v>46</v>
      </c>
      <c r="K214" s="437">
        <v>52</v>
      </c>
      <c r="L214" s="437">
        <v>3</v>
      </c>
      <c r="M214" s="437">
        <v>4</v>
      </c>
      <c r="N214" s="415"/>
      <c r="O214" s="190"/>
      <c r="P214" s="190"/>
      <c r="Q214" s="190"/>
    </row>
    <row r="215" spans="1:17" x14ac:dyDescent="0.2">
      <c r="A215" s="414" t="s">
        <v>508</v>
      </c>
      <c r="B215" s="431"/>
      <c r="C215" s="436">
        <v>320916</v>
      </c>
      <c r="D215" s="485">
        <v>3956</v>
      </c>
      <c r="E215" s="485">
        <v>44</v>
      </c>
      <c r="F215" s="435">
        <v>1.11E-2</v>
      </c>
      <c r="G215" s="419"/>
      <c r="H215" s="436">
        <v>23</v>
      </c>
      <c r="I215" s="485">
        <v>6</v>
      </c>
      <c r="J215" s="485">
        <v>7</v>
      </c>
      <c r="K215" s="485">
        <v>8</v>
      </c>
      <c r="L215" s="485">
        <v>0</v>
      </c>
      <c r="M215" s="485">
        <v>0</v>
      </c>
      <c r="N215" s="415"/>
      <c r="O215" s="190"/>
      <c r="P215" s="190"/>
      <c r="Q215" s="190"/>
    </row>
    <row r="216" spans="1:17" x14ac:dyDescent="0.2">
      <c r="A216" s="414">
        <v>2003</v>
      </c>
      <c r="B216" s="431"/>
      <c r="C216" s="570">
        <v>324521</v>
      </c>
      <c r="D216" s="567">
        <v>28225</v>
      </c>
      <c r="E216" s="567">
        <v>190</v>
      </c>
      <c r="F216" s="569">
        <v>6.7000000000000002E-3</v>
      </c>
      <c r="G216" s="419"/>
      <c r="H216" s="568">
        <v>99</v>
      </c>
      <c r="I216" s="567">
        <v>35</v>
      </c>
      <c r="J216" s="567">
        <v>25</v>
      </c>
      <c r="K216" s="567">
        <v>24</v>
      </c>
      <c r="L216" s="567">
        <v>6</v>
      </c>
      <c r="M216" s="566">
        <v>1</v>
      </c>
      <c r="N216" s="415"/>
      <c r="O216" s="190"/>
      <c r="P216" s="190"/>
      <c r="Q216" s="190"/>
    </row>
    <row r="217" spans="1:17" x14ac:dyDescent="0.2">
      <c r="A217" s="414">
        <v>2004</v>
      </c>
      <c r="B217" s="421"/>
      <c r="C217" s="423">
        <v>326351</v>
      </c>
      <c r="D217" s="423">
        <v>21784</v>
      </c>
      <c r="E217" s="423">
        <v>153</v>
      </c>
      <c r="F217" s="425">
        <v>7.0000000000000001E-3</v>
      </c>
      <c r="G217" s="419"/>
      <c r="H217" s="424">
        <v>64</v>
      </c>
      <c r="I217" s="423">
        <v>42</v>
      </c>
      <c r="J217" s="423">
        <v>16</v>
      </c>
      <c r="K217" s="423">
        <v>28</v>
      </c>
      <c r="L217" s="423">
        <v>3</v>
      </c>
      <c r="M217" s="422">
        <v>0</v>
      </c>
      <c r="N217" s="415"/>
      <c r="O217" s="190"/>
      <c r="P217" s="190"/>
      <c r="Q217" s="190"/>
    </row>
    <row r="218" spans="1:17" x14ac:dyDescent="0.2">
      <c r="A218" s="414">
        <v>2005</v>
      </c>
      <c r="B218" s="421"/>
      <c r="C218" s="418">
        <v>329379</v>
      </c>
      <c r="D218" s="417">
        <v>28228</v>
      </c>
      <c r="E218" s="417">
        <v>235</v>
      </c>
      <c r="F218" s="420">
        <v>8.3000000000000001E-3</v>
      </c>
      <c r="G218" s="419"/>
      <c r="H218" s="418">
        <v>106</v>
      </c>
      <c r="I218" s="417">
        <v>64</v>
      </c>
      <c r="J218" s="417">
        <v>28</v>
      </c>
      <c r="K218" s="417">
        <v>32</v>
      </c>
      <c r="L218" s="417">
        <v>5</v>
      </c>
      <c r="M218" s="416">
        <v>0</v>
      </c>
      <c r="N218" s="415"/>
      <c r="O218" s="190"/>
      <c r="P218" s="190"/>
      <c r="Q218" s="190"/>
    </row>
    <row r="219" spans="1:17" x14ac:dyDescent="0.2">
      <c r="A219" s="414">
        <v>2006</v>
      </c>
      <c r="B219" s="412"/>
      <c r="C219" s="330">
        <v>334939</v>
      </c>
      <c r="D219" s="330">
        <v>16177</v>
      </c>
      <c r="E219" s="330">
        <f>SUM(H219:M219)</f>
        <v>81</v>
      </c>
      <c r="F219" s="329">
        <f>E219/D219</f>
        <v>5.0071088582555479E-3</v>
      </c>
      <c r="G219" s="330"/>
      <c r="H219" s="330">
        <v>43</v>
      </c>
      <c r="I219" s="330">
        <v>19</v>
      </c>
      <c r="J219" s="330">
        <v>13</v>
      </c>
      <c r="K219" s="330">
        <v>6</v>
      </c>
      <c r="L219" s="330">
        <v>0</v>
      </c>
      <c r="M219" s="330">
        <v>0</v>
      </c>
      <c r="N219" s="331"/>
      <c r="O219" s="190"/>
      <c r="P219" s="190"/>
      <c r="Q219" s="190"/>
    </row>
    <row r="220" spans="1:17" x14ac:dyDescent="0.2">
      <c r="A220" s="414">
        <v>2007</v>
      </c>
      <c r="B220" s="412"/>
      <c r="C220" s="610">
        <v>338732</v>
      </c>
      <c r="D220" s="610">
        <v>38358</v>
      </c>
      <c r="E220" s="612">
        <v>141</v>
      </c>
      <c r="F220" s="611">
        <v>3.6758955102413893E-3</v>
      </c>
      <c r="G220" s="610"/>
      <c r="H220" s="610">
        <v>67</v>
      </c>
      <c r="I220" s="610">
        <v>36</v>
      </c>
      <c r="J220" s="610">
        <v>26</v>
      </c>
      <c r="K220" s="610">
        <v>11</v>
      </c>
      <c r="L220" s="610">
        <v>1</v>
      </c>
      <c r="M220" s="610">
        <v>0</v>
      </c>
      <c r="N220" s="609"/>
      <c r="O220" s="190"/>
      <c r="P220" s="190"/>
      <c r="Q220" s="190"/>
    </row>
    <row r="221" spans="1:17" x14ac:dyDescent="0.2">
      <c r="A221" s="414">
        <v>2008</v>
      </c>
      <c r="B221" s="412"/>
      <c r="C221" s="219">
        <v>343261</v>
      </c>
      <c r="D221" s="219">
        <v>23561</v>
      </c>
      <c r="E221" s="219">
        <v>104</v>
      </c>
      <c r="F221" s="220">
        <v>4.4140741229057312E-3</v>
      </c>
      <c r="G221" s="219"/>
      <c r="H221" s="219">
        <v>53</v>
      </c>
      <c r="I221" s="219">
        <v>22</v>
      </c>
      <c r="J221" s="219">
        <v>12</v>
      </c>
      <c r="K221" s="219">
        <v>17</v>
      </c>
      <c r="L221" s="219">
        <v>0</v>
      </c>
      <c r="M221" s="219">
        <v>0</v>
      </c>
      <c r="N221" s="218"/>
      <c r="O221" s="190"/>
      <c r="P221" s="190"/>
      <c r="Q221" s="190"/>
    </row>
    <row r="222" spans="1:17" x14ac:dyDescent="0.2">
      <c r="A222" s="411">
        <v>2009</v>
      </c>
      <c r="B222" s="407"/>
      <c r="C222" s="476">
        <v>344443</v>
      </c>
      <c r="D222" s="476">
        <v>21324</v>
      </c>
      <c r="E222" s="476">
        <v>57</v>
      </c>
      <c r="F222" s="477">
        <v>2.7000000000000001E-3</v>
      </c>
      <c r="G222" s="476"/>
      <c r="H222" s="476">
        <v>33</v>
      </c>
      <c r="I222" s="476">
        <v>10</v>
      </c>
      <c r="J222" s="476">
        <v>8</v>
      </c>
      <c r="K222" s="476">
        <v>4</v>
      </c>
      <c r="L222" s="476">
        <v>2</v>
      </c>
      <c r="M222" s="476">
        <v>0</v>
      </c>
      <c r="N222" s="211"/>
      <c r="O222" s="190"/>
      <c r="P222" s="190"/>
      <c r="Q222" s="190"/>
    </row>
    <row r="223" spans="1:17" x14ac:dyDescent="0.2">
      <c r="A223" s="408">
        <v>2010</v>
      </c>
      <c r="B223" s="407"/>
      <c r="C223" s="476">
        <v>338977</v>
      </c>
      <c r="D223" s="476">
        <v>20194</v>
      </c>
      <c r="E223" s="476">
        <v>125</v>
      </c>
      <c r="F223" s="477">
        <v>6.1999999999999998E-3</v>
      </c>
      <c r="G223" s="476">
        <v>883</v>
      </c>
      <c r="H223" s="476">
        <v>47</v>
      </c>
      <c r="I223" s="476">
        <v>29</v>
      </c>
      <c r="J223" s="476">
        <v>9</v>
      </c>
      <c r="K223" s="476">
        <v>26</v>
      </c>
      <c r="L223" s="476">
        <v>12</v>
      </c>
      <c r="M223" s="476">
        <v>2</v>
      </c>
      <c r="N223" s="211">
        <v>1008</v>
      </c>
      <c r="O223" s="190"/>
      <c r="P223" s="190"/>
      <c r="Q223" s="190"/>
    </row>
    <row r="224" spans="1:17" x14ac:dyDescent="0.2">
      <c r="A224" s="532">
        <v>2011</v>
      </c>
      <c r="B224" s="399"/>
      <c r="C224" s="680">
        <v>338977</v>
      </c>
      <c r="D224" s="476">
        <v>22185</v>
      </c>
      <c r="E224" s="476">
        <v>97</v>
      </c>
      <c r="F224" s="477">
        <v>4.4000000000000003E-3</v>
      </c>
      <c r="G224" s="476">
        <v>1083</v>
      </c>
      <c r="H224" s="476">
        <v>50</v>
      </c>
      <c r="I224" s="476">
        <v>28</v>
      </c>
      <c r="J224" s="476">
        <v>10</v>
      </c>
      <c r="K224" s="476">
        <v>8</v>
      </c>
      <c r="L224" s="476">
        <v>1</v>
      </c>
      <c r="M224" s="476">
        <v>0</v>
      </c>
      <c r="N224" s="211">
        <v>1180</v>
      </c>
      <c r="O224" s="190"/>
      <c r="P224" s="190"/>
      <c r="Q224" s="190"/>
    </row>
    <row r="225" spans="1:17" x14ac:dyDescent="0.2">
      <c r="A225" s="408">
        <v>2012</v>
      </c>
      <c r="B225" s="529"/>
      <c r="C225" s="476">
        <v>338977</v>
      </c>
      <c r="D225" s="207">
        <v>13534</v>
      </c>
      <c r="E225" s="207">
        <v>116</v>
      </c>
      <c r="F225" s="208">
        <v>8.6E-3</v>
      </c>
      <c r="G225" s="207">
        <v>563</v>
      </c>
      <c r="H225" s="207">
        <v>56</v>
      </c>
      <c r="I225" s="207">
        <v>26</v>
      </c>
      <c r="J225" s="207">
        <v>16</v>
      </c>
      <c r="K225" s="207">
        <v>13</v>
      </c>
      <c r="L225" s="207">
        <v>5</v>
      </c>
      <c r="M225" s="207">
        <v>0</v>
      </c>
      <c r="N225" s="206">
        <v>679</v>
      </c>
      <c r="O225" s="190"/>
      <c r="P225" s="190"/>
      <c r="Q225" s="190"/>
    </row>
    <row r="226" spans="1:17" ht="15" thickBot="1" x14ac:dyDescent="0.25">
      <c r="A226" s="395">
        <v>2013</v>
      </c>
      <c r="B226" s="525"/>
      <c r="C226" s="474">
        <v>338977</v>
      </c>
      <c r="D226" s="472">
        <v>11405</v>
      </c>
      <c r="E226" s="472">
        <v>58</v>
      </c>
      <c r="F226" s="473">
        <v>5.1000000000000004E-3</v>
      </c>
      <c r="G226" s="472">
        <v>375</v>
      </c>
      <c r="H226" s="472">
        <v>44</v>
      </c>
      <c r="I226" s="472">
        <v>7</v>
      </c>
      <c r="J226" s="472">
        <v>4</v>
      </c>
      <c r="K226" s="472">
        <v>3</v>
      </c>
      <c r="L226" s="472">
        <v>0</v>
      </c>
      <c r="M226" s="472">
        <v>0</v>
      </c>
      <c r="N226" s="472">
        <v>433</v>
      </c>
      <c r="O226" s="190"/>
      <c r="P226" s="190"/>
      <c r="Q226" s="190"/>
    </row>
    <row r="227" spans="1:17" x14ac:dyDescent="0.2">
      <c r="A227" s="381">
        <v>1997</v>
      </c>
      <c r="B227" s="380"/>
      <c r="C227" s="451" t="s">
        <v>485</v>
      </c>
      <c r="D227" s="451" t="s">
        <v>485</v>
      </c>
      <c r="E227" s="451" t="s">
        <v>485</v>
      </c>
      <c r="F227" s="451" t="s">
        <v>485</v>
      </c>
      <c r="G227" s="451"/>
      <c r="H227" s="451" t="s">
        <v>485</v>
      </c>
      <c r="I227" s="451" t="s">
        <v>485</v>
      </c>
      <c r="J227" s="451" t="s">
        <v>485</v>
      </c>
      <c r="K227" s="451" t="s">
        <v>485</v>
      </c>
      <c r="L227" s="451" t="s">
        <v>485</v>
      </c>
      <c r="M227" s="451" t="s">
        <v>485</v>
      </c>
      <c r="N227" s="451"/>
      <c r="O227" s="190"/>
      <c r="P227" s="190"/>
      <c r="Q227" s="190"/>
    </row>
    <row r="228" spans="1:17" x14ac:dyDescent="0.2">
      <c r="A228" s="381">
        <v>1998</v>
      </c>
      <c r="B228" s="380"/>
      <c r="C228" s="678">
        <v>379751</v>
      </c>
      <c r="D228" s="678">
        <v>23168</v>
      </c>
      <c r="E228" s="678">
        <v>551</v>
      </c>
      <c r="F228" s="679">
        <v>2.3782804608345032E-2</v>
      </c>
      <c r="G228" s="384"/>
      <c r="H228" s="678">
        <v>227</v>
      </c>
      <c r="I228" s="678">
        <v>152</v>
      </c>
      <c r="J228" s="678">
        <v>82</v>
      </c>
      <c r="K228" s="678">
        <v>81</v>
      </c>
      <c r="L228" s="678">
        <v>6</v>
      </c>
      <c r="M228" s="676">
        <v>3</v>
      </c>
      <c r="N228" s="675"/>
      <c r="O228" s="190"/>
      <c r="P228" s="190"/>
      <c r="Q228" s="190"/>
    </row>
    <row r="229" spans="1:17" x14ac:dyDescent="0.2">
      <c r="A229" s="381">
        <v>1999</v>
      </c>
      <c r="B229" s="380"/>
      <c r="C229" s="678">
        <v>378280</v>
      </c>
      <c r="D229" s="678">
        <v>21587</v>
      </c>
      <c r="E229" s="678">
        <v>690</v>
      </c>
      <c r="F229" s="679">
        <v>3.1963679939508438E-2</v>
      </c>
      <c r="G229" s="384"/>
      <c r="H229" s="678">
        <v>318</v>
      </c>
      <c r="I229" s="678">
        <v>191</v>
      </c>
      <c r="J229" s="678">
        <v>94</v>
      </c>
      <c r="K229" s="678">
        <v>76</v>
      </c>
      <c r="L229" s="678">
        <v>10</v>
      </c>
      <c r="M229" s="676">
        <v>1</v>
      </c>
      <c r="N229" s="675"/>
      <c r="O229" s="190"/>
      <c r="P229" s="190"/>
      <c r="Q229" s="190"/>
    </row>
    <row r="230" spans="1:17" x14ac:dyDescent="0.2">
      <c r="A230" s="381">
        <v>2000</v>
      </c>
      <c r="B230" s="380"/>
      <c r="C230" s="678">
        <v>380455</v>
      </c>
      <c r="D230" s="678">
        <v>30805</v>
      </c>
      <c r="E230" s="678">
        <v>1023</v>
      </c>
      <c r="F230" s="679">
        <v>3.3208895474672318E-2</v>
      </c>
      <c r="G230" s="384"/>
      <c r="H230" s="678">
        <v>484</v>
      </c>
      <c r="I230" s="678">
        <v>270</v>
      </c>
      <c r="J230" s="678">
        <v>137</v>
      </c>
      <c r="K230" s="678">
        <v>122</v>
      </c>
      <c r="L230" s="678">
        <v>8</v>
      </c>
      <c r="M230" s="676">
        <v>2</v>
      </c>
      <c r="N230" s="675"/>
      <c r="O230" s="190"/>
      <c r="P230" s="190"/>
      <c r="Q230" s="190"/>
    </row>
    <row r="231" spans="1:17" x14ac:dyDescent="0.2">
      <c r="A231" s="381">
        <v>2001</v>
      </c>
      <c r="B231" s="380"/>
      <c r="C231" s="676">
        <v>378831</v>
      </c>
      <c r="D231" s="676">
        <v>44458</v>
      </c>
      <c r="E231" s="676">
        <v>1061</v>
      </c>
      <c r="F231" s="677">
        <v>2.3865221068263054E-2</v>
      </c>
      <c r="G231" s="384"/>
      <c r="H231" s="676">
        <v>563</v>
      </c>
      <c r="I231" s="676">
        <v>249</v>
      </c>
      <c r="J231" s="676">
        <v>118</v>
      </c>
      <c r="K231" s="676">
        <v>125</v>
      </c>
      <c r="L231" s="676">
        <v>3</v>
      </c>
      <c r="M231" s="676">
        <v>3</v>
      </c>
      <c r="N231" s="675"/>
      <c r="O231" s="190"/>
      <c r="P231" s="190"/>
      <c r="Q231" s="190"/>
    </row>
    <row r="232" spans="1:17" x14ac:dyDescent="0.2">
      <c r="A232" s="381">
        <v>2002</v>
      </c>
      <c r="B232" s="380"/>
      <c r="C232" s="678">
        <v>379911</v>
      </c>
      <c r="D232" s="678">
        <v>54205</v>
      </c>
      <c r="E232" s="678">
        <v>1044</v>
      </c>
      <c r="F232" s="679">
        <v>1.9260216504335403E-2</v>
      </c>
      <c r="G232" s="384"/>
      <c r="H232" s="678">
        <v>542</v>
      </c>
      <c r="I232" s="678">
        <v>255</v>
      </c>
      <c r="J232" s="678">
        <v>115</v>
      </c>
      <c r="K232" s="678">
        <v>121</v>
      </c>
      <c r="L232" s="678">
        <v>9</v>
      </c>
      <c r="M232" s="676">
        <v>2</v>
      </c>
      <c r="N232" s="675"/>
      <c r="O232" s="190"/>
      <c r="P232" s="190"/>
      <c r="Q232" s="190"/>
    </row>
    <row r="233" spans="1:17" x14ac:dyDescent="0.2">
      <c r="A233" s="381">
        <v>2003</v>
      </c>
      <c r="B233" s="380"/>
      <c r="C233" s="678">
        <v>382166</v>
      </c>
      <c r="D233" s="678">
        <v>61668</v>
      </c>
      <c r="E233" s="678">
        <v>982</v>
      </c>
      <c r="F233" s="679">
        <v>1.5923980623483658E-2</v>
      </c>
      <c r="G233" s="384"/>
      <c r="H233" s="678">
        <v>526</v>
      </c>
      <c r="I233" s="678">
        <v>222</v>
      </c>
      <c r="J233" s="678">
        <v>131</v>
      </c>
      <c r="K233" s="678">
        <v>100</v>
      </c>
      <c r="L233" s="678">
        <v>3</v>
      </c>
      <c r="M233" s="676">
        <v>0</v>
      </c>
      <c r="N233" s="675"/>
      <c r="O233" s="190"/>
      <c r="P233" s="190"/>
      <c r="Q233" s="190"/>
    </row>
    <row r="234" spans="1:17" x14ac:dyDescent="0.2">
      <c r="A234" s="381">
        <v>2004</v>
      </c>
      <c r="B234" s="380"/>
      <c r="C234" s="678">
        <v>383774</v>
      </c>
      <c r="D234" s="678">
        <v>69262</v>
      </c>
      <c r="E234" s="678">
        <v>947</v>
      </c>
      <c r="F234" s="679">
        <v>1.3672720640897751E-2</v>
      </c>
      <c r="G234" s="384"/>
      <c r="H234" s="678">
        <v>425</v>
      </c>
      <c r="I234" s="678">
        <v>206</v>
      </c>
      <c r="J234" s="678">
        <v>104</v>
      </c>
      <c r="K234" s="678">
        <v>80</v>
      </c>
      <c r="L234" s="678">
        <v>4</v>
      </c>
      <c r="M234" s="676">
        <v>128</v>
      </c>
      <c r="N234" s="675"/>
      <c r="O234" s="190"/>
      <c r="P234" s="190"/>
      <c r="Q234" s="190"/>
    </row>
    <row r="235" spans="1:17" x14ac:dyDescent="0.2">
      <c r="A235" s="381">
        <v>2005</v>
      </c>
      <c r="B235" s="380"/>
      <c r="C235" s="676">
        <v>385131</v>
      </c>
      <c r="D235" s="676">
        <v>56790</v>
      </c>
      <c r="E235" s="676">
        <v>571</v>
      </c>
      <c r="F235" s="677">
        <v>1.0054587386548519E-2</v>
      </c>
      <c r="G235" s="384"/>
      <c r="H235" s="676">
        <v>350</v>
      </c>
      <c r="I235" s="676">
        <v>121</v>
      </c>
      <c r="J235" s="676">
        <v>56</v>
      </c>
      <c r="K235" s="676">
        <v>41</v>
      </c>
      <c r="L235" s="676">
        <v>3</v>
      </c>
      <c r="M235" s="676">
        <v>0</v>
      </c>
      <c r="N235" s="675"/>
      <c r="O235" s="190"/>
      <c r="P235" s="190"/>
      <c r="Q235" s="190"/>
    </row>
    <row r="236" spans="1:17" x14ac:dyDescent="0.2">
      <c r="A236" s="381">
        <v>2006</v>
      </c>
      <c r="B236" s="380"/>
      <c r="C236" s="451">
        <v>348354</v>
      </c>
      <c r="D236" s="451">
        <v>55501</v>
      </c>
      <c r="E236" s="451">
        <f>SUM(H236:M236)</f>
        <v>267</v>
      </c>
      <c r="F236" s="490">
        <f>E236/D236</f>
        <v>4.8107241310967374E-3</v>
      </c>
      <c r="G236" s="451"/>
      <c r="H236" s="451">
        <v>192</v>
      </c>
      <c r="I236" s="451">
        <v>40</v>
      </c>
      <c r="J236" s="451">
        <v>16</v>
      </c>
      <c r="K236" s="451">
        <v>16</v>
      </c>
      <c r="L236" s="451">
        <v>3</v>
      </c>
      <c r="M236" s="451">
        <v>0</v>
      </c>
      <c r="N236" s="384"/>
      <c r="O236" s="190"/>
      <c r="P236" s="190"/>
      <c r="Q236" s="190"/>
    </row>
    <row r="237" spans="1:17" x14ac:dyDescent="0.2">
      <c r="A237" s="605">
        <v>2007</v>
      </c>
      <c r="B237" s="380"/>
      <c r="C237" s="673">
        <v>366923</v>
      </c>
      <c r="D237" s="673">
        <v>47062</v>
      </c>
      <c r="E237" s="673">
        <f>SUM(H237:M237)</f>
        <v>176</v>
      </c>
      <c r="F237" s="674">
        <f>E237/D237</f>
        <v>3.7397475670392249E-3</v>
      </c>
      <c r="G237" s="673"/>
      <c r="H237" s="673">
        <v>107</v>
      </c>
      <c r="I237" s="673">
        <v>31</v>
      </c>
      <c r="J237" s="673">
        <v>21</v>
      </c>
      <c r="K237" s="673">
        <v>16</v>
      </c>
      <c r="L237" s="673">
        <v>1</v>
      </c>
      <c r="M237" s="673">
        <v>0</v>
      </c>
      <c r="N237" s="673"/>
      <c r="O237" s="190"/>
      <c r="P237" s="190"/>
      <c r="Q237" s="190"/>
    </row>
    <row r="238" spans="1:17" x14ac:dyDescent="0.2">
      <c r="A238" s="606">
        <v>2008</v>
      </c>
      <c r="B238" s="380"/>
      <c r="C238" s="671">
        <v>378222</v>
      </c>
      <c r="D238" s="671">
        <v>34285</v>
      </c>
      <c r="E238" s="671">
        <v>162</v>
      </c>
      <c r="F238" s="672">
        <v>4.7250986099243164E-3</v>
      </c>
      <c r="G238" s="671"/>
      <c r="H238" s="671">
        <v>80</v>
      </c>
      <c r="I238" s="671">
        <v>33</v>
      </c>
      <c r="J238" s="671">
        <v>26</v>
      </c>
      <c r="K238" s="671">
        <v>23</v>
      </c>
      <c r="L238" s="671">
        <v>0</v>
      </c>
      <c r="M238" s="671">
        <v>0</v>
      </c>
      <c r="N238" s="670"/>
      <c r="O238" s="190"/>
      <c r="P238" s="190"/>
      <c r="Q238" s="190"/>
    </row>
    <row r="239" spans="1:17" x14ac:dyDescent="0.2">
      <c r="A239" s="606">
        <v>2009</v>
      </c>
      <c r="B239" s="380"/>
      <c r="C239" s="346">
        <v>382744</v>
      </c>
      <c r="D239" s="346">
        <v>38754</v>
      </c>
      <c r="E239" s="346">
        <v>181</v>
      </c>
      <c r="F239" s="347">
        <v>4.6704853884875774E-3</v>
      </c>
      <c r="G239" s="346"/>
      <c r="H239" s="346">
        <v>91</v>
      </c>
      <c r="I239" s="346">
        <v>41</v>
      </c>
      <c r="J239" s="346">
        <v>20</v>
      </c>
      <c r="K239" s="346">
        <v>26</v>
      </c>
      <c r="L239" s="346">
        <v>2</v>
      </c>
      <c r="M239" s="346">
        <v>1</v>
      </c>
      <c r="N239" s="345"/>
      <c r="O239" s="190"/>
      <c r="P239" s="190"/>
      <c r="Q239" s="190"/>
    </row>
    <row r="240" spans="1:17" x14ac:dyDescent="0.2">
      <c r="A240" s="605">
        <v>2010</v>
      </c>
      <c r="B240" s="356"/>
      <c r="C240" s="346">
        <v>375722</v>
      </c>
      <c r="D240" s="346">
        <v>52430</v>
      </c>
      <c r="E240" s="346">
        <v>133</v>
      </c>
      <c r="F240" s="347">
        <v>2.5367157068103552E-3</v>
      </c>
      <c r="G240" s="346" t="s">
        <v>485</v>
      </c>
      <c r="H240" s="346">
        <v>62</v>
      </c>
      <c r="I240" s="346">
        <v>35</v>
      </c>
      <c r="J240" s="346">
        <v>18</v>
      </c>
      <c r="K240" s="346">
        <v>15</v>
      </c>
      <c r="L240" s="346">
        <v>3</v>
      </c>
      <c r="M240" s="346">
        <v>0</v>
      </c>
      <c r="N240" s="345" t="s">
        <v>485</v>
      </c>
      <c r="O240" s="190"/>
      <c r="P240" s="190"/>
      <c r="Q240" s="190"/>
    </row>
    <row r="241" spans="1:17" x14ac:dyDescent="0.2">
      <c r="A241" s="669" t="s">
        <v>497</v>
      </c>
      <c r="B241" s="283"/>
      <c r="C241" s="515">
        <v>375722</v>
      </c>
      <c r="D241" s="346">
        <v>452</v>
      </c>
      <c r="E241" s="346">
        <v>100</v>
      </c>
      <c r="F241" s="347">
        <v>0.22123894095420837</v>
      </c>
      <c r="G241" s="346">
        <v>26</v>
      </c>
      <c r="H241" s="346">
        <v>38</v>
      </c>
      <c r="I241" s="346">
        <v>30</v>
      </c>
      <c r="J241" s="346">
        <v>19</v>
      </c>
      <c r="K241" s="346">
        <v>12</v>
      </c>
      <c r="L241" s="346">
        <v>1</v>
      </c>
      <c r="M241" s="346">
        <v>0</v>
      </c>
      <c r="N241" s="345">
        <v>126</v>
      </c>
      <c r="O241" s="190"/>
      <c r="P241" s="190"/>
      <c r="Q241" s="190"/>
    </row>
    <row r="242" spans="1:17" x14ac:dyDescent="0.2">
      <c r="A242" s="605" t="s">
        <v>503</v>
      </c>
      <c r="B242" s="380"/>
      <c r="C242" s="668">
        <v>375722</v>
      </c>
      <c r="D242" s="373">
        <v>570</v>
      </c>
      <c r="E242" s="373">
        <v>112</v>
      </c>
      <c r="F242" s="374">
        <v>0.19649122655391693</v>
      </c>
      <c r="G242" s="373">
        <v>34</v>
      </c>
      <c r="H242" s="373">
        <v>47</v>
      </c>
      <c r="I242" s="373">
        <v>24</v>
      </c>
      <c r="J242" s="373">
        <v>20</v>
      </c>
      <c r="K242" s="373">
        <v>20</v>
      </c>
      <c r="L242" s="373">
        <v>1</v>
      </c>
      <c r="M242" s="373">
        <v>0</v>
      </c>
      <c r="N242" s="372">
        <v>146</v>
      </c>
      <c r="O242" s="190"/>
      <c r="P242" s="190"/>
      <c r="Q242" s="190"/>
    </row>
    <row r="243" spans="1:17" ht="15" thickBot="1" x14ac:dyDescent="0.25">
      <c r="A243" s="594">
        <v>2013</v>
      </c>
      <c r="B243" s="667"/>
      <c r="C243" s="666">
        <v>375722</v>
      </c>
      <c r="D243" s="340" t="s">
        <v>485</v>
      </c>
      <c r="E243" s="340" t="s">
        <v>485</v>
      </c>
      <c r="F243" s="341" t="s">
        <v>485</v>
      </c>
      <c r="G243" s="340" t="s">
        <v>485</v>
      </c>
      <c r="H243" s="340" t="s">
        <v>485</v>
      </c>
      <c r="I243" s="340" t="s">
        <v>485</v>
      </c>
      <c r="J243" s="340" t="s">
        <v>485</v>
      </c>
      <c r="K243" s="340" t="s">
        <v>485</v>
      </c>
      <c r="L243" s="340" t="s">
        <v>485</v>
      </c>
      <c r="M243" s="340" t="s">
        <v>485</v>
      </c>
      <c r="N243" s="339" t="s">
        <v>485</v>
      </c>
      <c r="O243" s="190"/>
      <c r="P243" s="190"/>
      <c r="Q243" s="190"/>
    </row>
    <row r="244" spans="1:17" x14ac:dyDescent="0.2">
      <c r="A244" s="646">
        <v>1997</v>
      </c>
      <c r="B244" s="644"/>
      <c r="C244" s="664">
        <v>84280</v>
      </c>
      <c r="D244" s="663">
        <v>10414</v>
      </c>
      <c r="E244" s="663">
        <v>412</v>
      </c>
      <c r="F244" s="665">
        <v>3.9600000000000003E-2</v>
      </c>
      <c r="G244" s="441"/>
      <c r="H244" s="664">
        <v>255</v>
      </c>
      <c r="I244" s="663">
        <v>89</v>
      </c>
      <c r="J244" s="663">
        <v>33</v>
      </c>
      <c r="K244" s="663">
        <v>29</v>
      </c>
      <c r="L244" s="663">
        <v>4</v>
      </c>
      <c r="M244" s="663">
        <v>2</v>
      </c>
      <c r="N244" s="440"/>
      <c r="O244" s="190"/>
      <c r="P244" s="190"/>
      <c r="Q244" s="190"/>
    </row>
    <row r="245" spans="1:17" x14ac:dyDescent="0.2">
      <c r="A245" s="646">
        <v>1998</v>
      </c>
      <c r="B245" s="644"/>
      <c r="C245" s="664">
        <v>82130</v>
      </c>
      <c r="D245" s="663">
        <v>10025</v>
      </c>
      <c r="E245" s="663">
        <v>398</v>
      </c>
      <c r="F245" s="665">
        <v>3.9699999999999999E-2</v>
      </c>
      <c r="G245" s="419"/>
      <c r="H245" s="664">
        <v>262</v>
      </c>
      <c r="I245" s="663">
        <v>78</v>
      </c>
      <c r="J245" s="663">
        <v>26</v>
      </c>
      <c r="K245" s="663">
        <v>31</v>
      </c>
      <c r="L245" s="663">
        <v>1</v>
      </c>
      <c r="M245" s="663">
        <v>0</v>
      </c>
      <c r="N245" s="415"/>
      <c r="O245" s="190"/>
      <c r="P245" s="190"/>
      <c r="Q245" s="190"/>
    </row>
    <row r="246" spans="1:17" x14ac:dyDescent="0.2">
      <c r="A246" s="646">
        <v>1999</v>
      </c>
      <c r="B246" s="644"/>
      <c r="C246" s="664">
        <v>81394</v>
      </c>
      <c r="D246" s="663">
        <v>9608</v>
      </c>
      <c r="E246" s="663">
        <v>336</v>
      </c>
      <c r="F246" s="665">
        <v>3.5000000000000003E-2</v>
      </c>
      <c r="G246" s="419"/>
      <c r="H246" s="664">
        <v>192</v>
      </c>
      <c r="I246" s="663">
        <v>86</v>
      </c>
      <c r="J246" s="663">
        <v>28</v>
      </c>
      <c r="K246" s="663">
        <v>28</v>
      </c>
      <c r="L246" s="663">
        <v>2</v>
      </c>
      <c r="M246" s="663">
        <v>0</v>
      </c>
      <c r="N246" s="415"/>
      <c r="O246" s="190"/>
      <c r="P246" s="190"/>
      <c r="Q246" s="190"/>
    </row>
    <row r="247" spans="1:17" x14ac:dyDescent="0.2">
      <c r="A247" s="646">
        <v>2000</v>
      </c>
      <c r="B247" s="644"/>
      <c r="C247" s="664">
        <v>85915</v>
      </c>
      <c r="D247" s="663">
        <v>10107</v>
      </c>
      <c r="E247" s="663">
        <v>330</v>
      </c>
      <c r="F247" s="665">
        <v>3.27E-2</v>
      </c>
      <c r="G247" s="419"/>
      <c r="H247" s="664">
        <v>205</v>
      </c>
      <c r="I247" s="663">
        <v>68</v>
      </c>
      <c r="J247" s="663">
        <v>29</v>
      </c>
      <c r="K247" s="663">
        <v>20</v>
      </c>
      <c r="L247" s="663">
        <v>8</v>
      </c>
      <c r="M247" s="663">
        <v>0</v>
      </c>
      <c r="N247" s="415"/>
      <c r="O247" s="190"/>
      <c r="P247" s="190"/>
      <c r="Q247" s="190"/>
    </row>
    <row r="248" spans="1:17" x14ac:dyDescent="0.2">
      <c r="A248" s="646">
        <v>2001</v>
      </c>
      <c r="B248" s="644"/>
      <c r="C248" s="664">
        <v>86075</v>
      </c>
      <c r="D248" s="663">
        <v>11381</v>
      </c>
      <c r="E248" s="663">
        <v>327</v>
      </c>
      <c r="F248" s="665">
        <v>2.87E-2</v>
      </c>
      <c r="G248" s="419"/>
      <c r="H248" s="664">
        <v>209</v>
      </c>
      <c r="I248" s="663">
        <v>62</v>
      </c>
      <c r="J248" s="663">
        <v>29</v>
      </c>
      <c r="K248" s="663">
        <v>23</v>
      </c>
      <c r="L248" s="663">
        <v>2</v>
      </c>
      <c r="M248" s="663">
        <v>2</v>
      </c>
      <c r="N248" s="415"/>
      <c r="O248" s="190"/>
      <c r="P248" s="190"/>
      <c r="Q248" s="190"/>
    </row>
    <row r="249" spans="1:17" x14ac:dyDescent="0.2">
      <c r="A249" s="646">
        <v>2002</v>
      </c>
      <c r="B249" s="644"/>
      <c r="C249" s="661">
        <v>86075</v>
      </c>
      <c r="D249" s="660">
        <v>14390</v>
      </c>
      <c r="E249" s="660">
        <v>292</v>
      </c>
      <c r="F249" s="662">
        <v>2.0299999999999999E-2</v>
      </c>
      <c r="G249" s="419"/>
      <c r="H249" s="661">
        <v>196</v>
      </c>
      <c r="I249" s="660">
        <v>62</v>
      </c>
      <c r="J249" s="660">
        <v>19</v>
      </c>
      <c r="K249" s="660">
        <v>11</v>
      </c>
      <c r="L249" s="660">
        <v>3</v>
      </c>
      <c r="M249" s="660">
        <v>1</v>
      </c>
      <c r="N249" s="415"/>
      <c r="O249" s="190"/>
      <c r="P249" s="190"/>
      <c r="Q249" s="190"/>
    </row>
    <row r="250" spans="1:17" x14ac:dyDescent="0.2">
      <c r="A250" s="646">
        <v>2003</v>
      </c>
      <c r="B250" s="644"/>
      <c r="C250" s="659">
        <v>85014</v>
      </c>
      <c r="D250" s="656">
        <v>14571</v>
      </c>
      <c r="E250" s="656">
        <v>253</v>
      </c>
      <c r="F250" s="658">
        <v>1.7399999999999999E-2</v>
      </c>
      <c r="G250" s="419"/>
      <c r="H250" s="657">
        <v>182</v>
      </c>
      <c r="I250" s="656">
        <v>38</v>
      </c>
      <c r="J250" s="656">
        <v>17</v>
      </c>
      <c r="K250" s="656">
        <v>15</v>
      </c>
      <c r="L250" s="656">
        <v>1</v>
      </c>
      <c r="M250" s="655">
        <v>0</v>
      </c>
      <c r="N250" s="415"/>
      <c r="O250" s="190"/>
      <c r="P250" s="190"/>
      <c r="Q250" s="190"/>
    </row>
    <row r="251" spans="1:17" x14ac:dyDescent="0.2">
      <c r="A251" s="646">
        <v>2004</v>
      </c>
      <c r="B251" s="645"/>
      <c r="C251" s="652">
        <v>85370</v>
      </c>
      <c r="D251" s="652">
        <v>14649</v>
      </c>
      <c r="E251" s="652">
        <v>307</v>
      </c>
      <c r="F251" s="654">
        <v>2.1000000000000001E-2</v>
      </c>
      <c r="G251" s="419"/>
      <c r="H251" s="653">
        <v>202</v>
      </c>
      <c r="I251" s="652">
        <v>64</v>
      </c>
      <c r="J251" s="652">
        <v>13</v>
      </c>
      <c r="K251" s="652">
        <v>26</v>
      </c>
      <c r="L251" s="652">
        <v>2</v>
      </c>
      <c r="M251" s="651">
        <v>0</v>
      </c>
      <c r="N251" s="415"/>
      <c r="O251" s="190"/>
      <c r="P251" s="190"/>
      <c r="Q251" s="190"/>
    </row>
    <row r="252" spans="1:17" x14ac:dyDescent="0.2">
      <c r="A252" s="646">
        <v>2005</v>
      </c>
      <c r="B252" s="645"/>
      <c r="C252" s="649">
        <v>85311</v>
      </c>
      <c r="D252" s="648">
        <v>14001</v>
      </c>
      <c r="E252" s="648">
        <v>279</v>
      </c>
      <c r="F252" s="650">
        <v>1.9900000000000001E-2</v>
      </c>
      <c r="G252" s="419"/>
      <c r="H252" s="649">
        <v>171</v>
      </c>
      <c r="I252" s="648">
        <v>70</v>
      </c>
      <c r="J252" s="648">
        <v>21</v>
      </c>
      <c r="K252" s="648">
        <v>16</v>
      </c>
      <c r="L252" s="648">
        <v>1</v>
      </c>
      <c r="M252" s="647">
        <v>0</v>
      </c>
      <c r="N252" s="415"/>
      <c r="O252" s="190"/>
      <c r="P252" s="190"/>
      <c r="Q252" s="190"/>
    </row>
    <row r="253" spans="1:17" x14ac:dyDescent="0.2">
      <c r="A253" s="646">
        <v>2006</v>
      </c>
      <c r="B253" s="645"/>
      <c r="C253" s="232">
        <v>85950</v>
      </c>
      <c r="D253" s="232">
        <v>13720</v>
      </c>
      <c r="E253" s="232">
        <v>245</v>
      </c>
      <c r="F253" s="233">
        <f>E253/D253</f>
        <v>1.7857142857142856E-2</v>
      </c>
      <c r="G253" s="232"/>
      <c r="H253" s="232">
        <v>163</v>
      </c>
      <c r="I253" s="232">
        <v>43</v>
      </c>
      <c r="J253" s="232">
        <v>20</v>
      </c>
      <c r="K253" s="232">
        <v>16</v>
      </c>
      <c r="L253" s="232">
        <v>2</v>
      </c>
      <c r="M253" s="232">
        <v>1</v>
      </c>
      <c r="N253" s="231"/>
      <c r="O253" s="190"/>
      <c r="P253" s="190"/>
      <c r="Q253" s="190"/>
    </row>
    <row r="254" spans="1:17" x14ac:dyDescent="0.2">
      <c r="A254" s="643">
        <v>2007</v>
      </c>
      <c r="B254" s="644"/>
      <c r="C254" s="221">
        <v>86034</v>
      </c>
      <c r="D254" s="221">
        <v>14028</v>
      </c>
      <c r="E254" s="221">
        <v>201</v>
      </c>
      <c r="F254" s="233">
        <v>1.4328486286103725E-2</v>
      </c>
      <c r="G254" s="221"/>
      <c r="H254" s="221">
        <v>128</v>
      </c>
      <c r="I254" s="221">
        <v>41</v>
      </c>
      <c r="J254" s="221">
        <v>16</v>
      </c>
      <c r="K254" s="221">
        <v>14</v>
      </c>
      <c r="L254" s="221">
        <v>2</v>
      </c>
      <c r="M254" s="221">
        <v>0</v>
      </c>
      <c r="N254" s="409"/>
      <c r="O254" s="190"/>
      <c r="P254" s="190"/>
      <c r="Q254" s="190"/>
    </row>
    <row r="255" spans="1:17" x14ac:dyDescent="0.2">
      <c r="A255" s="638">
        <v>2008</v>
      </c>
      <c r="B255" s="644"/>
      <c r="C255" s="221">
        <v>85994</v>
      </c>
      <c r="D255" s="221">
        <v>14047</v>
      </c>
      <c r="E255" s="221">
        <v>196</v>
      </c>
      <c r="F255" s="233">
        <v>1.395315770059824E-2</v>
      </c>
      <c r="G255" s="221"/>
      <c r="H255" s="221">
        <v>133</v>
      </c>
      <c r="I255" s="221">
        <v>33</v>
      </c>
      <c r="J255" s="221">
        <v>16</v>
      </c>
      <c r="K255" s="221">
        <v>10</v>
      </c>
      <c r="L255" s="221">
        <v>4</v>
      </c>
      <c r="M255" s="221">
        <v>0</v>
      </c>
      <c r="N255" s="409"/>
      <c r="O255" s="190"/>
      <c r="P255" s="190"/>
      <c r="Q255" s="190"/>
    </row>
    <row r="256" spans="1:17" x14ac:dyDescent="0.2">
      <c r="A256" s="638">
        <v>2009</v>
      </c>
      <c r="B256" s="642"/>
      <c r="C256" s="221">
        <v>85245</v>
      </c>
      <c r="D256" s="221">
        <v>13202</v>
      </c>
      <c r="E256" s="221">
        <v>151</v>
      </c>
      <c r="F256" s="233">
        <v>1.143766101449728E-2</v>
      </c>
      <c r="G256" s="221"/>
      <c r="H256" s="221">
        <v>91</v>
      </c>
      <c r="I256" s="221">
        <v>36</v>
      </c>
      <c r="J256" s="221">
        <v>13</v>
      </c>
      <c r="K256" s="221">
        <v>10</v>
      </c>
      <c r="L256" s="221">
        <v>1</v>
      </c>
      <c r="M256" s="221">
        <v>0</v>
      </c>
      <c r="N256" s="409"/>
      <c r="O256" s="190"/>
      <c r="P256" s="190"/>
      <c r="Q256" s="190"/>
    </row>
    <row r="257" spans="1:17" x14ac:dyDescent="0.2">
      <c r="A257" s="643">
        <v>2010</v>
      </c>
      <c r="B257" s="642"/>
      <c r="C257" s="324">
        <v>84268</v>
      </c>
      <c r="D257" s="324">
        <v>13396</v>
      </c>
      <c r="E257" s="324">
        <v>145</v>
      </c>
      <c r="F257" s="641">
        <v>1.0824126191437244E-2</v>
      </c>
      <c r="G257" s="324" t="s">
        <v>485</v>
      </c>
      <c r="H257" s="324">
        <v>84</v>
      </c>
      <c r="I257" s="324">
        <v>39</v>
      </c>
      <c r="J257" s="324">
        <v>9</v>
      </c>
      <c r="K257" s="324">
        <v>13</v>
      </c>
      <c r="L257" s="324">
        <v>0</v>
      </c>
      <c r="M257" s="324">
        <v>0</v>
      </c>
      <c r="N257" s="323" t="s">
        <v>485</v>
      </c>
      <c r="O257" s="190"/>
      <c r="P257" s="190"/>
      <c r="Q257" s="190"/>
    </row>
    <row r="258" spans="1:17" x14ac:dyDescent="0.2">
      <c r="A258" s="640">
        <v>2011</v>
      </c>
      <c r="B258" s="639"/>
      <c r="C258" s="317">
        <v>84268</v>
      </c>
      <c r="D258" s="368">
        <v>13961</v>
      </c>
      <c r="E258" s="368">
        <v>130</v>
      </c>
      <c r="F258" s="403">
        <v>9.3116536736488342E-3</v>
      </c>
      <c r="G258" s="368" t="s">
        <v>485</v>
      </c>
      <c r="H258" s="368">
        <v>78</v>
      </c>
      <c r="I258" s="368">
        <v>27</v>
      </c>
      <c r="J258" s="368">
        <v>8</v>
      </c>
      <c r="K258" s="368">
        <v>15</v>
      </c>
      <c r="L258" s="368">
        <v>1</v>
      </c>
      <c r="M258" s="368">
        <v>1</v>
      </c>
      <c r="N258" s="367" t="s">
        <v>485</v>
      </c>
      <c r="O258" s="190"/>
      <c r="P258" s="190"/>
      <c r="Q258" s="190"/>
    </row>
    <row r="259" spans="1:17" x14ac:dyDescent="0.2">
      <c r="A259" s="638">
        <v>2012</v>
      </c>
      <c r="B259" s="637"/>
      <c r="C259" s="368">
        <v>84268</v>
      </c>
      <c r="D259" s="319" t="s">
        <v>485</v>
      </c>
      <c r="E259" s="321" t="s">
        <v>485</v>
      </c>
      <c r="F259" s="636" t="s">
        <v>485</v>
      </c>
      <c r="G259" s="319" t="s">
        <v>485</v>
      </c>
      <c r="H259" s="319" t="s">
        <v>485</v>
      </c>
      <c r="I259" s="321" t="s">
        <v>485</v>
      </c>
      <c r="J259" s="321" t="s">
        <v>485</v>
      </c>
      <c r="K259" s="321" t="s">
        <v>485</v>
      </c>
      <c r="L259" s="321" t="s">
        <v>485</v>
      </c>
      <c r="M259" s="321" t="s">
        <v>485</v>
      </c>
      <c r="N259" s="318" t="s">
        <v>485</v>
      </c>
      <c r="O259" s="190"/>
      <c r="P259" s="190"/>
      <c r="Q259" s="190"/>
    </row>
    <row r="260" spans="1:17" ht="15" thickBot="1" x14ac:dyDescent="0.25">
      <c r="A260" s="635">
        <v>2013</v>
      </c>
      <c r="B260" s="634"/>
      <c r="C260" s="313">
        <v>84268</v>
      </c>
      <c r="D260" s="631" t="s">
        <v>485</v>
      </c>
      <c r="E260" s="631" t="s">
        <v>485</v>
      </c>
      <c r="F260" s="633" t="s">
        <v>485</v>
      </c>
      <c r="G260" s="632" t="s">
        <v>485</v>
      </c>
      <c r="H260" s="632" t="s">
        <v>485</v>
      </c>
      <c r="I260" s="631" t="s">
        <v>485</v>
      </c>
      <c r="J260" s="631" t="s">
        <v>485</v>
      </c>
      <c r="K260" s="631" t="s">
        <v>485</v>
      </c>
      <c r="L260" s="631" t="s">
        <v>485</v>
      </c>
      <c r="M260" s="631" t="s">
        <v>485</v>
      </c>
      <c r="N260" s="630" t="s">
        <v>485</v>
      </c>
      <c r="O260" s="190"/>
      <c r="P260" s="190"/>
      <c r="Q260" s="190"/>
    </row>
    <row r="261" spans="1:17" x14ac:dyDescent="0.2">
      <c r="A261" s="286" t="s">
        <v>502</v>
      </c>
      <c r="B261" s="303"/>
      <c r="C261" s="308">
        <v>422725</v>
      </c>
      <c r="D261" s="307">
        <v>2051</v>
      </c>
      <c r="E261" s="307">
        <v>1807</v>
      </c>
      <c r="F261" s="309">
        <v>0.88100000000000001</v>
      </c>
      <c r="G261" s="312"/>
      <c r="H261" s="308">
        <v>345</v>
      </c>
      <c r="I261" s="307">
        <v>455</v>
      </c>
      <c r="J261" s="307">
        <v>568</v>
      </c>
      <c r="K261" s="307">
        <v>409</v>
      </c>
      <c r="L261" s="307">
        <v>25</v>
      </c>
      <c r="M261" s="307">
        <v>5</v>
      </c>
      <c r="N261" s="311"/>
      <c r="O261" s="190"/>
      <c r="P261" s="190"/>
      <c r="Q261" s="190"/>
    </row>
    <row r="262" spans="1:17" x14ac:dyDescent="0.2">
      <c r="A262" s="286" t="s">
        <v>501</v>
      </c>
      <c r="B262" s="303"/>
      <c r="C262" s="308">
        <v>418567</v>
      </c>
      <c r="D262" s="307">
        <v>2189</v>
      </c>
      <c r="E262" s="307">
        <v>1914</v>
      </c>
      <c r="F262" s="309">
        <v>0.87439999999999996</v>
      </c>
      <c r="G262" s="291"/>
      <c r="H262" s="308">
        <v>363</v>
      </c>
      <c r="I262" s="307">
        <v>763</v>
      </c>
      <c r="J262" s="307">
        <v>470</v>
      </c>
      <c r="K262" s="307">
        <v>286</v>
      </c>
      <c r="L262" s="307">
        <v>28</v>
      </c>
      <c r="M262" s="307">
        <v>4</v>
      </c>
      <c r="N262" s="287"/>
      <c r="O262" s="190"/>
      <c r="P262" s="190"/>
      <c r="Q262" s="190"/>
    </row>
    <row r="263" spans="1:17" x14ac:dyDescent="0.2">
      <c r="A263" s="286" t="s">
        <v>500</v>
      </c>
      <c r="B263" s="303"/>
      <c r="C263" s="308">
        <v>418912</v>
      </c>
      <c r="D263" s="307">
        <v>2040</v>
      </c>
      <c r="E263" s="307">
        <v>1427</v>
      </c>
      <c r="F263" s="309">
        <v>0.69950000000000001</v>
      </c>
      <c r="G263" s="291"/>
      <c r="H263" s="308">
        <v>346</v>
      </c>
      <c r="I263" s="307">
        <v>524</v>
      </c>
      <c r="J263" s="307">
        <v>327</v>
      </c>
      <c r="K263" s="307">
        <v>209</v>
      </c>
      <c r="L263" s="307">
        <v>18</v>
      </c>
      <c r="M263" s="307">
        <v>3</v>
      </c>
      <c r="N263" s="287"/>
      <c r="O263" s="190"/>
      <c r="P263" s="190"/>
      <c r="Q263" s="190"/>
    </row>
    <row r="264" spans="1:17" x14ac:dyDescent="0.2">
      <c r="A264" s="286">
        <v>2000</v>
      </c>
      <c r="B264" s="303"/>
      <c r="C264" s="308">
        <v>427939</v>
      </c>
      <c r="D264" s="307">
        <v>69582</v>
      </c>
      <c r="E264" s="307">
        <v>3742</v>
      </c>
      <c r="F264" s="309">
        <v>5.3800000000000001E-2</v>
      </c>
      <c r="G264" s="291"/>
      <c r="H264" s="308">
        <v>1963</v>
      </c>
      <c r="I264" s="307">
        <v>1009</v>
      </c>
      <c r="J264" s="307">
        <v>415</v>
      </c>
      <c r="K264" s="307">
        <v>322</v>
      </c>
      <c r="L264" s="307">
        <v>25</v>
      </c>
      <c r="M264" s="307">
        <v>8</v>
      </c>
      <c r="N264" s="287"/>
      <c r="O264" s="190"/>
      <c r="P264" s="190"/>
      <c r="Q264" s="190"/>
    </row>
    <row r="265" spans="1:17" x14ac:dyDescent="0.2">
      <c r="A265" s="286">
        <v>2001</v>
      </c>
      <c r="B265" s="303"/>
      <c r="C265" s="308">
        <v>429749</v>
      </c>
      <c r="D265" s="307">
        <v>82093</v>
      </c>
      <c r="E265" s="307">
        <v>3478</v>
      </c>
      <c r="F265" s="309">
        <v>4.24E-2</v>
      </c>
      <c r="G265" s="291"/>
      <c r="H265" s="308">
        <v>2032</v>
      </c>
      <c r="I265" s="307">
        <v>875</v>
      </c>
      <c r="J265" s="307">
        <v>278</v>
      </c>
      <c r="K265" s="307">
        <v>263</v>
      </c>
      <c r="L265" s="307">
        <v>28</v>
      </c>
      <c r="M265" s="307">
        <v>2</v>
      </c>
      <c r="N265" s="287"/>
      <c r="O265" s="190"/>
      <c r="P265" s="190"/>
      <c r="Q265" s="190"/>
    </row>
    <row r="266" spans="1:17" x14ac:dyDescent="0.2">
      <c r="A266" s="286">
        <v>2002</v>
      </c>
      <c r="B266" s="303"/>
      <c r="C266" s="305">
        <v>429749</v>
      </c>
      <c r="D266" s="304">
        <v>66795</v>
      </c>
      <c r="E266" s="304">
        <v>1795</v>
      </c>
      <c r="F266" s="306">
        <v>2.69E-2</v>
      </c>
      <c r="G266" s="291"/>
      <c r="H266" s="305">
        <v>1101</v>
      </c>
      <c r="I266" s="304">
        <v>376</v>
      </c>
      <c r="J266" s="304">
        <v>175</v>
      </c>
      <c r="K266" s="304">
        <v>135</v>
      </c>
      <c r="L266" s="304">
        <v>8</v>
      </c>
      <c r="M266" s="304">
        <v>0</v>
      </c>
      <c r="N266" s="287"/>
      <c r="O266" s="190"/>
      <c r="P266" s="190"/>
      <c r="Q266" s="190"/>
    </row>
    <row r="267" spans="1:17" x14ac:dyDescent="0.2">
      <c r="A267" s="286">
        <v>2003</v>
      </c>
      <c r="B267" s="303"/>
      <c r="C267" s="364">
        <v>435561</v>
      </c>
      <c r="D267" s="361">
        <v>76688</v>
      </c>
      <c r="E267" s="361">
        <v>1534</v>
      </c>
      <c r="F267" s="363">
        <v>0.02</v>
      </c>
      <c r="G267" s="291"/>
      <c r="H267" s="362">
        <v>995</v>
      </c>
      <c r="I267" s="361">
        <v>302</v>
      </c>
      <c r="J267" s="361">
        <v>122</v>
      </c>
      <c r="K267" s="361">
        <v>102</v>
      </c>
      <c r="L267" s="361">
        <v>13</v>
      </c>
      <c r="M267" s="360">
        <v>0</v>
      </c>
      <c r="N267" s="287"/>
      <c r="O267" s="190"/>
      <c r="P267" s="190"/>
      <c r="Q267" s="190"/>
    </row>
    <row r="268" spans="1:17" x14ac:dyDescent="0.2">
      <c r="A268" s="286">
        <v>2004</v>
      </c>
      <c r="B268" s="293"/>
      <c r="C268" s="295">
        <v>441016</v>
      </c>
      <c r="D268" s="295">
        <v>105142</v>
      </c>
      <c r="E268" s="295">
        <v>1579</v>
      </c>
      <c r="F268" s="297">
        <v>1.4999999999999999E-2</v>
      </c>
      <c r="G268" s="291"/>
      <c r="H268" s="296">
        <v>1028</v>
      </c>
      <c r="I268" s="295">
        <v>318</v>
      </c>
      <c r="J268" s="295">
        <v>119</v>
      </c>
      <c r="K268" s="295">
        <v>93</v>
      </c>
      <c r="L268" s="295">
        <v>21</v>
      </c>
      <c r="M268" s="294">
        <v>0</v>
      </c>
      <c r="N268" s="287"/>
      <c r="O268" s="190"/>
      <c r="P268" s="190"/>
      <c r="Q268" s="190"/>
    </row>
    <row r="269" spans="1:17" x14ac:dyDescent="0.2">
      <c r="A269" s="286">
        <v>2005</v>
      </c>
      <c r="B269" s="293"/>
      <c r="C269" s="290">
        <v>443545</v>
      </c>
      <c r="D269" s="289">
        <v>99026</v>
      </c>
      <c r="E269" s="289">
        <v>1200</v>
      </c>
      <c r="F269" s="292">
        <v>1.21E-2</v>
      </c>
      <c r="G269" s="291"/>
      <c r="H269" s="290">
        <v>806</v>
      </c>
      <c r="I269" s="289">
        <v>234</v>
      </c>
      <c r="J269" s="289">
        <v>73</v>
      </c>
      <c r="K269" s="289">
        <v>80</v>
      </c>
      <c r="L269" s="289">
        <v>7</v>
      </c>
      <c r="M269" s="288">
        <v>0</v>
      </c>
      <c r="N269" s="287"/>
      <c r="O269" s="190"/>
      <c r="P269" s="190"/>
      <c r="Q269" s="190"/>
    </row>
    <row r="270" spans="1:17" x14ac:dyDescent="0.2">
      <c r="A270" s="286">
        <v>2006</v>
      </c>
      <c r="B270" s="285"/>
      <c r="C270" s="275">
        <v>450269</v>
      </c>
      <c r="D270" s="275">
        <v>103088</v>
      </c>
      <c r="E270" s="275">
        <f>SUM(H270:M270)</f>
        <v>1127</v>
      </c>
      <c r="F270" s="276">
        <f>E270/D270</f>
        <v>1.0932407263697036E-2</v>
      </c>
      <c r="G270" s="275"/>
      <c r="H270" s="275">
        <v>746</v>
      </c>
      <c r="I270" s="275">
        <v>217</v>
      </c>
      <c r="J270" s="275">
        <v>87</v>
      </c>
      <c r="K270" s="275">
        <v>71</v>
      </c>
      <c r="L270" s="275">
        <v>6</v>
      </c>
      <c r="M270" s="275">
        <v>0</v>
      </c>
      <c r="N270" s="389"/>
      <c r="O270" s="190"/>
      <c r="P270" s="190"/>
      <c r="Q270" s="190"/>
    </row>
    <row r="271" spans="1:17" x14ac:dyDescent="0.2">
      <c r="A271" s="284">
        <v>2007</v>
      </c>
      <c r="B271" s="283"/>
      <c r="C271" s="282">
        <v>450695</v>
      </c>
      <c r="D271" s="279">
        <v>106127</v>
      </c>
      <c r="E271" s="281">
        <v>834</v>
      </c>
      <c r="F271" s="280">
        <v>7.8585091978311539E-3</v>
      </c>
      <c r="G271" s="279"/>
      <c r="H271" s="279">
        <v>545</v>
      </c>
      <c r="I271" s="279">
        <v>155</v>
      </c>
      <c r="J271" s="279">
        <v>70</v>
      </c>
      <c r="K271" s="279">
        <v>57</v>
      </c>
      <c r="L271" s="279">
        <v>6</v>
      </c>
      <c r="M271" s="279">
        <v>1</v>
      </c>
      <c r="N271" s="278"/>
      <c r="O271" s="190"/>
      <c r="P271" s="190"/>
      <c r="Q271" s="190"/>
    </row>
    <row r="272" spans="1:17" x14ac:dyDescent="0.2">
      <c r="A272" s="286">
        <v>2008</v>
      </c>
      <c r="B272" s="629"/>
      <c r="C272" s="275">
        <v>452413</v>
      </c>
      <c r="D272" s="275">
        <v>107053</v>
      </c>
      <c r="E272" s="275">
        <v>708</v>
      </c>
      <c r="F272" s="276">
        <v>6.6135465167462826E-3</v>
      </c>
      <c r="G272" s="275"/>
      <c r="H272" s="275">
        <v>458</v>
      </c>
      <c r="I272" s="275">
        <v>144</v>
      </c>
      <c r="J272" s="275">
        <v>60</v>
      </c>
      <c r="K272" s="275">
        <v>41</v>
      </c>
      <c r="L272" s="275">
        <v>5</v>
      </c>
      <c r="M272" s="275">
        <v>0</v>
      </c>
      <c r="N272" s="274"/>
      <c r="O272" s="190"/>
      <c r="P272" s="190"/>
      <c r="Q272" s="190"/>
    </row>
    <row r="273" spans="1:17" x14ac:dyDescent="0.2">
      <c r="A273" s="284">
        <v>2009</v>
      </c>
      <c r="B273" s="581"/>
      <c r="C273" s="269">
        <v>455586</v>
      </c>
      <c r="D273" s="269">
        <v>108110</v>
      </c>
      <c r="E273" s="269">
        <v>539</v>
      </c>
      <c r="F273" s="270">
        <v>5.0000000000000001E-3</v>
      </c>
      <c r="G273" s="269"/>
      <c r="H273" s="269">
        <v>358</v>
      </c>
      <c r="I273" s="269">
        <v>105</v>
      </c>
      <c r="J273" s="269">
        <v>33</v>
      </c>
      <c r="K273" s="269">
        <v>38</v>
      </c>
      <c r="L273" s="269">
        <v>4</v>
      </c>
      <c r="M273" s="269">
        <v>1</v>
      </c>
      <c r="N273" s="268"/>
      <c r="O273" s="190"/>
      <c r="P273" s="190"/>
      <c r="Q273" s="190"/>
    </row>
    <row r="274" spans="1:17" x14ac:dyDescent="0.2">
      <c r="A274" s="286">
        <v>2010</v>
      </c>
      <c r="B274" s="581"/>
      <c r="C274" s="269">
        <v>437188</v>
      </c>
      <c r="D274" s="269">
        <v>115328</v>
      </c>
      <c r="E274" s="269">
        <v>513</v>
      </c>
      <c r="F274" s="270">
        <v>4.4000000000000003E-3</v>
      </c>
      <c r="G274" s="269">
        <v>3657</v>
      </c>
      <c r="H274" s="269">
        <v>331</v>
      </c>
      <c r="I274" s="269">
        <v>85</v>
      </c>
      <c r="J274" s="269">
        <v>57</v>
      </c>
      <c r="K274" s="269">
        <v>35</v>
      </c>
      <c r="L274" s="269">
        <v>5</v>
      </c>
      <c r="M274" s="269">
        <v>0</v>
      </c>
      <c r="N274" s="268">
        <v>4171</v>
      </c>
      <c r="O274" s="190"/>
      <c r="P274" s="190"/>
      <c r="Q274" s="190"/>
    </row>
    <row r="275" spans="1:17" x14ac:dyDescent="0.2">
      <c r="A275" s="284">
        <v>2011</v>
      </c>
      <c r="B275" s="581"/>
      <c r="C275" s="269">
        <v>437188</v>
      </c>
      <c r="D275" s="269">
        <v>110171</v>
      </c>
      <c r="E275" s="269">
        <v>436</v>
      </c>
      <c r="F275" s="270">
        <v>4.0000000000000001E-3</v>
      </c>
      <c r="G275" s="269">
        <v>2894</v>
      </c>
      <c r="H275" s="269">
        <v>251</v>
      </c>
      <c r="I275" s="269">
        <v>97</v>
      </c>
      <c r="J275" s="269">
        <v>43</v>
      </c>
      <c r="K275" s="269">
        <v>40</v>
      </c>
      <c r="L275" s="269">
        <v>5</v>
      </c>
      <c r="M275" s="269">
        <v>0</v>
      </c>
      <c r="N275" s="268">
        <v>3330</v>
      </c>
      <c r="O275" s="190"/>
      <c r="P275" s="190"/>
      <c r="Q275" s="190"/>
    </row>
    <row r="276" spans="1:17" x14ac:dyDescent="0.2">
      <c r="A276" s="580">
        <v>2012</v>
      </c>
      <c r="B276" s="579"/>
      <c r="C276" s="265">
        <v>437188</v>
      </c>
      <c r="D276" s="263">
        <v>111094</v>
      </c>
      <c r="E276" s="263">
        <v>344</v>
      </c>
      <c r="F276" s="264">
        <v>3.0999999999999999E-3</v>
      </c>
      <c r="G276" s="263">
        <v>2561</v>
      </c>
      <c r="H276" s="263">
        <v>216</v>
      </c>
      <c r="I276" s="263">
        <v>81</v>
      </c>
      <c r="J276" s="263">
        <v>19</v>
      </c>
      <c r="K276" s="263">
        <v>25</v>
      </c>
      <c r="L276" s="263">
        <v>3</v>
      </c>
      <c r="M276" s="263">
        <v>0</v>
      </c>
      <c r="N276" s="262">
        <v>2905</v>
      </c>
      <c r="O276" s="190"/>
      <c r="P276" s="190"/>
      <c r="Q276" s="190"/>
    </row>
    <row r="277" spans="1:17" ht="15" thickBot="1" x14ac:dyDescent="0.25">
      <c r="A277" s="513">
        <v>2013</v>
      </c>
      <c r="B277" s="260"/>
      <c r="C277" s="259">
        <v>437188</v>
      </c>
      <c r="D277" s="257">
        <v>110132</v>
      </c>
      <c r="E277" s="257">
        <v>353</v>
      </c>
      <c r="F277" s="258">
        <v>3.2000000000000002E-3</v>
      </c>
      <c r="G277" s="257">
        <v>2495</v>
      </c>
      <c r="H277" s="257">
        <v>218</v>
      </c>
      <c r="I277" s="257">
        <v>70</v>
      </c>
      <c r="J277" s="257">
        <v>24</v>
      </c>
      <c r="K277" s="257">
        <v>35</v>
      </c>
      <c r="L277" s="257">
        <v>6</v>
      </c>
      <c r="M277" s="257">
        <v>0</v>
      </c>
      <c r="N277" s="256">
        <v>2848</v>
      </c>
      <c r="O277" s="190"/>
      <c r="P277" s="190"/>
      <c r="Q277" s="190"/>
    </row>
    <row r="278" spans="1:17" x14ac:dyDescent="0.2">
      <c r="A278" s="245">
        <v>1997</v>
      </c>
      <c r="B278" s="192"/>
      <c r="C278" s="337">
        <v>480892</v>
      </c>
      <c r="D278" s="336">
        <v>241872</v>
      </c>
      <c r="E278" s="336">
        <v>7810</v>
      </c>
      <c r="F278" s="338">
        <v>3.2300000000000002E-2</v>
      </c>
      <c r="G278" s="255"/>
      <c r="H278" s="337">
        <v>5197</v>
      </c>
      <c r="I278" s="336">
        <v>1531</v>
      </c>
      <c r="J278" s="336">
        <v>629</v>
      </c>
      <c r="K278" s="336">
        <v>423</v>
      </c>
      <c r="L278" s="336">
        <v>27</v>
      </c>
      <c r="M278" s="336">
        <v>3</v>
      </c>
      <c r="N278" s="254"/>
      <c r="O278" s="190"/>
      <c r="P278" s="190"/>
      <c r="Q278" s="190"/>
    </row>
    <row r="279" spans="1:17" x14ac:dyDescent="0.2">
      <c r="A279" s="245">
        <v>1998</v>
      </c>
      <c r="B279" s="192"/>
      <c r="C279" s="337">
        <v>474905</v>
      </c>
      <c r="D279" s="336">
        <v>253513</v>
      </c>
      <c r="E279" s="336">
        <v>5905</v>
      </c>
      <c r="F279" s="338">
        <v>2.3300000000000001E-2</v>
      </c>
      <c r="G279" s="238"/>
      <c r="H279" s="337">
        <v>3954</v>
      </c>
      <c r="I279" s="336">
        <v>1199</v>
      </c>
      <c r="J279" s="336">
        <v>408</v>
      </c>
      <c r="K279" s="336">
        <v>317</v>
      </c>
      <c r="L279" s="336">
        <v>27</v>
      </c>
      <c r="M279" s="336">
        <v>0</v>
      </c>
      <c r="N279" s="234"/>
      <c r="O279" s="190"/>
      <c r="P279" s="190"/>
      <c r="Q279" s="190"/>
    </row>
    <row r="280" spans="1:17" x14ac:dyDescent="0.2">
      <c r="A280" s="245">
        <v>1999</v>
      </c>
      <c r="B280" s="192"/>
      <c r="C280" s="337">
        <v>473447</v>
      </c>
      <c r="D280" s="336">
        <v>260588</v>
      </c>
      <c r="E280" s="336">
        <v>5279</v>
      </c>
      <c r="F280" s="338">
        <v>2.0299999999999999E-2</v>
      </c>
      <c r="G280" s="238"/>
      <c r="H280" s="337">
        <v>3607</v>
      </c>
      <c r="I280" s="336">
        <v>980</v>
      </c>
      <c r="J280" s="336">
        <v>395</v>
      </c>
      <c r="K280" s="336">
        <v>267</v>
      </c>
      <c r="L280" s="336">
        <v>27</v>
      </c>
      <c r="M280" s="336">
        <v>3</v>
      </c>
      <c r="N280" s="234"/>
      <c r="O280" s="190"/>
      <c r="P280" s="190"/>
      <c r="Q280" s="190"/>
    </row>
    <row r="281" spans="1:17" x14ac:dyDescent="0.2">
      <c r="A281" s="245">
        <v>2000</v>
      </c>
      <c r="B281" s="192"/>
      <c r="C281" s="337">
        <v>480422</v>
      </c>
      <c r="D281" s="336">
        <v>255247</v>
      </c>
      <c r="E281" s="336">
        <v>4334</v>
      </c>
      <c r="F281" s="338">
        <v>1.7000000000000001E-2</v>
      </c>
      <c r="G281" s="238"/>
      <c r="H281" s="337">
        <v>3028</v>
      </c>
      <c r="I281" s="336">
        <v>759</v>
      </c>
      <c r="J281" s="336">
        <v>274</v>
      </c>
      <c r="K281" s="336">
        <v>244</v>
      </c>
      <c r="L281" s="336">
        <v>23</v>
      </c>
      <c r="M281" s="336">
        <v>6</v>
      </c>
      <c r="N281" s="234"/>
      <c r="O281" s="190"/>
      <c r="P281" s="190"/>
      <c r="Q281" s="190"/>
    </row>
    <row r="282" spans="1:17" x14ac:dyDescent="0.2">
      <c r="A282" s="245">
        <v>2001</v>
      </c>
      <c r="B282" s="192"/>
      <c r="C282" s="337">
        <v>481406</v>
      </c>
      <c r="D282" s="336">
        <v>246363</v>
      </c>
      <c r="E282" s="336">
        <v>3644</v>
      </c>
      <c r="F282" s="338">
        <v>1.4800000000000001E-2</v>
      </c>
      <c r="G282" s="238"/>
      <c r="H282" s="337">
        <v>2520</v>
      </c>
      <c r="I282" s="336">
        <v>652</v>
      </c>
      <c r="J282" s="336">
        <v>251</v>
      </c>
      <c r="K282" s="336">
        <v>204</v>
      </c>
      <c r="L282" s="336">
        <v>12</v>
      </c>
      <c r="M282" s="336">
        <v>5</v>
      </c>
      <c r="N282" s="234"/>
      <c r="O282" s="190"/>
      <c r="P282" s="190"/>
      <c r="Q282" s="190"/>
    </row>
    <row r="283" spans="1:17" x14ac:dyDescent="0.2">
      <c r="A283" s="245">
        <v>2002</v>
      </c>
      <c r="B283" s="190"/>
      <c r="C283" s="334">
        <v>481406</v>
      </c>
      <c r="D283" s="333">
        <v>242915</v>
      </c>
      <c r="E283" s="333">
        <v>3211</v>
      </c>
      <c r="F283" s="335">
        <v>1.32E-2</v>
      </c>
      <c r="G283" s="238"/>
      <c r="H283" s="334">
        <v>2176</v>
      </c>
      <c r="I283" s="333">
        <v>614</v>
      </c>
      <c r="J283" s="333">
        <v>217</v>
      </c>
      <c r="K283" s="333">
        <v>182</v>
      </c>
      <c r="L283" s="333">
        <v>21</v>
      </c>
      <c r="M283" s="333">
        <v>1</v>
      </c>
      <c r="N283" s="234"/>
      <c r="O283" s="190"/>
      <c r="P283" s="190"/>
      <c r="Q283" s="190"/>
    </row>
    <row r="284" spans="1:17" x14ac:dyDescent="0.2">
      <c r="A284" s="245">
        <v>2003</v>
      </c>
      <c r="B284" s="192"/>
      <c r="C284" s="621">
        <v>471344</v>
      </c>
      <c r="D284" s="618">
        <v>235221</v>
      </c>
      <c r="E284" s="618">
        <v>2219</v>
      </c>
      <c r="F284" s="620">
        <v>9.4000000000000004E-3</v>
      </c>
      <c r="G284" s="238"/>
      <c r="H284" s="619">
        <v>1527</v>
      </c>
      <c r="I284" s="618">
        <v>415</v>
      </c>
      <c r="J284" s="618">
        <v>139</v>
      </c>
      <c r="K284" s="618">
        <v>128</v>
      </c>
      <c r="L284" s="618">
        <v>10</v>
      </c>
      <c r="M284" s="617">
        <v>0</v>
      </c>
      <c r="N284" s="234"/>
      <c r="O284" s="190"/>
      <c r="P284" s="190"/>
      <c r="Q284" s="190"/>
    </row>
    <row r="285" spans="1:17" x14ac:dyDescent="0.2">
      <c r="A285" s="245">
        <v>2004</v>
      </c>
      <c r="B285" s="240"/>
      <c r="C285" s="242">
        <v>466766</v>
      </c>
      <c r="D285" s="242">
        <v>234771</v>
      </c>
      <c r="E285" s="242">
        <v>2464</v>
      </c>
      <c r="F285" s="244">
        <v>1.0500000000000001E-2</v>
      </c>
      <c r="G285" s="238"/>
      <c r="H285" s="243">
        <v>1708</v>
      </c>
      <c r="I285" s="242">
        <v>428</v>
      </c>
      <c r="J285" s="242">
        <v>176</v>
      </c>
      <c r="K285" s="242">
        <v>140</v>
      </c>
      <c r="L285" s="242">
        <v>10</v>
      </c>
      <c r="M285" s="241">
        <v>2</v>
      </c>
      <c r="N285" s="234"/>
      <c r="O285" s="190"/>
      <c r="P285" s="190"/>
      <c r="Q285" s="190"/>
    </row>
    <row r="286" spans="1:17" x14ac:dyDescent="0.2">
      <c r="A286" s="245">
        <v>2005</v>
      </c>
      <c r="B286" s="240"/>
      <c r="C286" s="237">
        <v>462406</v>
      </c>
      <c r="D286" s="236">
        <v>231679</v>
      </c>
      <c r="E286" s="236">
        <v>2136</v>
      </c>
      <c r="F286" s="239">
        <v>9.1999999999999998E-3</v>
      </c>
      <c r="G286" s="238"/>
      <c r="H286" s="237">
        <v>1468</v>
      </c>
      <c r="I286" s="236">
        <v>402</v>
      </c>
      <c r="J286" s="236">
        <v>128</v>
      </c>
      <c r="K286" s="236">
        <v>120</v>
      </c>
      <c r="L286" s="236">
        <v>13</v>
      </c>
      <c r="M286" s="235">
        <v>5</v>
      </c>
      <c r="N286" s="234"/>
      <c r="O286" s="190"/>
      <c r="P286" s="190"/>
      <c r="Q286" s="190"/>
    </row>
    <row r="287" spans="1:17" x14ac:dyDescent="0.2">
      <c r="A287" s="245">
        <v>2006</v>
      </c>
      <c r="B287" s="240"/>
      <c r="C287" s="330">
        <v>464771</v>
      </c>
      <c r="D287" s="330">
        <v>227453</v>
      </c>
      <c r="E287" s="330">
        <f>SUM(H287:M287)</f>
        <v>1902</v>
      </c>
      <c r="F287" s="329">
        <f>E287/D287</f>
        <v>8.3621671290332513E-3</v>
      </c>
      <c r="G287" s="330"/>
      <c r="H287" s="330">
        <v>1316</v>
      </c>
      <c r="I287" s="330">
        <v>343</v>
      </c>
      <c r="J287" s="330">
        <v>125</v>
      </c>
      <c r="K287" s="330">
        <v>104</v>
      </c>
      <c r="L287" s="330">
        <v>14</v>
      </c>
      <c r="M287" s="330">
        <v>0</v>
      </c>
      <c r="N287" s="331"/>
      <c r="O287" s="190"/>
      <c r="P287" s="190"/>
      <c r="Q287" s="190"/>
    </row>
    <row r="288" spans="1:17" x14ac:dyDescent="0.2">
      <c r="A288" s="614">
        <v>2007</v>
      </c>
      <c r="B288" s="214"/>
      <c r="C288" s="613">
        <v>461558</v>
      </c>
      <c r="D288" s="610">
        <v>229345</v>
      </c>
      <c r="E288" s="612">
        <v>1590</v>
      </c>
      <c r="F288" s="611">
        <v>6.9327866658568382E-3</v>
      </c>
      <c r="G288" s="610"/>
      <c r="H288" s="610">
        <v>1079</v>
      </c>
      <c r="I288" s="610">
        <v>262</v>
      </c>
      <c r="J288" s="610">
        <v>119</v>
      </c>
      <c r="K288" s="610">
        <v>117</v>
      </c>
      <c r="L288" s="610">
        <v>12</v>
      </c>
      <c r="M288" s="610">
        <v>1</v>
      </c>
      <c r="N288" s="609"/>
      <c r="O288" s="190"/>
      <c r="P288" s="190"/>
      <c r="Q288" s="190"/>
    </row>
    <row r="289" spans="1:17" x14ac:dyDescent="0.2">
      <c r="A289" s="628">
        <v>2008</v>
      </c>
      <c r="B289" s="608"/>
      <c r="C289" s="330">
        <v>461954</v>
      </c>
      <c r="D289" s="330">
        <v>228985</v>
      </c>
      <c r="E289" s="330">
        <v>1240</v>
      </c>
      <c r="F289" s="329">
        <v>5.4152021184563637E-3</v>
      </c>
      <c r="G289" s="330"/>
      <c r="H289" s="330">
        <v>828</v>
      </c>
      <c r="I289" s="330">
        <v>221</v>
      </c>
      <c r="J289" s="330">
        <v>96</v>
      </c>
      <c r="K289" s="330">
        <v>86</v>
      </c>
      <c r="L289" s="330">
        <v>8</v>
      </c>
      <c r="M289" s="330">
        <v>1</v>
      </c>
      <c r="N289" s="331"/>
      <c r="O289" s="190"/>
      <c r="P289" s="190"/>
      <c r="Q289" s="190"/>
    </row>
    <row r="290" spans="1:17" x14ac:dyDescent="0.2">
      <c r="A290" s="628">
        <v>2009</v>
      </c>
      <c r="B290" s="616"/>
      <c r="C290" s="328">
        <v>463357</v>
      </c>
      <c r="D290" s="328">
        <v>225476</v>
      </c>
      <c r="E290" s="328">
        <v>978</v>
      </c>
      <c r="F290" s="504">
        <v>4.3E-3</v>
      </c>
      <c r="G290" s="328"/>
      <c r="H290" s="328">
        <v>636</v>
      </c>
      <c r="I290" s="328">
        <v>179</v>
      </c>
      <c r="J290" s="328">
        <v>86</v>
      </c>
      <c r="K290" s="328">
        <v>70</v>
      </c>
      <c r="L290" s="328">
        <v>5</v>
      </c>
      <c r="M290" s="328">
        <v>2</v>
      </c>
      <c r="N290" s="327"/>
      <c r="O290" s="190"/>
      <c r="P290" s="190"/>
      <c r="Q290" s="190"/>
    </row>
    <row r="291" spans="1:17" x14ac:dyDescent="0.2">
      <c r="A291" s="628">
        <v>2010</v>
      </c>
      <c r="B291" s="616"/>
      <c r="C291" s="328">
        <v>442592</v>
      </c>
      <c r="D291" s="328">
        <v>226267</v>
      </c>
      <c r="E291" s="328">
        <v>1004</v>
      </c>
      <c r="F291" s="504">
        <v>4.4000000000000003E-3</v>
      </c>
      <c r="G291" s="328">
        <v>11722</v>
      </c>
      <c r="H291" s="328">
        <v>671</v>
      </c>
      <c r="I291" s="328">
        <v>171</v>
      </c>
      <c r="J291" s="328">
        <v>85</v>
      </c>
      <c r="K291" s="328">
        <v>72</v>
      </c>
      <c r="L291" s="328">
        <v>5</v>
      </c>
      <c r="M291" s="328">
        <v>0</v>
      </c>
      <c r="N291" s="327">
        <v>12726</v>
      </c>
      <c r="O291" s="190"/>
      <c r="P291" s="190"/>
      <c r="Q291" s="190"/>
    </row>
    <row r="292" spans="1:17" x14ac:dyDescent="0.2">
      <c r="A292" s="628">
        <v>2011</v>
      </c>
      <c r="B292" s="616"/>
      <c r="C292" s="328">
        <v>442592</v>
      </c>
      <c r="D292" s="328">
        <v>217239</v>
      </c>
      <c r="E292" s="328">
        <v>765</v>
      </c>
      <c r="F292" s="504">
        <v>3.5000000000000001E-3</v>
      </c>
      <c r="G292" s="328">
        <v>9044</v>
      </c>
      <c r="H292" s="328">
        <v>464</v>
      </c>
      <c r="I292" s="328">
        <v>161</v>
      </c>
      <c r="J292" s="328">
        <v>80</v>
      </c>
      <c r="K292" s="328">
        <v>48</v>
      </c>
      <c r="L292" s="328">
        <v>10</v>
      </c>
      <c r="M292" s="328">
        <v>2</v>
      </c>
      <c r="N292" s="327">
        <v>9809</v>
      </c>
      <c r="O292" s="190"/>
      <c r="P292" s="190"/>
      <c r="Q292" s="190"/>
    </row>
    <row r="293" spans="1:17" x14ac:dyDescent="0.2">
      <c r="A293" s="627">
        <v>2012</v>
      </c>
      <c r="B293" s="502"/>
      <c r="C293" s="328">
        <v>442592</v>
      </c>
      <c r="D293" s="207">
        <v>212150</v>
      </c>
      <c r="E293" s="207">
        <v>759</v>
      </c>
      <c r="F293" s="208">
        <v>3.5999999999999999E-3</v>
      </c>
      <c r="G293" s="207">
        <v>8675</v>
      </c>
      <c r="H293" s="207">
        <v>475</v>
      </c>
      <c r="I293" s="207">
        <v>157</v>
      </c>
      <c r="J293" s="207">
        <v>47</v>
      </c>
      <c r="K293" s="207">
        <v>73</v>
      </c>
      <c r="L293" s="207">
        <v>6</v>
      </c>
      <c r="M293" s="207">
        <v>1</v>
      </c>
      <c r="N293" s="206">
        <v>9434</v>
      </c>
      <c r="O293" s="190"/>
      <c r="P293" s="190"/>
      <c r="Q293" s="190"/>
    </row>
    <row r="294" spans="1:17" ht="15" thickBot="1" x14ac:dyDescent="0.25">
      <c r="A294" s="626">
        <v>2013</v>
      </c>
      <c r="B294" s="586"/>
      <c r="C294" s="497">
        <v>442592</v>
      </c>
      <c r="D294" s="472">
        <v>210791</v>
      </c>
      <c r="E294" s="472">
        <v>683</v>
      </c>
      <c r="F294" s="473">
        <v>3.2000000000000002E-3</v>
      </c>
      <c r="G294" s="472">
        <v>6887</v>
      </c>
      <c r="H294" s="472">
        <v>432</v>
      </c>
      <c r="I294" s="472">
        <v>132</v>
      </c>
      <c r="J294" s="472">
        <v>61</v>
      </c>
      <c r="K294" s="472">
        <v>51</v>
      </c>
      <c r="L294" s="472">
        <v>6</v>
      </c>
      <c r="M294" s="472">
        <v>1</v>
      </c>
      <c r="N294" s="471">
        <v>7570</v>
      </c>
      <c r="O294" s="190"/>
      <c r="P294" s="190"/>
      <c r="Q294" s="190"/>
    </row>
    <row r="295" spans="1:17" x14ac:dyDescent="0.2">
      <c r="A295" s="286">
        <v>1997</v>
      </c>
      <c r="B295" s="303"/>
      <c r="C295" s="308">
        <v>896282</v>
      </c>
      <c r="D295" s="307">
        <v>23591</v>
      </c>
      <c r="E295" s="307">
        <v>4024</v>
      </c>
      <c r="F295" s="309">
        <v>0.1706</v>
      </c>
      <c r="G295" s="312"/>
      <c r="H295" s="308">
        <v>2048</v>
      </c>
      <c r="I295" s="307">
        <v>906</v>
      </c>
      <c r="J295" s="307">
        <v>546</v>
      </c>
      <c r="K295" s="307">
        <v>482</v>
      </c>
      <c r="L295" s="307">
        <v>39</v>
      </c>
      <c r="M295" s="307">
        <v>3</v>
      </c>
      <c r="N295" s="311"/>
      <c r="O295" s="190"/>
      <c r="P295" s="190"/>
      <c r="Q295" s="190"/>
    </row>
    <row r="296" spans="1:17" x14ac:dyDescent="0.2">
      <c r="A296" s="286">
        <v>1998</v>
      </c>
      <c r="B296" s="303"/>
      <c r="C296" s="308">
        <v>884174</v>
      </c>
      <c r="D296" s="307">
        <v>61951</v>
      </c>
      <c r="E296" s="307">
        <v>6818</v>
      </c>
      <c r="F296" s="309">
        <v>0.1101</v>
      </c>
      <c r="G296" s="291"/>
      <c r="H296" s="308">
        <v>4107</v>
      </c>
      <c r="I296" s="307">
        <v>1461</v>
      </c>
      <c r="J296" s="307">
        <v>613</v>
      </c>
      <c r="K296" s="307">
        <v>566</v>
      </c>
      <c r="L296" s="307">
        <v>65</v>
      </c>
      <c r="M296" s="307">
        <v>6</v>
      </c>
      <c r="N296" s="287"/>
      <c r="O296" s="190"/>
      <c r="P296" s="190"/>
      <c r="Q296" s="190"/>
    </row>
    <row r="297" spans="1:17" x14ac:dyDescent="0.2">
      <c r="A297" s="286">
        <v>1999</v>
      </c>
      <c r="B297" s="303"/>
      <c r="C297" s="308">
        <v>882427</v>
      </c>
      <c r="D297" s="307">
        <v>75938</v>
      </c>
      <c r="E297" s="307">
        <v>6049</v>
      </c>
      <c r="F297" s="309">
        <v>7.9699999999999993E-2</v>
      </c>
      <c r="G297" s="291"/>
      <c r="H297" s="308">
        <v>3577</v>
      </c>
      <c r="I297" s="307">
        <v>1325</v>
      </c>
      <c r="J297" s="307">
        <v>611</v>
      </c>
      <c r="K297" s="307">
        <v>485</v>
      </c>
      <c r="L297" s="307">
        <v>46</v>
      </c>
      <c r="M297" s="307">
        <v>5</v>
      </c>
      <c r="N297" s="287"/>
      <c r="O297" s="190"/>
      <c r="P297" s="190"/>
      <c r="Q297" s="190"/>
    </row>
    <row r="298" spans="1:17" x14ac:dyDescent="0.2">
      <c r="A298" s="286">
        <v>2000</v>
      </c>
      <c r="B298" s="303"/>
      <c r="C298" s="308">
        <v>907361</v>
      </c>
      <c r="D298" s="307">
        <v>79155</v>
      </c>
      <c r="E298" s="307">
        <v>4722</v>
      </c>
      <c r="F298" s="309">
        <v>5.9700000000000003E-2</v>
      </c>
      <c r="G298" s="291"/>
      <c r="H298" s="308">
        <v>2945</v>
      </c>
      <c r="I298" s="307">
        <v>997</v>
      </c>
      <c r="J298" s="307">
        <v>390</v>
      </c>
      <c r="K298" s="307">
        <v>355</v>
      </c>
      <c r="L298" s="307">
        <v>31</v>
      </c>
      <c r="M298" s="307">
        <v>4</v>
      </c>
      <c r="N298" s="287"/>
      <c r="O298" s="190"/>
      <c r="P298" s="190"/>
      <c r="Q298" s="190"/>
    </row>
    <row r="299" spans="1:17" x14ac:dyDescent="0.2">
      <c r="A299" s="286">
        <v>2001</v>
      </c>
      <c r="B299" s="310"/>
      <c r="C299" s="308">
        <v>908908</v>
      </c>
      <c r="D299" s="307">
        <v>88743</v>
      </c>
      <c r="E299" s="307">
        <v>5255</v>
      </c>
      <c r="F299" s="309">
        <v>5.9200000000000003E-2</v>
      </c>
      <c r="G299" s="291"/>
      <c r="H299" s="308">
        <v>3348</v>
      </c>
      <c r="I299" s="307">
        <v>1063</v>
      </c>
      <c r="J299" s="307">
        <v>429</v>
      </c>
      <c r="K299" s="307">
        <v>356</v>
      </c>
      <c r="L299" s="307">
        <v>50</v>
      </c>
      <c r="M299" s="307">
        <v>9</v>
      </c>
      <c r="N299" s="287"/>
      <c r="O299" s="190"/>
      <c r="P299" s="190"/>
      <c r="Q299" s="190"/>
    </row>
    <row r="300" spans="1:17" x14ac:dyDescent="0.2">
      <c r="A300" s="286">
        <v>2002</v>
      </c>
      <c r="B300" s="303"/>
      <c r="C300" s="305">
        <v>908908</v>
      </c>
      <c r="D300" s="304">
        <v>91881</v>
      </c>
      <c r="E300" s="304">
        <v>4410</v>
      </c>
      <c r="F300" s="306">
        <v>4.8000000000000001E-2</v>
      </c>
      <c r="G300" s="291"/>
      <c r="H300" s="305">
        <v>2733</v>
      </c>
      <c r="I300" s="304">
        <v>968</v>
      </c>
      <c r="J300" s="304">
        <v>357</v>
      </c>
      <c r="K300" s="304">
        <v>292</v>
      </c>
      <c r="L300" s="304">
        <v>55</v>
      </c>
      <c r="M300" s="304">
        <v>5</v>
      </c>
      <c r="N300" s="287"/>
      <c r="O300" s="190"/>
      <c r="P300" s="190"/>
      <c r="Q300" s="190"/>
    </row>
    <row r="301" spans="1:17" x14ac:dyDescent="0.2">
      <c r="A301" s="286">
        <v>2003</v>
      </c>
      <c r="B301" s="303"/>
      <c r="C301" s="364">
        <v>792548</v>
      </c>
      <c r="D301" s="361">
        <v>97923</v>
      </c>
      <c r="E301" s="361">
        <v>3381</v>
      </c>
      <c r="F301" s="363">
        <v>3.4500000000000003E-2</v>
      </c>
      <c r="G301" s="291"/>
      <c r="H301" s="362">
        <v>2071</v>
      </c>
      <c r="I301" s="361">
        <v>689</v>
      </c>
      <c r="J301" s="361">
        <v>305</v>
      </c>
      <c r="K301" s="361">
        <v>274</v>
      </c>
      <c r="L301" s="361">
        <v>35</v>
      </c>
      <c r="M301" s="360">
        <v>7</v>
      </c>
      <c r="N301" s="287"/>
      <c r="O301" s="190"/>
      <c r="P301" s="190"/>
      <c r="Q301" s="190"/>
    </row>
    <row r="302" spans="1:17" x14ac:dyDescent="0.2">
      <c r="A302" s="286">
        <v>2004</v>
      </c>
      <c r="B302" s="303"/>
      <c r="C302" s="625">
        <v>787762</v>
      </c>
      <c r="D302" s="295">
        <v>122757</v>
      </c>
      <c r="E302" s="295">
        <v>3354</v>
      </c>
      <c r="F302" s="297">
        <v>2.7300000000000001E-2</v>
      </c>
      <c r="G302" s="291"/>
      <c r="H302" s="296">
        <v>2158</v>
      </c>
      <c r="I302" s="295">
        <v>620</v>
      </c>
      <c r="J302" s="295">
        <v>287</v>
      </c>
      <c r="K302" s="295">
        <v>248</v>
      </c>
      <c r="L302" s="295">
        <v>36</v>
      </c>
      <c r="M302" s="294">
        <v>5</v>
      </c>
      <c r="N302" s="287"/>
      <c r="O302" s="190"/>
      <c r="P302" s="190"/>
      <c r="Q302" s="190"/>
    </row>
    <row r="303" spans="1:17" x14ac:dyDescent="0.2">
      <c r="A303" s="286">
        <v>2005</v>
      </c>
      <c r="B303" s="293"/>
      <c r="C303" s="290">
        <v>779772</v>
      </c>
      <c r="D303" s="289">
        <v>131580</v>
      </c>
      <c r="E303" s="624">
        <v>3457</v>
      </c>
      <c r="F303" s="551">
        <v>2.63E-2</v>
      </c>
      <c r="G303" s="291"/>
      <c r="H303" s="290">
        <v>2181</v>
      </c>
      <c r="I303" s="289">
        <v>674</v>
      </c>
      <c r="J303" s="289">
        <v>299</v>
      </c>
      <c r="K303" s="289">
        <v>267</v>
      </c>
      <c r="L303" s="289">
        <v>25</v>
      </c>
      <c r="M303" s="288">
        <v>11</v>
      </c>
      <c r="N303" s="287"/>
      <c r="O303" s="190"/>
      <c r="P303" s="190"/>
      <c r="Q303" s="190"/>
    </row>
    <row r="304" spans="1:17" x14ac:dyDescent="0.2">
      <c r="A304" s="286">
        <v>2006</v>
      </c>
      <c r="B304" s="285"/>
      <c r="C304" s="275">
        <v>774814</v>
      </c>
      <c r="D304" s="275">
        <v>138834</v>
      </c>
      <c r="E304" s="623">
        <f>SUM(H304:M304)</f>
        <v>2554</v>
      </c>
      <c r="F304" s="622">
        <f>E304/D304</f>
        <v>1.8396070126914157E-2</v>
      </c>
      <c r="G304" s="275"/>
      <c r="H304" s="275">
        <v>1596</v>
      </c>
      <c r="I304" s="275">
        <v>548</v>
      </c>
      <c r="J304" s="275">
        <v>202</v>
      </c>
      <c r="K304" s="275">
        <v>184</v>
      </c>
      <c r="L304" s="275">
        <v>22</v>
      </c>
      <c r="M304" s="275">
        <v>2</v>
      </c>
      <c r="N304" s="274"/>
      <c r="O304" s="190"/>
      <c r="P304" s="190"/>
      <c r="Q304" s="190"/>
    </row>
    <row r="305" spans="1:17" x14ac:dyDescent="0.2">
      <c r="A305" s="284">
        <v>2007</v>
      </c>
      <c r="B305" s="283"/>
      <c r="C305" s="282">
        <v>760435</v>
      </c>
      <c r="D305" s="279">
        <v>141372</v>
      </c>
      <c r="E305" s="281">
        <v>2099</v>
      </c>
      <c r="F305" s="280">
        <v>1.4847353100776672E-2</v>
      </c>
      <c r="G305" s="279"/>
      <c r="H305" s="279">
        <v>1302</v>
      </c>
      <c r="I305" s="279">
        <v>415</v>
      </c>
      <c r="J305" s="279">
        <v>199</v>
      </c>
      <c r="K305" s="279">
        <v>166</v>
      </c>
      <c r="L305" s="279">
        <v>17</v>
      </c>
      <c r="M305" s="279">
        <v>0</v>
      </c>
      <c r="N305" s="278"/>
      <c r="O305" s="190"/>
      <c r="P305" s="190"/>
      <c r="Q305" s="190"/>
    </row>
    <row r="306" spans="1:17" x14ac:dyDescent="0.2">
      <c r="A306" s="286">
        <v>2008</v>
      </c>
      <c r="B306" s="1127"/>
      <c r="C306" s="275">
        <v>749457</v>
      </c>
      <c r="D306" s="275">
        <v>151340</v>
      </c>
      <c r="E306" s="275">
        <v>1830</v>
      </c>
      <c r="F306" s="276">
        <v>1.2091978453099728E-2</v>
      </c>
      <c r="G306" s="275"/>
      <c r="H306" s="275">
        <v>1109</v>
      </c>
      <c r="I306" s="275">
        <v>385</v>
      </c>
      <c r="J306" s="275">
        <v>150</v>
      </c>
      <c r="K306" s="275">
        <v>162</v>
      </c>
      <c r="L306" s="275">
        <v>20</v>
      </c>
      <c r="M306" s="275">
        <v>4</v>
      </c>
      <c r="N306" s="274"/>
      <c r="O306" s="190"/>
      <c r="P306" s="190"/>
      <c r="Q306" s="190"/>
    </row>
    <row r="307" spans="1:17" x14ac:dyDescent="0.2">
      <c r="A307" s="284">
        <v>2009</v>
      </c>
      <c r="B307" s="1128"/>
      <c r="C307" s="269">
        <v>742424</v>
      </c>
      <c r="D307" s="269">
        <v>128197</v>
      </c>
      <c r="E307" s="269">
        <v>1210</v>
      </c>
      <c r="F307" s="270">
        <v>9.4385985285043716E-3</v>
      </c>
      <c r="G307" s="269"/>
      <c r="H307" s="269">
        <v>703</v>
      </c>
      <c r="I307" s="269">
        <v>260</v>
      </c>
      <c r="J307" s="269">
        <v>102</v>
      </c>
      <c r="K307" s="269">
        <v>135</v>
      </c>
      <c r="L307" s="269">
        <v>9</v>
      </c>
      <c r="M307" s="269">
        <v>1</v>
      </c>
      <c r="N307" s="268"/>
      <c r="O307" s="190"/>
      <c r="P307" s="190"/>
      <c r="Q307" s="190"/>
    </row>
    <row r="308" spans="1:17" x14ac:dyDescent="0.2">
      <c r="A308" s="286">
        <v>2010</v>
      </c>
      <c r="B308" s="1128"/>
      <c r="C308" s="269">
        <v>720314</v>
      </c>
      <c r="D308" s="269">
        <v>148508</v>
      </c>
      <c r="E308" s="269">
        <v>1207</v>
      </c>
      <c r="F308" s="270">
        <v>8.1275086849927902E-3</v>
      </c>
      <c r="G308" s="269">
        <v>7917</v>
      </c>
      <c r="H308" s="269">
        <v>698</v>
      </c>
      <c r="I308" s="269">
        <v>250</v>
      </c>
      <c r="J308" s="269">
        <v>122</v>
      </c>
      <c r="K308" s="269">
        <v>125</v>
      </c>
      <c r="L308" s="269">
        <v>11</v>
      </c>
      <c r="M308" s="269">
        <v>1</v>
      </c>
      <c r="N308" s="268">
        <v>9124</v>
      </c>
      <c r="O308" s="190"/>
      <c r="P308" s="190"/>
      <c r="Q308" s="190"/>
    </row>
    <row r="309" spans="1:17" x14ac:dyDescent="0.2">
      <c r="A309" s="284">
        <v>2011</v>
      </c>
      <c r="B309" s="1128"/>
      <c r="C309" s="269">
        <v>720314</v>
      </c>
      <c r="D309" s="269">
        <v>152303</v>
      </c>
      <c r="E309" s="269">
        <v>1001</v>
      </c>
      <c r="F309" s="270">
        <v>6.5724248997867107E-3</v>
      </c>
      <c r="G309" s="269">
        <v>6719</v>
      </c>
      <c r="H309" s="269">
        <v>559</v>
      </c>
      <c r="I309" s="269">
        <v>207</v>
      </c>
      <c r="J309" s="269">
        <v>113</v>
      </c>
      <c r="K309" s="269">
        <v>103</v>
      </c>
      <c r="L309" s="269">
        <v>18</v>
      </c>
      <c r="M309" s="269">
        <v>1</v>
      </c>
      <c r="N309" s="268">
        <v>7720</v>
      </c>
      <c r="O309" s="190"/>
      <c r="P309" s="190"/>
      <c r="Q309" s="190"/>
    </row>
    <row r="310" spans="1:17" x14ac:dyDescent="0.2">
      <c r="A310" s="580">
        <v>2012</v>
      </c>
      <c r="B310" s="1129"/>
      <c r="C310" s="265">
        <v>720314</v>
      </c>
      <c r="D310" s="263">
        <v>143210</v>
      </c>
      <c r="E310" s="263">
        <v>784</v>
      </c>
      <c r="F310" s="264">
        <v>5.474478006362915E-3</v>
      </c>
      <c r="G310" s="263">
        <v>5759</v>
      </c>
      <c r="H310" s="263">
        <v>469</v>
      </c>
      <c r="I310" s="263">
        <v>164</v>
      </c>
      <c r="J310" s="263">
        <v>82</v>
      </c>
      <c r="K310" s="263">
        <v>61</v>
      </c>
      <c r="L310" s="263">
        <v>8</v>
      </c>
      <c r="M310" s="263">
        <v>0</v>
      </c>
      <c r="N310" s="262">
        <v>6543</v>
      </c>
      <c r="O310" s="190"/>
      <c r="P310" s="190"/>
      <c r="Q310" s="190"/>
    </row>
    <row r="311" spans="1:17" ht="15" thickBot="1" x14ac:dyDescent="0.25">
      <c r="A311" s="513">
        <v>2013</v>
      </c>
      <c r="B311" s="260"/>
      <c r="C311" s="259">
        <v>720314</v>
      </c>
      <c r="D311" s="257" t="s">
        <v>485</v>
      </c>
      <c r="E311" s="257" t="s">
        <v>485</v>
      </c>
      <c r="F311" s="258" t="s">
        <v>485</v>
      </c>
      <c r="G311" s="257" t="s">
        <v>485</v>
      </c>
      <c r="H311" s="257" t="s">
        <v>485</v>
      </c>
      <c r="I311" s="257" t="s">
        <v>485</v>
      </c>
      <c r="J311" s="257" t="s">
        <v>485</v>
      </c>
      <c r="K311" s="257" t="s">
        <v>485</v>
      </c>
      <c r="L311" s="257" t="s">
        <v>485</v>
      </c>
      <c r="M311" s="257" t="s">
        <v>485</v>
      </c>
      <c r="N311" s="256" t="s">
        <v>485</v>
      </c>
      <c r="O311" s="190"/>
      <c r="P311" s="190"/>
      <c r="Q311" s="190"/>
    </row>
    <row r="312" spans="1:17" x14ac:dyDescent="0.2">
      <c r="A312" s="245">
        <v>1997</v>
      </c>
      <c r="B312" s="192"/>
      <c r="C312" s="337">
        <v>383055</v>
      </c>
      <c r="D312" s="336">
        <v>37404</v>
      </c>
      <c r="E312" s="336">
        <v>1871</v>
      </c>
      <c r="F312" s="338">
        <v>0.05</v>
      </c>
      <c r="G312" s="255"/>
      <c r="H312" s="337">
        <v>1098</v>
      </c>
      <c r="I312" s="336">
        <v>398</v>
      </c>
      <c r="J312" s="336">
        <v>201</v>
      </c>
      <c r="K312" s="336">
        <v>151</v>
      </c>
      <c r="L312" s="336">
        <v>18</v>
      </c>
      <c r="M312" s="336">
        <v>5</v>
      </c>
      <c r="N312" s="254"/>
      <c r="O312" s="190"/>
      <c r="P312" s="190"/>
      <c r="Q312" s="190"/>
    </row>
    <row r="313" spans="1:17" x14ac:dyDescent="0.2">
      <c r="A313" s="245">
        <v>1998</v>
      </c>
      <c r="B313" s="192"/>
      <c r="C313" s="337">
        <v>384854</v>
      </c>
      <c r="D313" s="336">
        <v>35654</v>
      </c>
      <c r="E313" s="336">
        <v>1551</v>
      </c>
      <c r="F313" s="338">
        <v>4.3499999999999997E-2</v>
      </c>
      <c r="G313" s="238"/>
      <c r="H313" s="337">
        <v>917</v>
      </c>
      <c r="I313" s="336">
        <v>340</v>
      </c>
      <c r="J313" s="336">
        <v>138</v>
      </c>
      <c r="K313" s="336">
        <v>134</v>
      </c>
      <c r="L313" s="336">
        <v>16</v>
      </c>
      <c r="M313" s="336">
        <v>6</v>
      </c>
      <c r="N313" s="234"/>
      <c r="O313" s="190"/>
      <c r="P313" s="190"/>
      <c r="Q313" s="190"/>
    </row>
    <row r="314" spans="1:17" x14ac:dyDescent="0.2">
      <c r="A314" s="245">
        <v>1999</v>
      </c>
      <c r="B314" s="192"/>
      <c r="C314" s="337">
        <v>387695</v>
      </c>
      <c r="D314" s="336">
        <v>36724</v>
      </c>
      <c r="E314" s="336">
        <v>1214</v>
      </c>
      <c r="F314" s="338">
        <v>3.3099999999999997E-2</v>
      </c>
      <c r="G314" s="238"/>
      <c r="H314" s="337">
        <v>733</v>
      </c>
      <c r="I314" s="336">
        <v>258</v>
      </c>
      <c r="J314" s="336">
        <v>111</v>
      </c>
      <c r="K314" s="336">
        <v>94</v>
      </c>
      <c r="L314" s="336">
        <v>15</v>
      </c>
      <c r="M314" s="336">
        <v>3</v>
      </c>
      <c r="N314" s="234"/>
      <c r="O314" s="190"/>
      <c r="P314" s="190"/>
      <c r="Q314" s="190"/>
    </row>
    <row r="315" spans="1:17" x14ac:dyDescent="0.2">
      <c r="A315" s="245">
        <v>2000</v>
      </c>
      <c r="B315" s="192"/>
      <c r="C315" s="337">
        <v>397581</v>
      </c>
      <c r="D315" s="336">
        <v>41176</v>
      </c>
      <c r="E315" s="336">
        <v>1018</v>
      </c>
      <c r="F315" s="338">
        <v>2.47E-2</v>
      </c>
      <c r="G315" s="238"/>
      <c r="H315" s="337">
        <v>584</v>
      </c>
      <c r="I315" s="336">
        <v>218</v>
      </c>
      <c r="J315" s="336">
        <v>96</v>
      </c>
      <c r="K315" s="336">
        <v>105</v>
      </c>
      <c r="L315" s="336">
        <v>12</v>
      </c>
      <c r="M315" s="336">
        <v>3</v>
      </c>
      <c r="N315" s="234"/>
      <c r="O315" s="190"/>
      <c r="P315" s="190"/>
      <c r="Q315" s="190"/>
    </row>
    <row r="316" spans="1:17" x14ac:dyDescent="0.2">
      <c r="A316" s="245">
        <v>2001</v>
      </c>
      <c r="B316" s="192"/>
      <c r="C316" s="337">
        <v>398895</v>
      </c>
      <c r="D316" s="336">
        <v>47098</v>
      </c>
      <c r="E316" s="336">
        <v>1079</v>
      </c>
      <c r="F316" s="338">
        <v>2.29E-2</v>
      </c>
      <c r="G316" s="238"/>
      <c r="H316" s="337">
        <v>638</v>
      </c>
      <c r="I316" s="336">
        <v>221</v>
      </c>
      <c r="J316" s="336">
        <v>104</v>
      </c>
      <c r="K316" s="336">
        <v>100</v>
      </c>
      <c r="L316" s="336">
        <v>11</v>
      </c>
      <c r="M316" s="336">
        <v>5</v>
      </c>
      <c r="N316" s="234"/>
      <c r="O316" s="190"/>
      <c r="P316" s="190"/>
      <c r="Q316" s="190"/>
    </row>
    <row r="317" spans="1:17" x14ac:dyDescent="0.2">
      <c r="A317" s="245">
        <v>2002</v>
      </c>
      <c r="B317" s="192"/>
      <c r="C317" s="334">
        <v>398895</v>
      </c>
      <c r="D317" s="333">
        <v>53136</v>
      </c>
      <c r="E317" s="333">
        <v>868</v>
      </c>
      <c r="F317" s="335">
        <v>1.6299999999999999E-2</v>
      </c>
      <c r="G317" s="238"/>
      <c r="H317" s="334">
        <v>505</v>
      </c>
      <c r="I317" s="333">
        <v>161</v>
      </c>
      <c r="J317" s="333">
        <v>80</v>
      </c>
      <c r="K317" s="333">
        <v>109</v>
      </c>
      <c r="L317" s="333">
        <v>10</v>
      </c>
      <c r="M317" s="333">
        <v>3</v>
      </c>
      <c r="N317" s="234"/>
      <c r="O317" s="190"/>
      <c r="P317" s="190"/>
      <c r="Q317" s="190"/>
    </row>
    <row r="318" spans="1:17" x14ac:dyDescent="0.2">
      <c r="A318" s="245">
        <v>2003</v>
      </c>
      <c r="B318" s="192"/>
      <c r="C318" s="621">
        <v>401030</v>
      </c>
      <c r="D318" s="618">
        <v>61874</v>
      </c>
      <c r="E318" s="618">
        <v>808</v>
      </c>
      <c r="F318" s="620">
        <v>1.3100000000000001E-2</v>
      </c>
      <c r="G318" s="238"/>
      <c r="H318" s="619">
        <v>468</v>
      </c>
      <c r="I318" s="618">
        <v>175</v>
      </c>
      <c r="J318" s="618">
        <v>75</v>
      </c>
      <c r="K318" s="618">
        <v>77</v>
      </c>
      <c r="L318" s="618">
        <v>10</v>
      </c>
      <c r="M318" s="617">
        <v>3</v>
      </c>
      <c r="N318" s="234"/>
      <c r="O318" s="190"/>
      <c r="P318" s="190"/>
      <c r="Q318" s="190"/>
    </row>
    <row r="319" spans="1:17" x14ac:dyDescent="0.2">
      <c r="A319" s="245">
        <v>2004</v>
      </c>
      <c r="B319" s="240"/>
      <c r="C319" s="242">
        <v>405815</v>
      </c>
      <c r="D319" s="242">
        <v>72405</v>
      </c>
      <c r="E319" s="242">
        <v>695</v>
      </c>
      <c r="F319" s="244">
        <v>9.5999999999999992E-3</v>
      </c>
      <c r="G319" s="238"/>
      <c r="H319" s="243">
        <v>419</v>
      </c>
      <c r="I319" s="242">
        <v>141</v>
      </c>
      <c r="J319" s="242">
        <v>56</v>
      </c>
      <c r="K319" s="242">
        <v>65</v>
      </c>
      <c r="L319" s="242">
        <v>10</v>
      </c>
      <c r="M319" s="241">
        <v>4</v>
      </c>
      <c r="N319" s="234"/>
      <c r="O319" s="190"/>
      <c r="P319" s="190"/>
      <c r="Q319" s="190"/>
    </row>
    <row r="320" spans="1:17" x14ac:dyDescent="0.2">
      <c r="A320" s="245">
        <v>2005</v>
      </c>
      <c r="B320" s="240"/>
      <c r="C320" s="237">
        <v>409634</v>
      </c>
      <c r="D320" s="236">
        <v>78994</v>
      </c>
      <c r="E320" s="236">
        <v>669</v>
      </c>
      <c r="F320" s="239">
        <v>8.5000000000000006E-3</v>
      </c>
      <c r="G320" s="238"/>
      <c r="H320" s="237">
        <v>385</v>
      </c>
      <c r="I320" s="236">
        <v>143</v>
      </c>
      <c r="J320" s="236">
        <v>64</v>
      </c>
      <c r="K320" s="236">
        <v>69</v>
      </c>
      <c r="L320" s="236">
        <v>7</v>
      </c>
      <c r="M320" s="235">
        <v>1</v>
      </c>
      <c r="N320" s="234"/>
      <c r="O320" s="190"/>
      <c r="P320" s="190"/>
      <c r="Q320" s="190"/>
    </row>
    <row r="321" spans="1:17" x14ac:dyDescent="0.2">
      <c r="A321" s="245">
        <v>2006</v>
      </c>
      <c r="B321" s="227"/>
      <c r="C321" s="330">
        <v>419902</v>
      </c>
      <c r="D321" s="330">
        <v>85933</v>
      </c>
      <c r="E321" s="330">
        <f>SUM(H321:M321)</f>
        <v>615</v>
      </c>
      <c r="F321" s="329">
        <f>E321/D321</f>
        <v>7.156738389210199E-3</v>
      </c>
      <c r="G321" s="330"/>
      <c r="H321" s="330">
        <v>372</v>
      </c>
      <c r="I321" s="330">
        <v>132</v>
      </c>
      <c r="J321" s="330">
        <v>61</v>
      </c>
      <c r="K321" s="330">
        <v>41</v>
      </c>
      <c r="L321" s="330">
        <v>7</v>
      </c>
      <c r="M321" s="330">
        <v>2</v>
      </c>
      <c r="N321" s="331"/>
      <c r="O321" s="190"/>
      <c r="P321" s="190"/>
      <c r="Q321" s="190"/>
    </row>
    <row r="322" spans="1:17" x14ac:dyDescent="0.2">
      <c r="A322" s="614">
        <v>2007</v>
      </c>
      <c r="B322" s="214"/>
      <c r="C322" s="613">
        <v>425916</v>
      </c>
      <c r="D322" s="610">
        <v>75627</v>
      </c>
      <c r="E322" s="612">
        <v>452</v>
      </c>
      <c r="F322" s="611">
        <v>5.9767016209661961E-3</v>
      </c>
      <c r="G322" s="610"/>
      <c r="H322" s="610">
        <v>255</v>
      </c>
      <c r="I322" s="610">
        <v>102</v>
      </c>
      <c r="J322" s="610">
        <v>42</v>
      </c>
      <c r="K322" s="610">
        <v>42</v>
      </c>
      <c r="L322" s="610">
        <v>10</v>
      </c>
      <c r="M322" s="610">
        <v>1</v>
      </c>
      <c r="N322" s="609"/>
      <c r="O322" s="190"/>
      <c r="P322" s="190"/>
      <c r="Q322" s="190"/>
    </row>
    <row r="323" spans="1:17" x14ac:dyDescent="0.2">
      <c r="A323" s="558">
        <v>2008</v>
      </c>
      <c r="B323" s="608"/>
      <c r="C323" s="330">
        <v>431859</v>
      </c>
      <c r="D323" s="330">
        <v>95915</v>
      </c>
      <c r="E323" s="330">
        <v>404</v>
      </c>
      <c r="F323" s="329">
        <v>4.212062805891037E-3</v>
      </c>
      <c r="G323" s="330"/>
      <c r="H323" s="330">
        <v>227</v>
      </c>
      <c r="I323" s="330">
        <v>84</v>
      </c>
      <c r="J323" s="330">
        <v>46</v>
      </c>
      <c r="K323" s="330">
        <v>39</v>
      </c>
      <c r="L323" s="330">
        <v>5</v>
      </c>
      <c r="M323" s="330">
        <v>3</v>
      </c>
      <c r="N323" s="331"/>
      <c r="O323" s="190"/>
      <c r="P323" s="190"/>
      <c r="Q323" s="190"/>
    </row>
    <row r="324" spans="1:17" x14ac:dyDescent="0.2">
      <c r="A324" s="558">
        <v>2009</v>
      </c>
      <c r="B324" s="616"/>
      <c r="C324" s="328">
        <v>435423</v>
      </c>
      <c r="D324" s="328">
        <v>94246</v>
      </c>
      <c r="E324" s="328">
        <v>354</v>
      </c>
      <c r="F324" s="504">
        <v>3.8E-3</v>
      </c>
      <c r="G324" s="328"/>
      <c r="H324" s="328">
        <v>195</v>
      </c>
      <c r="I324" s="328">
        <v>70</v>
      </c>
      <c r="J324" s="328">
        <v>41</v>
      </c>
      <c r="K324" s="328">
        <v>42</v>
      </c>
      <c r="L324" s="328">
        <v>5</v>
      </c>
      <c r="M324" s="328">
        <v>1</v>
      </c>
      <c r="N324" s="327"/>
      <c r="O324" s="190"/>
      <c r="P324" s="190"/>
      <c r="Q324" s="190"/>
    </row>
    <row r="325" spans="1:17" x14ac:dyDescent="0.2">
      <c r="A325" s="558">
        <v>2010</v>
      </c>
      <c r="B325" s="616"/>
      <c r="C325" s="328">
        <v>427426</v>
      </c>
      <c r="D325" s="328">
        <v>94015</v>
      </c>
      <c r="E325" s="328">
        <v>295</v>
      </c>
      <c r="F325" s="504">
        <v>3.0999999999999999E-3</v>
      </c>
      <c r="G325" s="328">
        <v>3296</v>
      </c>
      <c r="H325" s="328">
        <v>153</v>
      </c>
      <c r="I325" s="328">
        <v>76</v>
      </c>
      <c r="J325" s="328">
        <v>25</v>
      </c>
      <c r="K325" s="328">
        <v>36</v>
      </c>
      <c r="L325" s="328">
        <v>5</v>
      </c>
      <c r="M325" s="328">
        <v>0</v>
      </c>
      <c r="N325" s="327">
        <v>3591</v>
      </c>
      <c r="O325" s="190"/>
      <c r="P325" s="190"/>
      <c r="Q325" s="190"/>
    </row>
    <row r="326" spans="1:17" x14ac:dyDescent="0.2">
      <c r="A326" s="558">
        <v>2011</v>
      </c>
      <c r="B326" s="616"/>
      <c r="C326" s="328">
        <v>427426</v>
      </c>
      <c r="D326" s="328">
        <v>91425</v>
      </c>
      <c r="E326" s="328">
        <v>260</v>
      </c>
      <c r="F326" s="504">
        <v>2.8E-3</v>
      </c>
      <c r="G326" s="328">
        <v>2715</v>
      </c>
      <c r="H326" s="328">
        <v>154</v>
      </c>
      <c r="I326" s="328">
        <v>53</v>
      </c>
      <c r="J326" s="328">
        <v>20</v>
      </c>
      <c r="K326" s="328">
        <v>29</v>
      </c>
      <c r="L326" s="328">
        <v>4</v>
      </c>
      <c r="M326" s="328">
        <v>0</v>
      </c>
      <c r="N326" s="327">
        <v>2975</v>
      </c>
      <c r="O326" s="190"/>
      <c r="P326" s="190"/>
      <c r="Q326" s="190"/>
    </row>
    <row r="327" spans="1:17" x14ac:dyDescent="0.2">
      <c r="A327" s="615">
        <v>2012</v>
      </c>
      <c r="B327" s="502"/>
      <c r="C327" s="501">
        <v>427426</v>
      </c>
      <c r="D327" s="324">
        <v>92071</v>
      </c>
      <c r="E327" s="324">
        <v>262</v>
      </c>
      <c r="F327" s="500">
        <v>2.8E-3</v>
      </c>
      <c r="G327" s="324">
        <v>2437</v>
      </c>
      <c r="H327" s="324">
        <v>129</v>
      </c>
      <c r="I327" s="324">
        <v>73</v>
      </c>
      <c r="J327" s="324">
        <v>24</v>
      </c>
      <c r="K327" s="324">
        <v>31</v>
      </c>
      <c r="L327" s="324">
        <v>3</v>
      </c>
      <c r="M327" s="324">
        <v>2</v>
      </c>
      <c r="N327" s="323">
        <v>2699</v>
      </c>
      <c r="O327" s="190"/>
      <c r="P327" s="190"/>
      <c r="Q327" s="190"/>
    </row>
    <row r="328" spans="1:17" ht="15" thickBot="1" x14ac:dyDescent="0.25">
      <c r="A328" s="499">
        <v>2013</v>
      </c>
      <c r="B328" s="498"/>
      <c r="C328" s="497">
        <v>427426</v>
      </c>
      <c r="D328" s="495">
        <v>89489</v>
      </c>
      <c r="E328" s="495">
        <v>191</v>
      </c>
      <c r="F328" s="496">
        <v>2.0999999999999999E-3</v>
      </c>
      <c r="G328" s="495">
        <v>1833</v>
      </c>
      <c r="H328" s="495">
        <v>111</v>
      </c>
      <c r="I328" s="495">
        <v>51</v>
      </c>
      <c r="J328" s="495">
        <v>17</v>
      </c>
      <c r="K328" s="495">
        <v>10</v>
      </c>
      <c r="L328" s="495">
        <v>2</v>
      </c>
      <c r="M328" s="495">
        <v>0</v>
      </c>
      <c r="N328" s="494">
        <v>2024</v>
      </c>
      <c r="O328" s="190"/>
      <c r="P328" s="190"/>
      <c r="Q328" s="190"/>
    </row>
    <row r="329" spans="1:17" x14ac:dyDescent="0.2">
      <c r="A329" s="286" t="s">
        <v>502</v>
      </c>
      <c r="B329" s="303"/>
      <c r="C329" s="308">
        <v>245690</v>
      </c>
      <c r="D329" s="307">
        <v>545</v>
      </c>
      <c r="E329" s="307">
        <v>520</v>
      </c>
      <c r="F329" s="309">
        <v>0.95409999999999995</v>
      </c>
      <c r="G329" s="312"/>
      <c r="H329" s="308">
        <v>111</v>
      </c>
      <c r="I329" s="307">
        <v>269</v>
      </c>
      <c r="J329" s="307">
        <v>83</v>
      </c>
      <c r="K329" s="307">
        <v>53</v>
      </c>
      <c r="L329" s="307">
        <v>4</v>
      </c>
      <c r="M329" s="307">
        <v>0</v>
      </c>
      <c r="N329" s="311"/>
      <c r="O329" s="190"/>
      <c r="P329" s="190"/>
      <c r="Q329" s="190"/>
    </row>
    <row r="330" spans="1:17" x14ac:dyDescent="0.2">
      <c r="A330" s="286" t="s">
        <v>501</v>
      </c>
      <c r="B330" s="303"/>
      <c r="C330" s="308">
        <v>243965</v>
      </c>
      <c r="D330" s="307">
        <v>890</v>
      </c>
      <c r="E330" s="307">
        <v>485</v>
      </c>
      <c r="F330" s="309">
        <v>0.54490000000000005</v>
      </c>
      <c r="G330" s="291"/>
      <c r="H330" s="308">
        <v>115</v>
      </c>
      <c r="I330" s="307">
        <v>259</v>
      </c>
      <c r="J330" s="307">
        <v>61</v>
      </c>
      <c r="K330" s="307">
        <v>47</v>
      </c>
      <c r="L330" s="307">
        <v>3</v>
      </c>
      <c r="M330" s="307">
        <v>0</v>
      </c>
      <c r="N330" s="287"/>
      <c r="O330" s="190"/>
      <c r="P330" s="190"/>
      <c r="Q330" s="190"/>
    </row>
    <row r="331" spans="1:17" x14ac:dyDescent="0.2">
      <c r="A331" s="286" t="s">
        <v>500</v>
      </c>
      <c r="B331" s="303"/>
      <c r="C331" s="308">
        <v>243619</v>
      </c>
      <c r="D331" s="307">
        <v>7945</v>
      </c>
      <c r="E331" s="307">
        <v>767</v>
      </c>
      <c r="F331" s="309">
        <v>9.6500000000000002E-2</v>
      </c>
      <c r="G331" s="291"/>
      <c r="H331" s="308">
        <v>501</v>
      </c>
      <c r="I331" s="307">
        <v>180</v>
      </c>
      <c r="J331" s="307">
        <v>47</v>
      </c>
      <c r="K331" s="307">
        <v>38</v>
      </c>
      <c r="L331" s="307">
        <v>1</v>
      </c>
      <c r="M331" s="307">
        <v>0</v>
      </c>
      <c r="N331" s="287"/>
      <c r="O331" s="190"/>
      <c r="P331" s="190"/>
      <c r="Q331" s="190"/>
    </row>
    <row r="332" spans="1:17" x14ac:dyDescent="0.2">
      <c r="A332" s="286" t="s">
        <v>499</v>
      </c>
      <c r="B332" s="303"/>
      <c r="C332" s="308">
        <v>246122</v>
      </c>
      <c r="D332" s="307">
        <v>11107</v>
      </c>
      <c r="E332" s="307">
        <v>169</v>
      </c>
      <c r="F332" s="309">
        <v>1.52E-2</v>
      </c>
      <c r="G332" s="291"/>
      <c r="H332" s="308">
        <v>99</v>
      </c>
      <c r="I332" s="307">
        <v>40</v>
      </c>
      <c r="J332" s="307">
        <v>18</v>
      </c>
      <c r="K332" s="307">
        <v>11</v>
      </c>
      <c r="L332" s="307">
        <v>0</v>
      </c>
      <c r="M332" s="307">
        <v>1</v>
      </c>
      <c r="N332" s="287"/>
      <c r="O332" s="190"/>
      <c r="P332" s="190"/>
      <c r="Q332" s="190"/>
    </row>
    <row r="333" spans="1:17" x14ac:dyDescent="0.2">
      <c r="A333" s="286" t="s">
        <v>507</v>
      </c>
      <c r="B333" s="303"/>
      <c r="C333" s="308">
        <v>246449</v>
      </c>
      <c r="D333" s="307">
        <v>16771</v>
      </c>
      <c r="E333" s="307">
        <v>435</v>
      </c>
      <c r="F333" s="309">
        <v>2.5899999999999999E-2</v>
      </c>
      <c r="G333" s="291"/>
      <c r="H333" s="308">
        <v>306</v>
      </c>
      <c r="I333" s="307">
        <v>74</v>
      </c>
      <c r="J333" s="307">
        <v>29</v>
      </c>
      <c r="K333" s="307">
        <v>23</v>
      </c>
      <c r="L333" s="307">
        <v>3</v>
      </c>
      <c r="M333" s="307">
        <v>0</v>
      </c>
      <c r="N333" s="287"/>
      <c r="O333" s="190"/>
      <c r="P333" s="190"/>
      <c r="Q333" s="190"/>
    </row>
    <row r="334" spans="1:17" x14ac:dyDescent="0.2">
      <c r="A334" s="286">
        <v>2002</v>
      </c>
      <c r="B334" s="303"/>
      <c r="C334" s="305">
        <v>246449</v>
      </c>
      <c r="D334" s="304">
        <v>26258</v>
      </c>
      <c r="E334" s="304">
        <v>525</v>
      </c>
      <c r="F334" s="306">
        <v>0.02</v>
      </c>
      <c r="G334" s="291"/>
      <c r="H334" s="305">
        <v>329</v>
      </c>
      <c r="I334" s="304">
        <v>113</v>
      </c>
      <c r="J334" s="304">
        <v>45</v>
      </c>
      <c r="K334" s="304">
        <v>35</v>
      </c>
      <c r="L334" s="304">
        <v>1</v>
      </c>
      <c r="M334" s="304">
        <v>2</v>
      </c>
      <c r="N334" s="287"/>
      <c r="O334" s="190"/>
      <c r="P334" s="190"/>
      <c r="Q334" s="190"/>
    </row>
    <row r="335" spans="1:17" x14ac:dyDescent="0.2">
      <c r="A335" s="286">
        <v>2003</v>
      </c>
      <c r="B335" s="303"/>
      <c r="C335" s="302">
        <v>247510</v>
      </c>
      <c r="D335" s="299">
        <v>36873</v>
      </c>
      <c r="E335" s="299">
        <v>520</v>
      </c>
      <c r="F335" s="301">
        <v>1.41E-2</v>
      </c>
      <c r="G335" s="291"/>
      <c r="H335" s="300">
        <v>351</v>
      </c>
      <c r="I335" s="299">
        <v>105</v>
      </c>
      <c r="J335" s="299">
        <v>26</v>
      </c>
      <c r="K335" s="299">
        <v>36</v>
      </c>
      <c r="L335" s="299">
        <v>2</v>
      </c>
      <c r="M335" s="298">
        <v>0</v>
      </c>
      <c r="N335" s="287"/>
      <c r="O335" s="190"/>
      <c r="P335" s="190"/>
      <c r="Q335" s="190"/>
    </row>
    <row r="336" spans="1:17" x14ac:dyDescent="0.2">
      <c r="A336" s="286">
        <v>2004</v>
      </c>
      <c r="B336" s="293"/>
      <c r="C336" s="295">
        <v>250336</v>
      </c>
      <c r="D336" s="295">
        <v>42471</v>
      </c>
      <c r="E336" s="295">
        <v>419</v>
      </c>
      <c r="F336" s="297">
        <v>9.9000000000000008E-3</v>
      </c>
      <c r="G336" s="291"/>
      <c r="H336" s="296">
        <v>298</v>
      </c>
      <c r="I336" s="295">
        <v>79</v>
      </c>
      <c r="J336" s="295">
        <v>26</v>
      </c>
      <c r="K336" s="295">
        <v>12</v>
      </c>
      <c r="L336" s="295">
        <v>3</v>
      </c>
      <c r="M336" s="294">
        <v>1</v>
      </c>
      <c r="N336" s="287"/>
      <c r="O336" s="190"/>
      <c r="P336" s="190"/>
      <c r="Q336" s="190"/>
    </row>
    <row r="337" spans="1:17" x14ac:dyDescent="0.2">
      <c r="A337" s="286">
        <v>2005</v>
      </c>
      <c r="B337" s="293"/>
      <c r="C337" s="290">
        <v>252735</v>
      </c>
      <c r="D337" s="289">
        <v>41818</v>
      </c>
      <c r="E337" s="289">
        <v>391</v>
      </c>
      <c r="F337" s="292">
        <v>9.4000000000000004E-3</v>
      </c>
      <c r="G337" s="291"/>
      <c r="H337" s="290">
        <v>260</v>
      </c>
      <c r="I337" s="289">
        <v>74</v>
      </c>
      <c r="J337" s="289">
        <v>34</v>
      </c>
      <c r="K337" s="289">
        <v>18</v>
      </c>
      <c r="L337" s="289">
        <v>3</v>
      </c>
      <c r="M337" s="288">
        <v>2</v>
      </c>
      <c r="N337" s="287"/>
      <c r="O337" s="190"/>
      <c r="P337" s="190"/>
      <c r="Q337" s="190"/>
    </row>
    <row r="338" spans="1:17" x14ac:dyDescent="0.2">
      <c r="A338" s="286">
        <v>2006</v>
      </c>
      <c r="B338" s="285"/>
      <c r="C338" s="275">
        <v>252907</v>
      </c>
      <c r="D338" s="275">
        <v>41488</v>
      </c>
      <c r="E338" s="275">
        <f>SUM(H338:M338)</f>
        <v>357</v>
      </c>
      <c r="F338" s="276">
        <f>E338/D338</f>
        <v>8.6048978017740068E-3</v>
      </c>
      <c r="G338" s="275"/>
      <c r="H338" s="275">
        <v>247</v>
      </c>
      <c r="I338" s="275">
        <v>57</v>
      </c>
      <c r="J338" s="275">
        <v>23</v>
      </c>
      <c r="K338" s="275">
        <v>28</v>
      </c>
      <c r="L338" s="275">
        <v>2</v>
      </c>
      <c r="M338" s="275">
        <v>0</v>
      </c>
      <c r="N338" s="274"/>
      <c r="O338" s="190"/>
      <c r="P338" s="190"/>
      <c r="Q338" s="190"/>
    </row>
    <row r="339" spans="1:17" x14ac:dyDescent="0.2">
      <c r="A339" s="284">
        <v>2007</v>
      </c>
      <c r="B339" s="283"/>
      <c r="C339" s="282">
        <v>258738</v>
      </c>
      <c r="D339" s="279">
        <v>38221</v>
      </c>
      <c r="E339" s="281">
        <v>228</v>
      </c>
      <c r="F339" s="280">
        <v>5.9653068892657757E-3</v>
      </c>
      <c r="G339" s="279"/>
      <c r="H339" s="279">
        <v>152</v>
      </c>
      <c r="I339" s="279">
        <v>49</v>
      </c>
      <c r="J339" s="279">
        <v>15</v>
      </c>
      <c r="K339" s="279">
        <v>11</v>
      </c>
      <c r="L339" s="279">
        <v>1</v>
      </c>
      <c r="M339" s="279">
        <v>0</v>
      </c>
      <c r="N339" s="278"/>
      <c r="O339" s="190"/>
      <c r="P339" s="190"/>
      <c r="Q339" s="190"/>
    </row>
    <row r="340" spans="1:17" x14ac:dyDescent="0.2">
      <c r="A340" s="286">
        <v>2008</v>
      </c>
      <c r="B340" s="582"/>
      <c r="C340" s="275">
        <v>263140</v>
      </c>
      <c r="D340" s="275">
        <v>42136</v>
      </c>
      <c r="E340" s="275">
        <v>203</v>
      </c>
      <c r="F340" s="276">
        <v>4.8177330754697323E-3</v>
      </c>
      <c r="G340" s="275"/>
      <c r="H340" s="275">
        <v>131</v>
      </c>
      <c r="I340" s="275">
        <v>36</v>
      </c>
      <c r="J340" s="275">
        <v>18</v>
      </c>
      <c r="K340" s="275">
        <v>16</v>
      </c>
      <c r="L340" s="275">
        <v>2</v>
      </c>
      <c r="M340" s="275">
        <v>0</v>
      </c>
      <c r="N340" s="274"/>
      <c r="O340" s="190"/>
      <c r="P340" s="190"/>
      <c r="Q340" s="190"/>
    </row>
    <row r="341" spans="1:17" x14ac:dyDescent="0.2">
      <c r="A341" s="284">
        <v>2009</v>
      </c>
      <c r="B341" s="581"/>
      <c r="C341" s="269">
        <v>265500</v>
      </c>
      <c r="D341" s="269">
        <v>44988</v>
      </c>
      <c r="E341" s="269">
        <v>208</v>
      </c>
      <c r="F341" s="270">
        <v>4.5999999999999999E-3</v>
      </c>
      <c r="G341" s="269"/>
      <c r="H341" s="269">
        <v>125</v>
      </c>
      <c r="I341" s="269">
        <v>42</v>
      </c>
      <c r="J341" s="269">
        <v>22</v>
      </c>
      <c r="K341" s="269">
        <v>18</v>
      </c>
      <c r="L341" s="269">
        <v>1</v>
      </c>
      <c r="M341" s="269">
        <v>0</v>
      </c>
      <c r="N341" s="268"/>
      <c r="O341" s="190"/>
      <c r="P341" s="190"/>
      <c r="Q341" s="190"/>
    </row>
    <row r="342" spans="1:17" x14ac:dyDescent="0.2">
      <c r="A342" s="286">
        <v>2010</v>
      </c>
      <c r="B342" s="581"/>
      <c r="C342" s="269">
        <v>252345</v>
      </c>
      <c r="D342" s="269">
        <v>47785</v>
      </c>
      <c r="E342" s="269">
        <v>186</v>
      </c>
      <c r="F342" s="270">
        <v>3.8999999999999998E-3</v>
      </c>
      <c r="G342" s="269">
        <v>5324</v>
      </c>
      <c r="H342" s="269">
        <v>114</v>
      </c>
      <c r="I342" s="269">
        <v>37</v>
      </c>
      <c r="J342" s="269">
        <v>14</v>
      </c>
      <c r="K342" s="269">
        <v>18</v>
      </c>
      <c r="L342" s="269">
        <v>2</v>
      </c>
      <c r="M342" s="269">
        <v>1</v>
      </c>
      <c r="N342" s="268">
        <v>5510</v>
      </c>
      <c r="O342" s="190"/>
      <c r="P342" s="190"/>
      <c r="Q342" s="190"/>
    </row>
    <row r="343" spans="1:17" x14ac:dyDescent="0.2">
      <c r="A343" s="284">
        <v>2011</v>
      </c>
      <c r="B343" s="581"/>
      <c r="C343" s="269">
        <v>252345</v>
      </c>
      <c r="D343" s="269">
        <v>41544</v>
      </c>
      <c r="E343" s="269">
        <v>158</v>
      </c>
      <c r="F343" s="270">
        <v>3.8E-3</v>
      </c>
      <c r="G343" s="269">
        <v>3903</v>
      </c>
      <c r="H343" s="269">
        <v>81</v>
      </c>
      <c r="I343" s="269">
        <v>47</v>
      </c>
      <c r="J343" s="269">
        <v>11</v>
      </c>
      <c r="K343" s="269">
        <v>17</v>
      </c>
      <c r="L343" s="269">
        <v>2</v>
      </c>
      <c r="M343" s="269">
        <v>0</v>
      </c>
      <c r="N343" s="268">
        <v>4061</v>
      </c>
      <c r="O343" s="190"/>
      <c r="P343" s="190"/>
      <c r="Q343" s="190"/>
    </row>
    <row r="344" spans="1:17" x14ac:dyDescent="0.2">
      <c r="A344" s="580">
        <v>2012</v>
      </c>
      <c r="B344" s="579"/>
      <c r="C344" s="265">
        <v>252345</v>
      </c>
      <c r="D344" s="263">
        <v>42656</v>
      </c>
      <c r="E344" s="263">
        <v>160</v>
      </c>
      <c r="F344" s="264">
        <v>3.8E-3</v>
      </c>
      <c r="G344" s="263">
        <v>3540</v>
      </c>
      <c r="H344" s="263">
        <v>89</v>
      </c>
      <c r="I344" s="263">
        <v>36</v>
      </c>
      <c r="J344" s="263">
        <v>13</v>
      </c>
      <c r="K344" s="263">
        <v>20</v>
      </c>
      <c r="L344" s="263">
        <v>2</v>
      </c>
      <c r="M344" s="263">
        <v>0</v>
      </c>
      <c r="N344" s="262">
        <v>3700</v>
      </c>
      <c r="O344" s="190"/>
      <c r="P344" s="190"/>
      <c r="Q344" s="190"/>
    </row>
    <row r="345" spans="1:17" ht="15" thickBot="1" x14ac:dyDescent="0.25">
      <c r="A345" s="344">
        <v>2013</v>
      </c>
      <c r="B345" s="442"/>
      <c r="C345" s="259">
        <v>252345</v>
      </c>
      <c r="D345" s="257" t="s">
        <v>485</v>
      </c>
      <c r="E345" s="257" t="s">
        <v>485</v>
      </c>
      <c r="F345" s="258" t="s">
        <v>485</v>
      </c>
      <c r="G345" s="257" t="s">
        <v>485</v>
      </c>
      <c r="H345" s="257" t="s">
        <v>485</v>
      </c>
      <c r="I345" s="257" t="s">
        <v>485</v>
      </c>
      <c r="J345" s="257" t="s">
        <v>485</v>
      </c>
      <c r="K345" s="257" t="s">
        <v>485</v>
      </c>
      <c r="L345" s="257" t="s">
        <v>485</v>
      </c>
      <c r="M345" s="257" t="s">
        <v>485</v>
      </c>
      <c r="N345" s="256" t="s">
        <v>485</v>
      </c>
      <c r="O345" s="190"/>
      <c r="P345" s="190"/>
      <c r="Q345" s="190"/>
    </row>
    <row r="346" spans="1:17" x14ac:dyDescent="0.2">
      <c r="A346" s="245">
        <v>1997</v>
      </c>
      <c r="B346" s="192"/>
      <c r="C346" s="337">
        <v>443042</v>
      </c>
      <c r="D346" s="336">
        <v>41747</v>
      </c>
      <c r="E346" s="336">
        <v>5060</v>
      </c>
      <c r="F346" s="338">
        <v>0.1212</v>
      </c>
      <c r="G346" s="255"/>
      <c r="H346" s="337">
        <v>2827</v>
      </c>
      <c r="I346" s="336">
        <v>1200</v>
      </c>
      <c r="J346" s="336">
        <v>542</v>
      </c>
      <c r="K346" s="336">
        <v>441</v>
      </c>
      <c r="L346" s="336">
        <v>42</v>
      </c>
      <c r="M346" s="336">
        <v>8</v>
      </c>
      <c r="N346" s="254"/>
      <c r="O346" s="190"/>
      <c r="P346" s="190"/>
      <c r="Q346" s="190"/>
    </row>
    <row r="347" spans="1:17" x14ac:dyDescent="0.2">
      <c r="A347" s="245">
        <v>1998</v>
      </c>
      <c r="B347" s="192"/>
      <c r="C347" s="337">
        <v>438960</v>
      </c>
      <c r="D347" s="336">
        <v>44459</v>
      </c>
      <c r="E347" s="336">
        <v>5045</v>
      </c>
      <c r="F347" s="338">
        <v>0.1135</v>
      </c>
      <c r="G347" s="238"/>
      <c r="H347" s="337">
        <v>2933</v>
      </c>
      <c r="I347" s="336">
        <v>1168</v>
      </c>
      <c r="J347" s="336">
        <v>448</v>
      </c>
      <c r="K347" s="336">
        <v>434</v>
      </c>
      <c r="L347" s="336">
        <v>56</v>
      </c>
      <c r="M347" s="336">
        <v>6</v>
      </c>
      <c r="N347" s="234"/>
      <c r="O347" s="190"/>
      <c r="P347" s="190"/>
      <c r="Q347" s="190"/>
    </row>
    <row r="348" spans="1:17" x14ac:dyDescent="0.2">
      <c r="A348" s="245">
        <v>1999</v>
      </c>
      <c r="B348" s="192"/>
      <c r="C348" s="337">
        <v>437313</v>
      </c>
      <c r="D348" s="336">
        <v>49004</v>
      </c>
      <c r="E348" s="336">
        <v>4790</v>
      </c>
      <c r="F348" s="338">
        <v>9.7699999999999995E-2</v>
      </c>
      <c r="G348" s="238"/>
      <c r="H348" s="337">
        <v>2788</v>
      </c>
      <c r="I348" s="336">
        <v>1150</v>
      </c>
      <c r="J348" s="336">
        <v>418</v>
      </c>
      <c r="K348" s="336">
        <v>385</v>
      </c>
      <c r="L348" s="336">
        <v>46</v>
      </c>
      <c r="M348" s="336">
        <v>3</v>
      </c>
      <c r="N348" s="234"/>
      <c r="O348" s="190"/>
      <c r="P348" s="190"/>
      <c r="Q348" s="190"/>
    </row>
    <row r="349" spans="1:17" x14ac:dyDescent="0.2">
      <c r="A349" s="245">
        <v>2000</v>
      </c>
      <c r="B349" s="192"/>
      <c r="C349" s="337">
        <v>445566</v>
      </c>
      <c r="D349" s="336">
        <v>56987</v>
      </c>
      <c r="E349" s="336">
        <v>4946</v>
      </c>
      <c r="F349" s="338">
        <v>8.6800000000000002E-2</v>
      </c>
      <c r="G349" s="238"/>
      <c r="H349" s="337">
        <v>2903</v>
      </c>
      <c r="I349" s="336">
        <v>1149</v>
      </c>
      <c r="J349" s="336">
        <v>390</v>
      </c>
      <c r="K349" s="336">
        <v>460</v>
      </c>
      <c r="L349" s="336">
        <v>41</v>
      </c>
      <c r="M349" s="336">
        <v>3</v>
      </c>
      <c r="N349" s="234"/>
      <c r="O349" s="190"/>
      <c r="P349" s="190"/>
      <c r="Q349" s="190"/>
    </row>
    <row r="350" spans="1:17" x14ac:dyDescent="0.2">
      <c r="A350" s="245">
        <v>2001</v>
      </c>
      <c r="B350" s="192"/>
      <c r="C350" s="337">
        <v>446404</v>
      </c>
      <c r="D350" s="336">
        <v>65137</v>
      </c>
      <c r="E350" s="336">
        <v>3352</v>
      </c>
      <c r="F350" s="338">
        <v>5.1499999999999997E-2</v>
      </c>
      <c r="G350" s="238"/>
      <c r="H350" s="337">
        <v>2087</v>
      </c>
      <c r="I350" s="336">
        <v>710</v>
      </c>
      <c r="J350" s="336">
        <v>278</v>
      </c>
      <c r="K350" s="336">
        <v>241</v>
      </c>
      <c r="L350" s="336">
        <v>34</v>
      </c>
      <c r="M350" s="336">
        <v>2</v>
      </c>
      <c r="N350" s="234"/>
      <c r="O350" s="190"/>
      <c r="P350" s="190"/>
      <c r="Q350" s="190"/>
    </row>
    <row r="351" spans="1:17" x14ac:dyDescent="0.2">
      <c r="A351" s="245">
        <v>2002</v>
      </c>
      <c r="B351" s="192"/>
      <c r="C351" s="334">
        <v>446404</v>
      </c>
      <c r="D351" s="333">
        <v>66606</v>
      </c>
      <c r="E351" s="333">
        <v>2838</v>
      </c>
      <c r="F351" s="335">
        <v>4.2599999999999999E-2</v>
      </c>
      <c r="G351" s="238"/>
      <c r="H351" s="334">
        <v>1735</v>
      </c>
      <c r="I351" s="333">
        <v>652</v>
      </c>
      <c r="J351" s="333">
        <v>223</v>
      </c>
      <c r="K351" s="333">
        <v>206</v>
      </c>
      <c r="L351" s="333">
        <v>17</v>
      </c>
      <c r="M351" s="333">
        <v>5</v>
      </c>
      <c r="N351" s="234"/>
      <c r="O351" s="190"/>
      <c r="P351" s="190"/>
      <c r="Q351" s="190"/>
    </row>
    <row r="352" spans="1:17" x14ac:dyDescent="0.2">
      <c r="A352" s="245">
        <v>2003</v>
      </c>
      <c r="B352" s="192"/>
      <c r="C352" s="332">
        <v>450001</v>
      </c>
      <c r="D352" s="247">
        <v>72196</v>
      </c>
      <c r="E352" s="247">
        <v>2752</v>
      </c>
      <c r="F352" s="249">
        <v>3.8100000000000002E-2</v>
      </c>
      <c r="G352" s="238"/>
      <c r="H352" s="248">
        <v>1786</v>
      </c>
      <c r="I352" s="247">
        <v>571</v>
      </c>
      <c r="J352" s="247">
        <v>187</v>
      </c>
      <c r="K352" s="247">
        <v>187</v>
      </c>
      <c r="L352" s="247">
        <v>21</v>
      </c>
      <c r="M352" s="246">
        <v>0</v>
      </c>
      <c r="N352" s="234"/>
      <c r="O352" s="190"/>
      <c r="P352" s="190"/>
      <c r="Q352" s="190"/>
    </row>
    <row r="353" spans="1:17" x14ac:dyDescent="0.2">
      <c r="A353" s="245">
        <v>2004</v>
      </c>
      <c r="B353" s="240"/>
      <c r="C353" s="242">
        <v>453524</v>
      </c>
      <c r="D353" s="242">
        <v>80736</v>
      </c>
      <c r="E353" s="242">
        <v>2074</v>
      </c>
      <c r="F353" s="244">
        <v>2.5700000000000001E-2</v>
      </c>
      <c r="G353" s="238"/>
      <c r="H353" s="243">
        <v>1295</v>
      </c>
      <c r="I353" s="242">
        <v>447</v>
      </c>
      <c r="J353" s="242">
        <v>171</v>
      </c>
      <c r="K353" s="242">
        <v>132</v>
      </c>
      <c r="L353" s="242">
        <v>27</v>
      </c>
      <c r="M353" s="241">
        <v>2</v>
      </c>
      <c r="N353" s="234"/>
      <c r="O353" s="190"/>
      <c r="P353" s="190"/>
      <c r="Q353" s="190"/>
    </row>
    <row r="354" spans="1:17" x14ac:dyDescent="0.2">
      <c r="A354" s="245">
        <v>2005</v>
      </c>
      <c r="B354" s="240"/>
      <c r="C354" s="237">
        <v>457918</v>
      </c>
      <c r="D354" s="236">
        <v>74102</v>
      </c>
      <c r="E354" s="236">
        <v>1700</v>
      </c>
      <c r="F354" s="239">
        <v>2.29E-2</v>
      </c>
      <c r="G354" s="238"/>
      <c r="H354" s="237">
        <v>1047</v>
      </c>
      <c r="I354" s="236">
        <v>339</v>
      </c>
      <c r="J354" s="236">
        <v>150</v>
      </c>
      <c r="K354" s="236">
        <v>144</v>
      </c>
      <c r="L354" s="236">
        <v>16</v>
      </c>
      <c r="M354" s="235">
        <v>4</v>
      </c>
      <c r="N354" s="234"/>
      <c r="O354" s="190"/>
      <c r="P354" s="190"/>
      <c r="Q354" s="190"/>
    </row>
    <row r="355" spans="1:17" x14ac:dyDescent="0.2">
      <c r="A355" s="245">
        <v>2006</v>
      </c>
      <c r="B355" s="227"/>
      <c r="C355" s="330">
        <v>468328</v>
      </c>
      <c r="D355" s="330">
        <v>85794</v>
      </c>
      <c r="E355" s="330">
        <f>SUM(H355:M355)</f>
        <v>1257</v>
      </c>
      <c r="F355" s="329">
        <f>E355/D355</f>
        <v>1.4651374221973565E-2</v>
      </c>
      <c r="G355" s="330"/>
      <c r="H355" s="330">
        <v>838</v>
      </c>
      <c r="I355" s="330">
        <v>251</v>
      </c>
      <c r="J355" s="330">
        <v>86</v>
      </c>
      <c r="K355" s="330">
        <v>74</v>
      </c>
      <c r="L355" s="330">
        <v>8</v>
      </c>
      <c r="M355" s="330">
        <v>0</v>
      </c>
      <c r="N355" s="331"/>
      <c r="O355" s="190"/>
      <c r="P355" s="190"/>
      <c r="Q355" s="190"/>
    </row>
    <row r="356" spans="1:17" x14ac:dyDescent="0.2">
      <c r="A356" s="614">
        <v>2007</v>
      </c>
      <c r="B356" s="214"/>
      <c r="C356" s="613">
        <v>473680</v>
      </c>
      <c r="D356" s="610">
        <v>88037</v>
      </c>
      <c r="E356" s="612">
        <v>935</v>
      </c>
      <c r="F356" s="611">
        <v>1.0620534420013428E-2</v>
      </c>
      <c r="G356" s="610"/>
      <c r="H356" s="610">
        <v>602</v>
      </c>
      <c r="I356" s="610">
        <v>192</v>
      </c>
      <c r="J356" s="610">
        <v>78</v>
      </c>
      <c r="K356" s="610">
        <v>49</v>
      </c>
      <c r="L356" s="610">
        <v>12</v>
      </c>
      <c r="M356" s="610">
        <v>2</v>
      </c>
      <c r="N356" s="609"/>
      <c r="O356" s="190"/>
      <c r="P356" s="190"/>
      <c r="Q356" s="190"/>
    </row>
    <row r="357" spans="1:17" x14ac:dyDescent="0.2">
      <c r="A357" s="245">
        <v>2008</v>
      </c>
      <c r="B357" s="608"/>
      <c r="C357" s="330">
        <v>479203</v>
      </c>
      <c r="D357" s="330">
        <v>91994</v>
      </c>
      <c r="E357" s="330">
        <v>671</v>
      </c>
      <c r="F357" s="329">
        <v>7.2939540259540081E-3</v>
      </c>
      <c r="G357" s="330"/>
      <c r="H357" s="330">
        <v>461</v>
      </c>
      <c r="I357" s="330">
        <v>132</v>
      </c>
      <c r="J357" s="330">
        <v>45</v>
      </c>
      <c r="K357" s="330">
        <v>30</v>
      </c>
      <c r="L357" s="330">
        <v>3</v>
      </c>
      <c r="M357" s="330">
        <v>0</v>
      </c>
      <c r="N357" s="331"/>
      <c r="O357" s="190"/>
      <c r="P357" s="190"/>
      <c r="Q357" s="190"/>
    </row>
    <row r="358" spans="1:17" x14ac:dyDescent="0.2">
      <c r="A358" s="245">
        <v>2009</v>
      </c>
      <c r="B358" s="505"/>
      <c r="C358" s="328">
        <v>482354</v>
      </c>
      <c r="D358" s="328">
        <v>93301</v>
      </c>
      <c r="E358" s="328">
        <v>687</v>
      </c>
      <c r="F358" s="504">
        <v>7.4000000000000003E-3</v>
      </c>
      <c r="G358" s="328"/>
      <c r="H358" s="328">
        <v>467</v>
      </c>
      <c r="I358" s="328">
        <v>132</v>
      </c>
      <c r="J358" s="328">
        <v>57</v>
      </c>
      <c r="K358" s="328">
        <v>29</v>
      </c>
      <c r="L358" s="328">
        <v>2</v>
      </c>
      <c r="M358" s="328">
        <v>0</v>
      </c>
      <c r="N358" s="327"/>
      <c r="O358" s="190"/>
      <c r="P358" s="190"/>
      <c r="Q358" s="190"/>
    </row>
    <row r="359" spans="1:17" x14ac:dyDescent="0.2">
      <c r="A359" s="245">
        <v>2010</v>
      </c>
      <c r="B359" s="505"/>
      <c r="C359" s="328">
        <v>468264</v>
      </c>
      <c r="D359" s="328">
        <v>101409</v>
      </c>
      <c r="E359" s="328">
        <v>855</v>
      </c>
      <c r="F359" s="504">
        <v>8.3999999999999995E-3</v>
      </c>
      <c r="G359" s="328">
        <v>6302</v>
      </c>
      <c r="H359" s="328">
        <v>544</v>
      </c>
      <c r="I359" s="328">
        <v>170</v>
      </c>
      <c r="J359" s="328">
        <v>62</v>
      </c>
      <c r="K359" s="328">
        <v>75</v>
      </c>
      <c r="L359" s="328">
        <v>3</v>
      </c>
      <c r="M359" s="328">
        <v>1</v>
      </c>
      <c r="N359" s="327">
        <v>7157</v>
      </c>
      <c r="O359" s="190"/>
      <c r="P359" s="190"/>
      <c r="Q359" s="190"/>
    </row>
    <row r="360" spans="1:17" x14ac:dyDescent="0.2">
      <c r="A360" s="245">
        <v>2011</v>
      </c>
      <c r="B360" s="505"/>
      <c r="C360" s="328">
        <v>468264</v>
      </c>
      <c r="D360" s="328">
        <v>94011</v>
      </c>
      <c r="E360" s="328">
        <v>494</v>
      </c>
      <c r="F360" s="504">
        <v>5.3E-3</v>
      </c>
      <c r="G360" s="328">
        <v>5116</v>
      </c>
      <c r="H360" s="328">
        <v>314</v>
      </c>
      <c r="I360" s="328">
        <v>101</v>
      </c>
      <c r="J360" s="328">
        <v>44</v>
      </c>
      <c r="K360" s="328">
        <v>35</v>
      </c>
      <c r="L360" s="328">
        <v>0</v>
      </c>
      <c r="M360" s="328">
        <v>0</v>
      </c>
      <c r="N360" s="327">
        <v>5610</v>
      </c>
      <c r="O360" s="190"/>
      <c r="P360" s="190"/>
      <c r="Q360" s="190"/>
    </row>
    <row r="361" spans="1:17" x14ac:dyDescent="0.2">
      <c r="A361" s="607">
        <v>2012</v>
      </c>
      <c r="B361" s="502"/>
      <c r="C361" s="328">
        <v>468264</v>
      </c>
      <c r="D361" s="324">
        <v>89638</v>
      </c>
      <c r="E361" s="324">
        <v>630</v>
      </c>
      <c r="F361" s="500">
        <v>7.0000000000000001E-3</v>
      </c>
      <c r="G361" s="324">
        <v>4581</v>
      </c>
      <c r="H361" s="324">
        <v>391</v>
      </c>
      <c r="I361" s="324">
        <v>139</v>
      </c>
      <c r="J361" s="324">
        <v>44</v>
      </c>
      <c r="K361" s="324">
        <v>51</v>
      </c>
      <c r="L361" s="324">
        <v>5</v>
      </c>
      <c r="M361" s="324">
        <v>0</v>
      </c>
      <c r="N361" s="323">
        <v>5211</v>
      </c>
      <c r="O361" s="190"/>
      <c r="P361" s="190"/>
      <c r="Q361" s="190"/>
    </row>
    <row r="362" spans="1:17" ht="15" thickBot="1" x14ac:dyDescent="0.25">
      <c r="A362" s="205">
        <v>2013</v>
      </c>
      <c r="B362" s="586"/>
      <c r="C362" s="585">
        <v>468264</v>
      </c>
      <c r="D362" s="495" t="s">
        <v>485</v>
      </c>
      <c r="E362" s="495" t="s">
        <v>485</v>
      </c>
      <c r="F362" s="495" t="s">
        <v>485</v>
      </c>
      <c r="G362" s="495" t="s">
        <v>485</v>
      </c>
      <c r="H362" s="495" t="s">
        <v>485</v>
      </c>
      <c r="I362" s="495" t="s">
        <v>485</v>
      </c>
      <c r="J362" s="495" t="s">
        <v>485</v>
      </c>
      <c r="K362" s="495" t="s">
        <v>485</v>
      </c>
      <c r="L362" s="495" t="s">
        <v>485</v>
      </c>
      <c r="M362" s="495" t="s">
        <v>485</v>
      </c>
      <c r="N362" s="494" t="s">
        <v>485</v>
      </c>
      <c r="O362" s="190"/>
      <c r="P362" s="190"/>
      <c r="Q362" s="190"/>
    </row>
    <row r="363" spans="1:17" x14ac:dyDescent="0.2">
      <c r="A363" s="381">
        <v>1997</v>
      </c>
      <c r="B363" s="598"/>
      <c r="C363" s="451"/>
      <c r="D363" s="451" t="s">
        <v>485</v>
      </c>
      <c r="E363" s="451" t="s">
        <v>485</v>
      </c>
      <c r="F363" s="451" t="s">
        <v>485</v>
      </c>
      <c r="G363" s="451"/>
      <c r="H363" s="451" t="s">
        <v>485</v>
      </c>
      <c r="I363" s="451" t="s">
        <v>485</v>
      </c>
      <c r="J363" s="451" t="s">
        <v>485</v>
      </c>
      <c r="K363" s="451" t="s">
        <v>485</v>
      </c>
      <c r="L363" s="451" t="s">
        <v>485</v>
      </c>
      <c r="M363" s="451" t="s">
        <v>485</v>
      </c>
      <c r="N363" s="451"/>
      <c r="O363" s="190"/>
      <c r="P363" s="190"/>
      <c r="Q363" s="190"/>
    </row>
    <row r="364" spans="1:17" x14ac:dyDescent="0.2">
      <c r="A364" s="381">
        <v>1998</v>
      </c>
      <c r="B364" s="598"/>
      <c r="C364" s="384"/>
      <c r="D364" s="384" t="s">
        <v>485</v>
      </c>
      <c r="E364" s="384" t="s">
        <v>485</v>
      </c>
      <c r="F364" s="384" t="s">
        <v>485</v>
      </c>
      <c r="G364" s="384"/>
      <c r="H364" s="384" t="s">
        <v>485</v>
      </c>
      <c r="I364" s="384" t="s">
        <v>485</v>
      </c>
      <c r="J364" s="384" t="s">
        <v>485</v>
      </c>
      <c r="K364" s="384" t="s">
        <v>485</v>
      </c>
      <c r="L364" s="384" t="s">
        <v>485</v>
      </c>
      <c r="M364" s="384" t="s">
        <v>485</v>
      </c>
      <c r="N364" s="384"/>
      <c r="O364" s="190"/>
      <c r="P364" s="190"/>
      <c r="Q364" s="190"/>
    </row>
    <row r="365" spans="1:17" x14ac:dyDescent="0.2">
      <c r="A365" s="381">
        <v>1999</v>
      </c>
      <c r="B365" s="598"/>
      <c r="C365" s="384"/>
      <c r="D365" s="384" t="s">
        <v>485</v>
      </c>
      <c r="E365" s="384" t="s">
        <v>485</v>
      </c>
      <c r="F365" s="384" t="s">
        <v>485</v>
      </c>
      <c r="G365" s="384"/>
      <c r="H365" s="384" t="s">
        <v>485</v>
      </c>
      <c r="I365" s="384" t="s">
        <v>485</v>
      </c>
      <c r="J365" s="384" t="s">
        <v>485</v>
      </c>
      <c r="K365" s="384" t="s">
        <v>485</v>
      </c>
      <c r="L365" s="384" t="s">
        <v>485</v>
      </c>
      <c r="M365" s="384" t="s">
        <v>485</v>
      </c>
      <c r="N365" s="384"/>
      <c r="O365" s="190"/>
      <c r="P365" s="190"/>
      <c r="Q365" s="190"/>
    </row>
    <row r="366" spans="1:17" x14ac:dyDescent="0.2">
      <c r="A366" s="381">
        <v>2000</v>
      </c>
      <c r="B366" s="598"/>
      <c r="C366" s="384"/>
      <c r="D366" s="384" t="s">
        <v>485</v>
      </c>
      <c r="E366" s="384" t="s">
        <v>485</v>
      </c>
      <c r="F366" s="384" t="s">
        <v>485</v>
      </c>
      <c r="G366" s="384"/>
      <c r="H366" s="384" t="s">
        <v>485</v>
      </c>
      <c r="I366" s="384" t="s">
        <v>485</v>
      </c>
      <c r="J366" s="384" t="s">
        <v>485</v>
      </c>
      <c r="K366" s="384" t="s">
        <v>485</v>
      </c>
      <c r="L366" s="384" t="s">
        <v>485</v>
      </c>
      <c r="M366" s="384" t="s">
        <v>485</v>
      </c>
      <c r="N366" s="384"/>
      <c r="O366" s="190"/>
      <c r="P366" s="190"/>
      <c r="Q366" s="190"/>
    </row>
    <row r="367" spans="1:17" x14ac:dyDescent="0.2">
      <c r="A367" s="381">
        <v>2001</v>
      </c>
      <c r="B367" s="598"/>
      <c r="C367" s="384"/>
      <c r="D367" s="384" t="s">
        <v>485</v>
      </c>
      <c r="E367" s="384" t="s">
        <v>485</v>
      </c>
      <c r="F367" s="384" t="s">
        <v>485</v>
      </c>
      <c r="G367" s="384"/>
      <c r="H367" s="384" t="s">
        <v>485</v>
      </c>
      <c r="I367" s="384" t="s">
        <v>485</v>
      </c>
      <c r="J367" s="384" t="s">
        <v>485</v>
      </c>
      <c r="K367" s="384" t="s">
        <v>485</v>
      </c>
      <c r="L367" s="384" t="s">
        <v>485</v>
      </c>
      <c r="M367" s="384" t="s">
        <v>485</v>
      </c>
      <c r="N367" s="384"/>
      <c r="O367" s="190"/>
      <c r="P367" s="190"/>
      <c r="Q367" s="190"/>
    </row>
    <row r="368" spans="1:17" x14ac:dyDescent="0.2">
      <c r="A368" s="381">
        <v>2002</v>
      </c>
      <c r="B368" s="598"/>
      <c r="C368" s="384"/>
      <c r="D368" s="384" t="s">
        <v>485</v>
      </c>
      <c r="E368" s="384" t="s">
        <v>485</v>
      </c>
      <c r="F368" s="384" t="s">
        <v>485</v>
      </c>
      <c r="G368" s="384"/>
      <c r="H368" s="384" t="s">
        <v>485</v>
      </c>
      <c r="I368" s="384" t="s">
        <v>485</v>
      </c>
      <c r="J368" s="384" t="s">
        <v>485</v>
      </c>
      <c r="K368" s="384" t="s">
        <v>485</v>
      </c>
      <c r="L368" s="384" t="s">
        <v>485</v>
      </c>
      <c r="M368" s="384" t="s">
        <v>485</v>
      </c>
      <c r="N368" s="384"/>
      <c r="O368" s="190"/>
      <c r="P368" s="190"/>
      <c r="Q368" s="190"/>
    </row>
    <row r="369" spans="1:17" x14ac:dyDescent="0.2">
      <c r="A369" s="381">
        <v>2003</v>
      </c>
      <c r="B369" s="598"/>
      <c r="C369" s="384"/>
      <c r="D369" s="384" t="s">
        <v>485</v>
      </c>
      <c r="E369" s="384" t="s">
        <v>485</v>
      </c>
      <c r="F369" s="384" t="s">
        <v>485</v>
      </c>
      <c r="G369" s="384"/>
      <c r="H369" s="384" t="s">
        <v>485</v>
      </c>
      <c r="I369" s="384" t="s">
        <v>485</v>
      </c>
      <c r="J369" s="384" t="s">
        <v>485</v>
      </c>
      <c r="K369" s="384" t="s">
        <v>485</v>
      </c>
      <c r="L369" s="384" t="s">
        <v>485</v>
      </c>
      <c r="M369" s="384" t="s">
        <v>485</v>
      </c>
      <c r="N369" s="384"/>
      <c r="O369" s="190"/>
      <c r="P369" s="190"/>
      <c r="Q369" s="190"/>
    </row>
    <row r="370" spans="1:17" x14ac:dyDescent="0.2">
      <c r="A370" s="381">
        <v>2004</v>
      </c>
      <c r="B370" s="598"/>
      <c r="C370" s="384"/>
      <c r="D370" s="384" t="s">
        <v>485</v>
      </c>
      <c r="E370" s="384" t="s">
        <v>485</v>
      </c>
      <c r="F370" s="384" t="s">
        <v>485</v>
      </c>
      <c r="G370" s="384"/>
      <c r="H370" s="384" t="s">
        <v>485</v>
      </c>
      <c r="I370" s="384" t="s">
        <v>485</v>
      </c>
      <c r="J370" s="384" t="s">
        <v>485</v>
      </c>
      <c r="K370" s="384" t="s">
        <v>485</v>
      </c>
      <c r="L370" s="384" t="s">
        <v>485</v>
      </c>
      <c r="M370" s="384" t="s">
        <v>485</v>
      </c>
      <c r="N370" s="384"/>
      <c r="O370" s="190"/>
      <c r="P370" s="190"/>
      <c r="Q370" s="190"/>
    </row>
    <row r="371" spans="1:17" x14ac:dyDescent="0.2">
      <c r="A371" s="381">
        <v>2005</v>
      </c>
      <c r="B371" s="598"/>
      <c r="C371" s="384"/>
      <c r="D371" s="384" t="s">
        <v>485</v>
      </c>
      <c r="E371" s="384" t="s">
        <v>485</v>
      </c>
      <c r="F371" s="384" t="s">
        <v>485</v>
      </c>
      <c r="G371" s="384"/>
      <c r="H371" s="384" t="s">
        <v>485</v>
      </c>
      <c r="I371" s="384" t="s">
        <v>485</v>
      </c>
      <c r="J371" s="384" t="s">
        <v>485</v>
      </c>
      <c r="K371" s="384" t="s">
        <v>485</v>
      </c>
      <c r="L371" s="384" t="s">
        <v>485</v>
      </c>
      <c r="M371" s="384" t="s">
        <v>485</v>
      </c>
      <c r="N371" s="384"/>
      <c r="O371" s="190"/>
      <c r="P371" s="190"/>
      <c r="Q371" s="190"/>
    </row>
    <row r="372" spans="1:17" x14ac:dyDescent="0.2">
      <c r="A372" s="381">
        <v>2006</v>
      </c>
      <c r="B372" s="598"/>
      <c r="C372" s="451">
        <v>227672</v>
      </c>
      <c r="D372" s="451">
        <v>1235</v>
      </c>
      <c r="E372" s="451">
        <f>SUM(H372:M372)</f>
        <v>3</v>
      </c>
      <c r="F372" s="490">
        <f>E372/D372</f>
        <v>2.4291497975708503E-3</v>
      </c>
      <c r="G372" s="451"/>
      <c r="H372" s="451">
        <v>2</v>
      </c>
      <c r="I372" s="451">
        <v>1</v>
      </c>
      <c r="J372" s="451">
        <v>0</v>
      </c>
      <c r="K372" s="451">
        <v>0</v>
      </c>
      <c r="L372" s="451">
        <v>0</v>
      </c>
      <c r="M372" s="451">
        <v>0</v>
      </c>
      <c r="N372" s="389"/>
      <c r="O372" s="190"/>
      <c r="P372" s="190"/>
      <c r="Q372" s="190"/>
    </row>
    <row r="373" spans="1:17" x14ac:dyDescent="0.2">
      <c r="A373" s="605">
        <v>2007</v>
      </c>
      <c r="B373" s="598"/>
      <c r="C373" s="384">
        <v>237393</v>
      </c>
      <c r="D373" s="384">
        <v>7349</v>
      </c>
      <c r="E373" s="451">
        <f>SUM(H373:M373)</f>
        <v>16</v>
      </c>
      <c r="F373" s="490">
        <f>E373/D373</f>
        <v>2.1771669614913595E-3</v>
      </c>
      <c r="G373" s="384"/>
      <c r="H373" s="384">
        <v>8</v>
      </c>
      <c r="I373" s="384">
        <v>4</v>
      </c>
      <c r="J373" s="384">
        <v>1</v>
      </c>
      <c r="K373" s="384">
        <v>3</v>
      </c>
      <c r="L373" s="384">
        <v>0</v>
      </c>
      <c r="M373" s="384">
        <v>0</v>
      </c>
      <c r="N373" s="382"/>
      <c r="O373" s="190"/>
      <c r="P373" s="190"/>
      <c r="Q373" s="190"/>
    </row>
    <row r="374" spans="1:17" x14ac:dyDescent="0.2">
      <c r="A374" s="606">
        <v>2008</v>
      </c>
      <c r="B374" s="598"/>
      <c r="C374" s="384">
        <v>241596</v>
      </c>
      <c r="D374" s="384">
        <v>10980</v>
      </c>
      <c r="E374" s="451">
        <f>SUM(H374:M374)</f>
        <v>21</v>
      </c>
      <c r="F374" s="490">
        <f>E374/D374</f>
        <v>1.912568306010929E-3</v>
      </c>
      <c r="G374" s="384"/>
      <c r="H374" s="384">
        <v>13</v>
      </c>
      <c r="I374" s="384">
        <v>1</v>
      </c>
      <c r="J374" s="384">
        <v>4</v>
      </c>
      <c r="K374" s="384">
        <v>3</v>
      </c>
      <c r="L374" s="384">
        <v>0</v>
      </c>
      <c r="M374" s="384">
        <v>0</v>
      </c>
      <c r="N374" s="382"/>
      <c r="O374" s="190"/>
      <c r="P374" s="190"/>
      <c r="Q374" s="190"/>
    </row>
    <row r="375" spans="1:17" x14ac:dyDescent="0.2">
      <c r="A375" s="606">
        <v>2009</v>
      </c>
      <c r="B375" s="598"/>
      <c r="C375" s="384">
        <v>243019</v>
      </c>
      <c r="D375" s="384">
        <v>12526</v>
      </c>
      <c r="E375" s="451">
        <f>SUM(H375:M375)</f>
        <v>17</v>
      </c>
      <c r="F375" s="490">
        <f>E375/D375</f>
        <v>1.357177071690883E-3</v>
      </c>
      <c r="G375" s="384"/>
      <c r="H375" s="384">
        <v>9</v>
      </c>
      <c r="I375" s="384">
        <v>5</v>
      </c>
      <c r="J375" s="384">
        <v>1</v>
      </c>
      <c r="K375" s="384">
        <v>2</v>
      </c>
      <c r="L375" s="384">
        <v>0</v>
      </c>
      <c r="M375" s="384">
        <v>0</v>
      </c>
      <c r="N375" s="382"/>
      <c r="O375" s="190"/>
      <c r="P375" s="190"/>
      <c r="Q375" s="190"/>
    </row>
    <row r="376" spans="1:17" x14ac:dyDescent="0.2">
      <c r="A376" s="605">
        <v>2010</v>
      </c>
      <c r="B376" s="604"/>
      <c r="C376" s="518">
        <v>224163</v>
      </c>
      <c r="D376" s="518">
        <v>13597</v>
      </c>
      <c r="E376" s="518">
        <f>SUM(H376:M376)</f>
        <v>25</v>
      </c>
      <c r="F376" s="537">
        <f>E376/D376</f>
        <v>1.83864087666397E-3</v>
      </c>
      <c r="G376" s="518">
        <v>184</v>
      </c>
      <c r="H376" s="518">
        <v>16</v>
      </c>
      <c r="I376" s="518">
        <v>4</v>
      </c>
      <c r="J376" s="518">
        <v>1</v>
      </c>
      <c r="K376" s="518">
        <v>4</v>
      </c>
      <c r="L376" s="518">
        <v>0</v>
      </c>
      <c r="M376" s="518">
        <v>0</v>
      </c>
      <c r="N376" s="517">
        <v>209</v>
      </c>
      <c r="O376" s="190"/>
      <c r="P376" s="190"/>
      <c r="Q376" s="190"/>
    </row>
    <row r="377" spans="1:17" x14ac:dyDescent="0.2">
      <c r="A377" s="603">
        <v>2011</v>
      </c>
      <c r="B377" s="449"/>
      <c r="C377" s="602">
        <v>224163</v>
      </c>
      <c r="D377" s="601" t="s">
        <v>485</v>
      </c>
      <c r="E377" s="601" t="s">
        <v>485</v>
      </c>
      <c r="F377" s="601" t="s">
        <v>485</v>
      </c>
      <c r="G377" s="601" t="s">
        <v>485</v>
      </c>
      <c r="H377" s="601" t="s">
        <v>485</v>
      </c>
      <c r="I377" s="601" t="s">
        <v>485</v>
      </c>
      <c r="J377" s="601" t="s">
        <v>485</v>
      </c>
      <c r="K377" s="601" t="s">
        <v>485</v>
      </c>
      <c r="L377" s="601" t="s">
        <v>485</v>
      </c>
      <c r="M377" s="601" t="s">
        <v>485</v>
      </c>
      <c r="N377" s="600" t="s">
        <v>485</v>
      </c>
      <c r="O377" s="190"/>
      <c r="P377" s="190"/>
      <c r="Q377" s="190"/>
    </row>
    <row r="378" spans="1:17" x14ac:dyDescent="0.2">
      <c r="A378" s="599">
        <v>2012</v>
      </c>
      <c r="B378" s="598"/>
      <c r="C378" s="514">
        <v>224163</v>
      </c>
      <c r="D378" s="596" t="s">
        <v>485</v>
      </c>
      <c r="E378" s="596" t="s">
        <v>485</v>
      </c>
      <c r="F378" s="597" t="s">
        <v>485</v>
      </c>
      <c r="G378" s="514" t="s">
        <v>485</v>
      </c>
      <c r="H378" s="514" t="s">
        <v>485</v>
      </c>
      <c r="I378" s="596" t="s">
        <v>485</v>
      </c>
      <c r="J378" s="596" t="s">
        <v>485</v>
      </c>
      <c r="K378" s="596" t="s">
        <v>485</v>
      </c>
      <c r="L378" s="596" t="s">
        <v>485</v>
      </c>
      <c r="M378" s="596" t="s">
        <v>485</v>
      </c>
      <c r="N378" s="595" t="s">
        <v>485</v>
      </c>
      <c r="O378" s="190"/>
      <c r="P378" s="190"/>
      <c r="Q378" s="190"/>
    </row>
    <row r="379" spans="1:17" ht="15" thickBot="1" x14ac:dyDescent="0.25">
      <c r="A379" s="594">
        <v>2013</v>
      </c>
      <c r="B379" s="593"/>
      <c r="C379" s="591">
        <v>224163</v>
      </c>
      <c r="D379" s="590" t="s">
        <v>485</v>
      </c>
      <c r="E379" s="590" t="s">
        <v>485</v>
      </c>
      <c r="F379" s="592" t="s">
        <v>485</v>
      </c>
      <c r="G379" s="591" t="s">
        <v>485</v>
      </c>
      <c r="H379" s="591" t="s">
        <v>485</v>
      </c>
      <c r="I379" s="590" t="s">
        <v>485</v>
      </c>
      <c r="J379" s="590" t="s">
        <v>485</v>
      </c>
      <c r="K379" s="590" t="s">
        <v>485</v>
      </c>
      <c r="L379" s="590" t="s">
        <v>485</v>
      </c>
      <c r="M379" s="590" t="s">
        <v>485</v>
      </c>
      <c r="N379" s="589" t="s">
        <v>485</v>
      </c>
      <c r="O379" s="190"/>
      <c r="P379" s="190"/>
      <c r="Q379" s="190"/>
    </row>
    <row r="380" spans="1:17" x14ac:dyDescent="0.2">
      <c r="A380" s="414">
        <v>1997</v>
      </c>
      <c r="B380" s="431"/>
      <c r="C380" s="438">
        <v>89518</v>
      </c>
      <c r="D380" s="437">
        <v>15775</v>
      </c>
      <c r="E380" s="437">
        <v>503</v>
      </c>
      <c r="F380" s="439">
        <v>3.1899999999999998E-2</v>
      </c>
      <c r="G380" s="441"/>
      <c r="H380" s="438">
        <v>269</v>
      </c>
      <c r="I380" s="437">
        <v>118</v>
      </c>
      <c r="J380" s="437">
        <v>54</v>
      </c>
      <c r="K380" s="437">
        <v>57</v>
      </c>
      <c r="L380" s="437">
        <v>4</v>
      </c>
      <c r="M380" s="437">
        <v>1</v>
      </c>
      <c r="N380" s="440"/>
      <c r="O380" s="190"/>
      <c r="P380" s="190"/>
      <c r="Q380" s="190"/>
    </row>
    <row r="381" spans="1:17" x14ac:dyDescent="0.2">
      <c r="A381" s="414">
        <v>1998</v>
      </c>
      <c r="B381" s="431"/>
      <c r="C381" s="438">
        <v>89254</v>
      </c>
      <c r="D381" s="437">
        <v>15243</v>
      </c>
      <c r="E381" s="437">
        <v>538</v>
      </c>
      <c r="F381" s="439">
        <v>3.5299999999999998E-2</v>
      </c>
      <c r="G381" s="419"/>
      <c r="H381" s="438">
        <v>301</v>
      </c>
      <c r="I381" s="437">
        <v>123</v>
      </c>
      <c r="J381" s="437">
        <v>64</v>
      </c>
      <c r="K381" s="437">
        <v>46</v>
      </c>
      <c r="L381" s="437">
        <v>4</v>
      </c>
      <c r="M381" s="437">
        <v>0</v>
      </c>
      <c r="N381" s="415"/>
      <c r="O381" s="190"/>
      <c r="P381" s="190"/>
      <c r="Q381" s="190"/>
    </row>
    <row r="382" spans="1:17" x14ac:dyDescent="0.2">
      <c r="A382" s="414">
        <v>1999</v>
      </c>
      <c r="B382" s="431"/>
      <c r="C382" s="438">
        <v>89711</v>
      </c>
      <c r="D382" s="437">
        <v>14350</v>
      </c>
      <c r="E382" s="437">
        <v>555</v>
      </c>
      <c r="F382" s="439">
        <v>3.8699999999999998E-2</v>
      </c>
      <c r="G382" s="419"/>
      <c r="H382" s="438">
        <v>319</v>
      </c>
      <c r="I382" s="437">
        <v>138</v>
      </c>
      <c r="J382" s="437">
        <v>51</v>
      </c>
      <c r="K382" s="437">
        <v>41</v>
      </c>
      <c r="L382" s="437">
        <v>4</v>
      </c>
      <c r="M382" s="437">
        <v>2</v>
      </c>
      <c r="N382" s="415"/>
      <c r="O382" s="190"/>
      <c r="P382" s="190"/>
      <c r="Q382" s="190"/>
    </row>
    <row r="383" spans="1:17" x14ac:dyDescent="0.2">
      <c r="A383" s="414">
        <v>2000</v>
      </c>
      <c r="B383" s="431"/>
      <c r="C383" s="438">
        <v>92378</v>
      </c>
      <c r="D383" s="437">
        <v>13977</v>
      </c>
      <c r="E383" s="437">
        <v>501</v>
      </c>
      <c r="F383" s="439">
        <v>3.5799999999999998E-2</v>
      </c>
      <c r="G383" s="419"/>
      <c r="H383" s="438">
        <v>317</v>
      </c>
      <c r="I383" s="437">
        <v>117</v>
      </c>
      <c r="J383" s="437">
        <v>38</v>
      </c>
      <c r="K383" s="437">
        <v>27</v>
      </c>
      <c r="L383" s="437">
        <v>1</v>
      </c>
      <c r="M383" s="437">
        <v>1</v>
      </c>
      <c r="N383" s="415"/>
      <c r="O383" s="190"/>
      <c r="P383" s="190"/>
      <c r="Q383" s="190"/>
    </row>
    <row r="384" spans="1:17" x14ac:dyDescent="0.2">
      <c r="A384" s="414">
        <v>2001</v>
      </c>
      <c r="B384" s="431"/>
      <c r="C384" s="438">
        <v>92820</v>
      </c>
      <c r="D384" s="437">
        <v>13509</v>
      </c>
      <c r="E384" s="437">
        <v>390</v>
      </c>
      <c r="F384" s="439">
        <v>2.8899999999999999E-2</v>
      </c>
      <c r="G384" s="419"/>
      <c r="H384" s="438">
        <v>246</v>
      </c>
      <c r="I384" s="437">
        <v>84</v>
      </c>
      <c r="J384" s="437">
        <v>24</v>
      </c>
      <c r="K384" s="437">
        <v>34</v>
      </c>
      <c r="L384" s="437">
        <v>2</v>
      </c>
      <c r="M384" s="437">
        <v>0</v>
      </c>
      <c r="N384" s="415"/>
      <c r="O384" s="190"/>
      <c r="P384" s="190"/>
      <c r="Q384" s="190"/>
    </row>
    <row r="385" spans="1:17" x14ac:dyDescent="0.2">
      <c r="A385" s="414">
        <v>2002</v>
      </c>
      <c r="B385" s="431"/>
      <c r="C385" s="436">
        <v>92820</v>
      </c>
      <c r="D385" s="485">
        <v>14551</v>
      </c>
      <c r="E385" s="485">
        <v>397</v>
      </c>
      <c r="F385" s="435">
        <v>2.7300000000000001E-2</v>
      </c>
      <c r="G385" s="419"/>
      <c r="H385" s="436">
        <v>248</v>
      </c>
      <c r="I385" s="485">
        <v>82</v>
      </c>
      <c r="J385" s="485">
        <v>38</v>
      </c>
      <c r="K385" s="485">
        <v>25</v>
      </c>
      <c r="L385" s="485">
        <v>3</v>
      </c>
      <c r="M385" s="485">
        <v>1</v>
      </c>
      <c r="N385" s="415"/>
      <c r="O385" s="190"/>
      <c r="P385" s="190"/>
      <c r="Q385" s="190"/>
    </row>
    <row r="386" spans="1:17" x14ac:dyDescent="0.2">
      <c r="A386" s="414">
        <v>2003</v>
      </c>
      <c r="B386" s="431"/>
      <c r="C386" s="570">
        <v>91469</v>
      </c>
      <c r="D386" s="567">
        <v>14354</v>
      </c>
      <c r="E386" s="567">
        <v>411</v>
      </c>
      <c r="F386" s="569">
        <v>2.86E-2</v>
      </c>
      <c r="G386" s="419"/>
      <c r="H386" s="568">
        <v>255</v>
      </c>
      <c r="I386" s="567">
        <v>89</v>
      </c>
      <c r="J386" s="567">
        <v>36</v>
      </c>
      <c r="K386" s="567">
        <v>26</v>
      </c>
      <c r="L386" s="567">
        <v>5</v>
      </c>
      <c r="M386" s="566">
        <v>0</v>
      </c>
      <c r="N386" s="415"/>
      <c r="O386" s="190"/>
      <c r="P386" s="190"/>
      <c r="Q386" s="190"/>
    </row>
    <row r="387" spans="1:17" x14ac:dyDescent="0.2">
      <c r="A387" s="414">
        <v>2004</v>
      </c>
      <c r="B387" s="421"/>
      <c r="C387" s="423">
        <v>91216</v>
      </c>
      <c r="D387" s="423">
        <v>14857</v>
      </c>
      <c r="E387" s="423">
        <v>407</v>
      </c>
      <c r="F387" s="425">
        <v>2.7400000000000001E-2</v>
      </c>
      <c r="G387" s="419"/>
      <c r="H387" s="424">
        <v>250</v>
      </c>
      <c r="I387" s="423">
        <v>78</v>
      </c>
      <c r="J387" s="423">
        <v>31</v>
      </c>
      <c r="K387" s="423">
        <v>40</v>
      </c>
      <c r="L387" s="423">
        <v>7</v>
      </c>
      <c r="M387" s="422">
        <v>1</v>
      </c>
      <c r="N387" s="415"/>
      <c r="O387" s="190"/>
      <c r="P387" s="190"/>
      <c r="Q387" s="190"/>
    </row>
    <row r="388" spans="1:17" x14ac:dyDescent="0.2">
      <c r="A388" s="414">
        <v>2005</v>
      </c>
      <c r="B388" s="421"/>
      <c r="C388" s="418">
        <v>91417</v>
      </c>
      <c r="D388" s="417">
        <v>14540</v>
      </c>
      <c r="E388" s="417">
        <v>327</v>
      </c>
      <c r="F388" s="420">
        <v>2.2499999999999999E-2</v>
      </c>
      <c r="G388" s="419"/>
      <c r="H388" s="418">
        <v>194</v>
      </c>
      <c r="I388" s="417">
        <v>79</v>
      </c>
      <c r="J388" s="417">
        <v>22</v>
      </c>
      <c r="K388" s="417">
        <v>32</v>
      </c>
      <c r="L388" s="417">
        <v>0</v>
      </c>
      <c r="M388" s="416">
        <v>0</v>
      </c>
      <c r="N388" s="415"/>
      <c r="O388" s="190"/>
      <c r="P388" s="190"/>
      <c r="Q388" s="190"/>
    </row>
    <row r="389" spans="1:17" x14ac:dyDescent="0.2">
      <c r="A389" s="414">
        <v>2006</v>
      </c>
      <c r="B389" s="412"/>
      <c r="C389" s="232">
        <v>93071</v>
      </c>
      <c r="D389" s="232">
        <v>14806</v>
      </c>
      <c r="E389" s="232">
        <f>SUM(H389:M389)</f>
        <v>309</v>
      </c>
      <c r="F389" s="233">
        <f>E389/D389</f>
        <v>2.0869917600972579E-2</v>
      </c>
      <c r="G389" s="232"/>
      <c r="H389" s="232">
        <v>180</v>
      </c>
      <c r="I389" s="232">
        <v>65</v>
      </c>
      <c r="J389" s="232">
        <v>30</v>
      </c>
      <c r="K389" s="232">
        <v>32</v>
      </c>
      <c r="L389" s="232">
        <v>1</v>
      </c>
      <c r="M389" s="232">
        <v>1</v>
      </c>
      <c r="N389" s="231"/>
      <c r="O389" s="190"/>
      <c r="P389" s="190"/>
      <c r="Q389" s="190"/>
    </row>
    <row r="390" spans="1:17" x14ac:dyDescent="0.2">
      <c r="A390" s="508">
        <v>2007</v>
      </c>
      <c r="B390" s="399"/>
      <c r="C390" s="507">
        <v>91981</v>
      </c>
      <c r="D390" s="481">
        <v>15608</v>
      </c>
      <c r="E390" s="483">
        <v>263</v>
      </c>
      <c r="F390" s="482">
        <v>1.6850333660840988E-2</v>
      </c>
      <c r="G390" s="481"/>
      <c r="H390" s="481">
        <v>153</v>
      </c>
      <c r="I390" s="481">
        <v>64</v>
      </c>
      <c r="J390" s="481">
        <v>27</v>
      </c>
      <c r="K390" s="481">
        <v>19</v>
      </c>
      <c r="L390" s="481">
        <v>0</v>
      </c>
      <c r="M390" s="481">
        <v>0</v>
      </c>
      <c r="N390" s="480"/>
      <c r="O390" s="190"/>
      <c r="P390" s="190"/>
      <c r="Q390" s="190"/>
    </row>
    <row r="391" spans="1:17" x14ac:dyDescent="0.2">
      <c r="A391" s="414">
        <v>2008</v>
      </c>
      <c r="B391" s="506"/>
      <c r="C391" s="330">
        <v>90878</v>
      </c>
      <c r="D391" s="330">
        <v>15846</v>
      </c>
      <c r="E391" s="330">
        <v>240</v>
      </c>
      <c r="F391" s="329">
        <v>1.5145777724683285E-2</v>
      </c>
      <c r="G391" s="330"/>
      <c r="H391" s="330">
        <v>150</v>
      </c>
      <c r="I391" s="330">
        <v>59</v>
      </c>
      <c r="J391" s="330">
        <v>19</v>
      </c>
      <c r="K391" s="330">
        <v>7</v>
      </c>
      <c r="L391" s="330">
        <v>5</v>
      </c>
      <c r="M391" s="330">
        <v>0</v>
      </c>
      <c r="N391" s="331"/>
      <c r="O391" s="190"/>
      <c r="P391" s="190"/>
      <c r="Q391" s="190"/>
    </row>
    <row r="392" spans="1:17" x14ac:dyDescent="0.2">
      <c r="A392" s="414">
        <v>2009</v>
      </c>
      <c r="B392" s="588"/>
      <c r="C392" s="328">
        <v>89872</v>
      </c>
      <c r="D392" s="328">
        <v>15054</v>
      </c>
      <c r="E392" s="328">
        <v>190</v>
      </c>
      <c r="F392" s="504">
        <v>1.26E-2</v>
      </c>
      <c r="G392" s="328"/>
      <c r="H392" s="328">
        <v>124</v>
      </c>
      <c r="I392" s="328">
        <v>44</v>
      </c>
      <c r="J392" s="328">
        <v>11</v>
      </c>
      <c r="K392" s="328">
        <v>8</v>
      </c>
      <c r="L392" s="328">
        <v>2</v>
      </c>
      <c r="M392" s="328">
        <v>1</v>
      </c>
      <c r="N392" s="327"/>
      <c r="O392" s="190"/>
      <c r="P392" s="190"/>
      <c r="Q392" s="190"/>
    </row>
    <row r="393" spans="1:17" x14ac:dyDescent="0.2">
      <c r="A393" s="414">
        <v>2010</v>
      </c>
      <c r="B393" s="505"/>
      <c r="C393" s="328">
        <v>84767</v>
      </c>
      <c r="D393" s="328">
        <v>14817</v>
      </c>
      <c r="E393" s="328">
        <v>170</v>
      </c>
      <c r="F393" s="504">
        <v>1.15E-2</v>
      </c>
      <c r="G393" s="328">
        <v>2499</v>
      </c>
      <c r="H393" s="328">
        <v>113</v>
      </c>
      <c r="I393" s="328">
        <v>30</v>
      </c>
      <c r="J393" s="328">
        <v>14</v>
      </c>
      <c r="K393" s="328">
        <v>12</v>
      </c>
      <c r="L393" s="328">
        <v>1</v>
      </c>
      <c r="M393" s="328">
        <v>0</v>
      </c>
      <c r="N393" s="327">
        <v>2669</v>
      </c>
      <c r="O393" s="190"/>
      <c r="P393" s="190"/>
      <c r="Q393" s="190"/>
    </row>
    <row r="394" spans="1:17" x14ac:dyDescent="0.2">
      <c r="A394" s="414">
        <v>2011</v>
      </c>
      <c r="B394" s="505"/>
      <c r="C394" s="328">
        <v>84767</v>
      </c>
      <c r="D394" s="328">
        <v>14177</v>
      </c>
      <c r="E394" s="328">
        <v>145</v>
      </c>
      <c r="F394" s="504">
        <v>1.0200000000000001E-2</v>
      </c>
      <c r="G394" s="328">
        <v>2116</v>
      </c>
      <c r="H394" s="328">
        <v>93</v>
      </c>
      <c r="I394" s="328">
        <v>29</v>
      </c>
      <c r="J394" s="328">
        <v>10</v>
      </c>
      <c r="K394" s="328">
        <v>12</v>
      </c>
      <c r="L394" s="328">
        <v>1</v>
      </c>
      <c r="M394" s="328">
        <v>0</v>
      </c>
      <c r="N394" s="327">
        <v>2261</v>
      </c>
      <c r="O394" s="190"/>
      <c r="P394" s="190"/>
      <c r="Q394" s="190"/>
    </row>
    <row r="395" spans="1:17" x14ac:dyDescent="0.2">
      <c r="A395" s="587">
        <v>2012</v>
      </c>
      <c r="B395" s="502"/>
      <c r="C395" s="328">
        <v>84767</v>
      </c>
      <c r="D395" s="324">
        <v>13480</v>
      </c>
      <c r="E395" s="324">
        <v>116</v>
      </c>
      <c r="F395" s="500">
        <v>8.6E-3</v>
      </c>
      <c r="G395" s="324">
        <v>1486</v>
      </c>
      <c r="H395" s="324">
        <v>70</v>
      </c>
      <c r="I395" s="324">
        <v>24</v>
      </c>
      <c r="J395" s="324">
        <v>10</v>
      </c>
      <c r="K395" s="324">
        <v>11</v>
      </c>
      <c r="L395" s="324">
        <v>0</v>
      </c>
      <c r="M395" s="324">
        <v>1</v>
      </c>
      <c r="N395" s="323">
        <v>1602</v>
      </c>
      <c r="O395" s="190"/>
      <c r="P395" s="190"/>
      <c r="Q395" s="190"/>
    </row>
    <row r="396" spans="1:17" ht="15" thickBot="1" x14ac:dyDescent="0.25">
      <c r="A396" s="395">
        <v>2013</v>
      </c>
      <c r="B396" s="586"/>
      <c r="C396" s="585">
        <v>84767</v>
      </c>
      <c r="D396" s="495">
        <v>14004</v>
      </c>
      <c r="E396" s="495">
        <v>106</v>
      </c>
      <c r="F396" s="496">
        <v>7.6E-3</v>
      </c>
      <c r="G396" s="495">
        <v>906</v>
      </c>
      <c r="H396" s="495">
        <v>72</v>
      </c>
      <c r="I396" s="495">
        <v>21</v>
      </c>
      <c r="J396" s="495">
        <v>9</v>
      </c>
      <c r="K396" s="495">
        <v>3</v>
      </c>
      <c r="L396" s="495">
        <v>1</v>
      </c>
      <c r="M396" s="495">
        <v>0</v>
      </c>
      <c r="N396" s="494">
        <v>1012</v>
      </c>
      <c r="O396" s="190"/>
      <c r="P396" s="190"/>
      <c r="Q396" s="190"/>
    </row>
    <row r="397" spans="1:17" x14ac:dyDescent="0.2">
      <c r="A397" s="286" t="s">
        <v>502</v>
      </c>
      <c r="B397" s="303"/>
      <c r="C397" s="308">
        <v>677474</v>
      </c>
      <c r="D397" s="307">
        <v>12336</v>
      </c>
      <c r="E397" s="307">
        <v>2865</v>
      </c>
      <c r="F397" s="309">
        <v>0.23219999999999999</v>
      </c>
      <c r="G397" s="312"/>
      <c r="H397" s="308">
        <v>824</v>
      </c>
      <c r="I397" s="307">
        <v>500</v>
      </c>
      <c r="J397" s="307">
        <v>765</v>
      </c>
      <c r="K397" s="307">
        <v>687</v>
      </c>
      <c r="L397" s="307">
        <v>75</v>
      </c>
      <c r="M397" s="307">
        <v>14</v>
      </c>
      <c r="N397" s="311"/>
      <c r="O397" s="190"/>
      <c r="P397" s="190"/>
      <c r="Q397" s="190"/>
    </row>
    <row r="398" spans="1:17" x14ac:dyDescent="0.2">
      <c r="A398" s="286" t="s">
        <v>501</v>
      </c>
      <c r="B398" s="303"/>
      <c r="C398" s="308">
        <v>665655</v>
      </c>
      <c r="D398" s="307">
        <v>11193</v>
      </c>
      <c r="E398" s="307">
        <v>2350</v>
      </c>
      <c r="F398" s="309">
        <v>0.21</v>
      </c>
      <c r="G398" s="291"/>
      <c r="H398" s="308">
        <v>685</v>
      </c>
      <c r="I398" s="307">
        <v>389</v>
      </c>
      <c r="J398" s="307">
        <v>617</v>
      </c>
      <c r="K398" s="307">
        <v>586</v>
      </c>
      <c r="L398" s="307">
        <v>67</v>
      </c>
      <c r="M398" s="307">
        <v>6</v>
      </c>
      <c r="N398" s="287"/>
      <c r="O398" s="190"/>
      <c r="P398" s="190"/>
      <c r="Q398" s="190"/>
    </row>
    <row r="399" spans="1:17" x14ac:dyDescent="0.2">
      <c r="A399" s="286" t="s">
        <v>500</v>
      </c>
      <c r="B399" s="303"/>
      <c r="C399" s="308">
        <v>657145</v>
      </c>
      <c r="D399" s="307">
        <v>8249</v>
      </c>
      <c r="E399" s="307">
        <v>1716</v>
      </c>
      <c r="F399" s="309">
        <v>0.20799999999999999</v>
      </c>
      <c r="G399" s="291"/>
      <c r="H399" s="308">
        <v>494</v>
      </c>
      <c r="I399" s="307">
        <v>302</v>
      </c>
      <c r="J399" s="307">
        <v>466</v>
      </c>
      <c r="K399" s="307">
        <v>389</v>
      </c>
      <c r="L399" s="307">
        <v>60</v>
      </c>
      <c r="M399" s="307">
        <v>5</v>
      </c>
      <c r="N399" s="287"/>
      <c r="O399" s="190"/>
      <c r="P399" s="190"/>
      <c r="Q399" s="190"/>
    </row>
    <row r="400" spans="1:17" x14ac:dyDescent="0.2">
      <c r="A400" s="286">
        <v>2000</v>
      </c>
      <c r="B400" s="303"/>
      <c r="C400" s="308">
        <v>681609</v>
      </c>
      <c r="D400" s="307">
        <v>135297</v>
      </c>
      <c r="E400" s="307">
        <v>3823</v>
      </c>
      <c r="F400" s="309">
        <v>2.8299999999999999E-2</v>
      </c>
      <c r="G400" s="291"/>
      <c r="H400" s="308">
        <v>1438</v>
      </c>
      <c r="I400" s="307">
        <v>667</v>
      </c>
      <c r="J400" s="307">
        <v>790</v>
      </c>
      <c r="K400" s="307">
        <v>801</v>
      </c>
      <c r="L400" s="307">
        <v>105</v>
      </c>
      <c r="M400" s="307">
        <v>22</v>
      </c>
      <c r="N400" s="287"/>
      <c r="O400" s="190"/>
      <c r="P400" s="190"/>
      <c r="Q400" s="190"/>
    </row>
    <row r="401" spans="1:17" x14ac:dyDescent="0.2">
      <c r="A401" s="286">
        <v>2001</v>
      </c>
      <c r="B401" s="303"/>
      <c r="C401" s="308">
        <v>683569</v>
      </c>
      <c r="D401" s="307">
        <v>146950</v>
      </c>
      <c r="E401" s="307">
        <v>3025</v>
      </c>
      <c r="F401" s="309">
        <v>2.06E-2</v>
      </c>
      <c r="G401" s="291"/>
      <c r="H401" s="308">
        <v>1206</v>
      </c>
      <c r="I401" s="307">
        <v>591</v>
      </c>
      <c r="J401" s="307">
        <v>533</v>
      </c>
      <c r="K401" s="307">
        <v>584</v>
      </c>
      <c r="L401" s="307">
        <v>103</v>
      </c>
      <c r="M401" s="307">
        <v>8</v>
      </c>
      <c r="N401" s="287"/>
      <c r="O401" s="190"/>
      <c r="P401" s="190"/>
      <c r="Q401" s="190"/>
    </row>
    <row r="402" spans="1:17" x14ac:dyDescent="0.2">
      <c r="A402" s="286">
        <v>2002</v>
      </c>
      <c r="B402" s="303"/>
      <c r="C402" s="305">
        <v>683569</v>
      </c>
      <c r="D402" s="304">
        <v>153290</v>
      </c>
      <c r="E402" s="304">
        <v>1936</v>
      </c>
      <c r="F402" s="306">
        <v>1.26E-2</v>
      </c>
      <c r="G402" s="291"/>
      <c r="H402" s="305">
        <v>999</v>
      </c>
      <c r="I402" s="304">
        <v>453</v>
      </c>
      <c r="J402" s="304">
        <v>190</v>
      </c>
      <c r="K402" s="304">
        <v>257</v>
      </c>
      <c r="L402" s="304">
        <v>35</v>
      </c>
      <c r="M402" s="304">
        <v>2</v>
      </c>
      <c r="N402" s="287"/>
      <c r="O402" s="190"/>
      <c r="P402" s="190"/>
      <c r="Q402" s="190"/>
    </row>
    <row r="403" spans="1:17" x14ac:dyDescent="0.2">
      <c r="A403" s="286">
        <v>2003</v>
      </c>
      <c r="B403" s="303"/>
      <c r="C403" s="364">
        <v>676790</v>
      </c>
      <c r="D403" s="361">
        <v>149312</v>
      </c>
      <c r="E403" s="361">
        <v>2737</v>
      </c>
      <c r="F403" s="363">
        <v>1.83E-2</v>
      </c>
      <c r="G403" s="291"/>
      <c r="H403" s="362">
        <v>1537</v>
      </c>
      <c r="I403" s="361">
        <v>618</v>
      </c>
      <c r="J403" s="361">
        <v>266</v>
      </c>
      <c r="K403" s="361">
        <v>284</v>
      </c>
      <c r="L403" s="361">
        <v>27</v>
      </c>
      <c r="M403" s="360">
        <v>5</v>
      </c>
      <c r="N403" s="287"/>
      <c r="O403" s="190"/>
      <c r="P403" s="190"/>
      <c r="Q403" s="190"/>
    </row>
    <row r="404" spans="1:17" x14ac:dyDescent="0.2">
      <c r="A404" s="286">
        <v>2004</v>
      </c>
      <c r="B404" s="293"/>
      <c r="C404" s="295">
        <v>679700</v>
      </c>
      <c r="D404" s="295">
        <v>165581</v>
      </c>
      <c r="E404" s="295">
        <v>2826</v>
      </c>
      <c r="F404" s="297">
        <v>1.7100000000000001E-2</v>
      </c>
      <c r="G404" s="291"/>
      <c r="H404" s="296">
        <v>1629</v>
      </c>
      <c r="I404" s="295">
        <v>646</v>
      </c>
      <c r="J404" s="295">
        <v>271</v>
      </c>
      <c r="K404" s="295">
        <v>244</v>
      </c>
      <c r="L404" s="295">
        <v>31</v>
      </c>
      <c r="M404" s="294">
        <v>5</v>
      </c>
      <c r="N404" s="287"/>
      <c r="O404" s="190"/>
      <c r="P404" s="190"/>
      <c r="Q404" s="190"/>
    </row>
    <row r="405" spans="1:17" x14ac:dyDescent="0.2">
      <c r="A405" s="286">
        <v>2005</v>
      </c>
      <c r="B405" s="293"/>
      <c r="C405" s="290">
        <v>677255</v>
      </c>
      <c r="D405" s="289">
        <v>172699</v>
      </c>
      <c r="E405" s="289">
        <v>2627</v>
      </c>
      <c r="F405" s="292">
        <v>1.52E-2</v>
      </c>
      <c r="G405" s="291"/>
      <c r="H405" s="290">
        <v>1557</v>
      </c>
      <c r="I405" s="289">
        <v>550</v>
      </c>
      <c r="J405" s="289">
        <v>239</v>
      </c>
      <c r="K405" s="289">
        <v>248</v>
      </c>
      <c r="L405" s="289">
        <v>29</v>
      </c>
      <c r="M405" s="288">
        <v>4</v>
      </c>
      <c r="N405" s="287"/>
      <c r="O405" s="190"/>
      <c r="P405" s="190"/>
      <c r="Q405" s="190"/>
    </row>
    <row r="406" spans="1:17" x14ac:dyDescent="0.2">
      <c r="A406" s="286">
        <v>2006</v>
      </c>
      <c r="B406" s="293"/>
      <c r="C406" s="451">
        <v>677765</v>
      </c>
      <c r="D406" s="451">
        <v>179937</v>
      </c>
      <c r="E406" s="451">
        <f>SUM(H406:M406)</f>
        <v>2673</v>
      </c>
      <c r="F406" s="490">
        <f>E406/D406</f>
        <v>1.4855199319761916E-2</v>
      </c>
      <c r="G406" s="451"/>
      <c r="H406" s="451">
        <v>1677</v>
      </c>
      <c r="I406" s="451">
        <v>559</v>
      </c>
      <c r="J406" s="451">
        <v>196</v>
      </c>
      <c r="K406" s="451">
        <v>217</v>
      </c>
      <c r="L406" s="451">
        <v>21</v>
      </c>
      <c r="M406" s="451">
        <v>3</v>
      </c>
      <c r="N406" s="389"/>
      <c r="O406" s="190"/>
      <c r="P406" s="190"/>
      <c r="Q406" s="190"/>
    </row>
    <row r="407" spans="1:17" x14ac:dyDescent="0.2">
      <c r="A407" s="284">
        <v>2007</v>
      </c>
      <c r="B407" s="283"/>
      <c r="C407" s="584">
        <v>674236</v>
      </c>
      <c r="D407" s="583">
        <v>179114</v>
      </c>
      <c r="E407" s="489">
        <v>2424</v>
      </c>
      <c r="F407" s="488">
        <v>1.3533280231058598E-2</v>
      </c>
      <c r="G407" s="583"/>
      <c r="H407" s="583">
        <v>1521</v>
      </c>
      <c r="I407" s="583">
        <v>474</v>
      </c>
      <c r="J407" s="583">
        <v>219</v>
      </c>
      <c r="K407" s="583">
        <v>185</v>
      </c>
      <c r="L407" s="583">
        <v>24</v>
      </c>
      <c r="M407" s="583">
        <v>1</v>
      </c>
      <c r="N407" s="486"/>
      <c r="O407" s="190"/>
      <c r="P407" s="190"/>
      <c r="Q407" s="190"/>
    </row>
    <row r="408" spans="1:17" x14ac:dyDescent="0.2">
      <c r="A408" s="286">
        <v>2008</v>
      </c>
      <c r="B408" s="582"/>
      <c r="C408" s="275">
        <v>672523</v>
      </c>
      <c r="D408" s="275">
        <v>116006</v>
      </c>
      <c r="E408" s="275">
        <v>1151</v>
      </c>
      <c r="F408" s="276">
        <v>9.9219009280204773E-3</v>
      </c>
      <c r="G408" s="275"/>
      <c r="H408" s="275">
        <v>727</v>
      </c>
      <c r="I408" s="275">
        <v>221</v>
      </c>
      <c r="J408" s="275">
        <v>108</v>
      </c>
      <c r="K408" s="275">
        <v>83</v>
      </c>
      <c r="L408" s="275">
        <v>12</v>
      </c>
      <c r="M408" s="275">
        <v>0</v>
      </c>
      <c r="N408" s="274"/>
      <c r="O408" s="190"/>
      <c r="P408" s="190"/>
      <c r="Q408" s="190"/>
    </row>
    <row r="409" spans="1:17" x14ac:dyDescent="0.2">
      <c r="A409" s="284">
        <v>2009</v>
      </c>
      <c r="B409" s="581"/>
      <c r="C409" s="269">
        <v>670464</v>
      </c>
      <c r="D409" s="269">
        <v>106194</v>
      </c>
      <c r="E409" s="269">
        <v>784</v>
      </c>
      <c r="F409" s="270">
        <v>7.4000000000000003E-3</v>
      </c>
      <c r="G409" s="269"/>
      <c r="H409" s="269">
        <v>480</v>
      </c>
      <c r="I409" s="269">
        <v>164</v>
      </c>
      <c r="J409" s="269">
        <v>70</v>
      </c>
      <c r="K409" s="269">
        <v>58</v>
      </c>
      <c r="L409" s="269">
        <v>12</v>
      </c>
      <c r="M409" s="269">
        <v>0</v>
      </c>
      <c r="N409" s="268"/>
      <c r="O409" s="190"/>
      <c r="P409" s="190"/>
      <c r="Q409" s="190"/>
    </row>
    <row r="410" spans="1:17" x14ac:dyDescent="0.2">
      <c r="A410" s="286">
        <v>2010</v>
      </c>
      <c r="B410" s="581"/>
      <c r="C410" s="269">
        <v>652622</v>
      </c>
      <c r="D410" s="269">
        <v>184867</v>
      </c>
      <c r="E410" s="269">
        <v>1357</v>
      </c>
      <c r="F410" s="270">
        <v>7.3000000000000001E-3</v>
      </c>
      <c r="G410" s="269"/>
      <c r="H410" s="269">
        <v>788</v>
      </c>
      <c r="I410" s="269">
        <v>288</v>
      </c>
      <c r="J410" s="269">
        <v>128</v>
      </c>
      <c r="K410" s="269">
        <v>130</v>
      </c>
      <c r="L410" s="269">
        <v>19</v>
      </c>
      <c r="M410" s="269">
        <v>4</v>
      </c>
      <c r="N410" s="268"/>
      <c r="O410" s="190"/>
      <c r="P410" s="190"/>
      <c r="Q410" s="190"/>
    </row>
    <row r="411" spans="1:17" x14ac:dyDescent="0.2">
      <c r="A411" s="284">
        <v>2011</v>
      </c>
      <c r="B411" s="581"/>
      <c r="C411" s="269">
        <v>652622</v>
      </c>
      <c r="D411" s="269">
        <v>181051</v>
      </c>
      <c r="E411" s="269">
        <v>1247</v>
      </c>
      <c r="F411" s="270">
        <v>6.8999999999999999E-3</v>
      </c>
      <c r="G411" s="269">
        <v>6816</v>
      </c>
      <c r="H411" s="269">
        <v>745</v>
      </c>
      <c r="I411" s="269">
        <v>250</v>
      </c>
      <c r="J411" s="269">
        <v>119</v>
      </c>
      <c r="K411" s="269">
        <v>122</v>
      </c>
      <c r="L411" s="269">
        <v>11</v>
      </c>
      <c r="M411" s="269">
        <v>0</v>
      </c>
      <c r="N411" s="268">
        <v>8063</v>
      </c>
      <c r="O411" s="190"/>
      <c r="P411" s="190"/>
      <c r="Q411" s="190"/>
    </row>
    <row r="412" spans="1:17" x14ac:dyDescent="0.2">
      <c r="A412" s="580">
        <v>2012</v>
      </c>
      <c r="B412" s="579"/>
      <c r="C412" s="269">
        <v>652622</v>
      </c>
      <c r="D412" s="263">
        <v>181603</v>
      </c>
      <c r="E412" s="263">
        <v>965</v>
      </c>
      <c r="F412" s="264">
        <v>5.3E-3</v>
      </c>
      <c r="G412" s="263">
        <v>5639</v>
      </c>
      <c r="H412" s="263">
        <v>593</v>
      </c>
      <c r="I412" s="263">
        <v>184</v>
      </c>
      <c r="J412" s="263">
        <v>82</v>
      </c>
      <c r="K412" s="263">
        <v>89</v>
      </c>
      <c r="L412" s="263">
        <v>16</v>
      </c>
      <c r="M412" s="263">
        <v>1</v>
      </c>
      <c r="N412" s="262">
        <v>6604</v>
      </c>
      <c r="O412" s="190"/>
      <c r="P412" s="190"/>
      <c r="Q412" s="190"/>
    </row>
    <row r="413" spans="1:17" ht="15" thickBot="1" x14ac:dyDescent="0.25">
      <c r="A413" s="513">
        <v>2013</v>
      </c>
      <c r="B413" s="442"/>
      <c r="C413" s="578">
        <v>652622</v>
      </c>
      <c r="D413" s="257">
        <v>176627</v>
      </c>
      <c r="E413" s="257">
        <v>841</v>
      </c>
      <c r="F413" s="258">
        <v>4.7999999999999996E-3</v>
      </c>
      <c r="G413" s="257">
        <v>5583</v>
      </c>
      <c r="H413" s="257">
        <v>499</v>
      </c>
      <c r="I413" s="257">
        <v>168</v>
      </c>
      <c r="J413" s="257">
        <v>88</v>
      </c>
      <c r="K413" s="257">
        <v>71</v>
      </c>
      <c r="L413" s="257">
        <v>13</v>
      </c>
      <c r="M413" s="257">
        <v>2</v>
      </c>
      <c r="N413" s="256">
        <v>6424</v>
      </c>
      <c r="O413" s="190"/>
      <c r="P413" s="190"/>
      <c r="Q413" s="190"/>
    </row>
    <row r="414" spans="1:17" x14ac:dyDescent="0.2">
      <c r="A414" s="564">
        <v>1997</v>
      </c>
      <c r="B414" s="571"/>
      <c r="C414" s="576">
        <v>1555068</v>
      </c>
      <c r="D414" s="575">
        <v>206547</v>
      </c>
      <c r="E414" s="575">
        <v>13026</v>
      </c>
      <c r="F414" s="420">
        <v>6.3100000000000003E-2</v>
      </c>
      <c r="G414" s="441"/>
      <c r="H414" s="576">
        <v>7810</v>
      </c>
      <c r="I414" s="575">
        <v>2967</v>
      </c>
      <c r="J414" s="575">
        <v>1165</v>
      </c>
      <c r="K414" s="575">
        <v>1009</v>
      </c>
      <c r="L414" s="575">
        <v>66</v>
      </c>
      <c r="M414" s="575">
        <v>9</v>
      </c>
      <c r="N414" s="440"/>
      <c r="O414" s="190"/>
      <c r="P414" s="190"/>
      <c r="Q414" s="190"/>
    </row>
    <row r="415" spans="1:17" x14ac:dyDescent="0.2">
      <c r="A415" s="564">
        <v>1998</v>
      </c>
      <c r="B415" s="577"/>
      <c r="C415" s="576">
        <v>1504741</v>
      </c>
      <c r="D415" s="575">
        <v>194784</v>
      </c>
      <c r="E415" s="575">
        <v>10664</v>
      </c>
      <c r="F415" s="420">
        <v>5.4699999999999999E-2</v>
      </c>
      <c r="G415" s="419"/>
      <c r="H415" s="576">
        <v>6435</v>
      </c>
      <c r="I415" s="575">
        <v>2520</v>
      </c>
      <c r="J415" s="575">
        <v>915</v>
      </c>
      <c r="K415" s="575">
        <v>715</v>
      </c>
      <c r="L415" s="575">
        <v>71</v>
      </c>
      <c r="M415" s="575">
        <v>8</v>
      </c>
      <c r="N415" s="415"/>
      <c r="O415" s="190"/>
      <c r="P415" s="190"/>
      <c r="Q415" s="190"/>
    </row>
    <row r="416" spans="1:17" x14ac:dyDescent="0.2">
      <c r="A416" s="564">
        <v>1999</v>
      </c>
      <c r="B416" s="577"/>
      <c r="C416" s="576">
        <v>1469922</v>
      </c>
      <c r="D416" s="575">
        <v>181768</v>
      </c>
      <c r="E416" s="575">
        <v>8281</v>
      </c>
      <c r="F416" s="420">
        <v>4.5600000000000002E-2</v>
      </c>
      <c r="G416" s="419"/>
      <c r="H416" s="576">
        <v>5123</v>
      </c>
      <c r="I416" s="575">
        <v>1844</v>
      </c>
      <c r="J416" s="575">
        <v>663</v>
      </c>
      <c r="K416" s="575">
        <v>592</v>
      </c>
      <c r="L416" s="575">
        <v>49</v>
      </c>
      <c r="M416" s="575">
        <v>10</v>
      </c>
      <c r="N416" s="415"/>
      <c r="O416" s="190"/>
      <c r="P416" s="190"/>
      <c r="Q416" s="190"/>
    </row>
    <row r="417" spans="1:17" x14ac:dyDescent="0.2">
      <c r="A417" s="564">
        <v>2000</v>
      </c>
      <c r="B417" s="571"/>
      <c r="C417" s="576">
        <v>1500961</v>
      </c>
      <c r="D417" s="575">
        <v>181036</v>
      </c>
      <c r="E417" s="575">
        <v>6171</v>
      </c>
      <c r="F417" s="420">
        <v>3.4099999999999998E-2</v>
      </c>
      <c r="G417" s="419"/>
      <c r="H417" s="576">
        <v>3854</v>
      </c>
      <c r="I417" s="575">
        <v>1308</v>
      </c>
      <c r="J417" s="575">
        <v>521</v>
      </c>
      <c r="K417" s="575">
        <v>427</v>
      </c>
      <c r="L417" s="575">
        <v>52</v>
      </c>
      <c r="M417" s="575">
        <v>9</v>
      </c>
      <c r="N417" s="415"/>
      <c r="O417" s="190"/>
      <c r="P417" s="190"/>
      <c r="Q417" s="190"/>
    </row>
    <row r="418" spans="1:17" x14ac:dyDescent="0.2">
      <c r="A418" s="564">
        <v>2001</v>
      </c>
      <c r="B418" s="571"/>
      <c r="C418" s="576">
        <v>1503096</v>
      </c>
      <c r="D418" s="575">
        <v>183201</v>
      </c>
      <c r="E418" s="575">
        <v>5166</v>
      </c>
      <c r="F418" s="420">
        <v>2.8199999999999999E-2</v>
      </c>
      <c r="G418" s="419"/>
      <c r="H418" s="576">
        <v>3229</v>
      </c>
      <c r="I418" s="575">
        <v>1122</v>
      </c>
      <c r="J418" s="575">
        <v>403</v>
      </c>
      <c r="K418" s="575">
        <v>368</v>
      </c>
      <c r="L418" s="575">
        <v>37</v>
      </c>
      <c r="M418" s="575">
        <v>7</v>
      </c>
      <c r="N418" s="415"/>
      <c r="O418" s="190"/>
      <c r="P418" s="190"/>
      <c r="Q418" s="190"/>
    </row>
    <row r="419" spans="1:17" x14ac:dyDescent="0.2">
      <c r="A419" s="564">
        <v>2002</v>
      </c>
      <c r="B419" s="571"/>
      <c r="C419" s="573">
        <v>1503096</v>
      </c>
      <c r="D419" s="572">
        <v>179769</v>
      </c>
      <c r="E419" s="572">
        <v>4493</v>
      </c>
      <c r="F419" s="574">
        <v>2.5000000000000001E-2</v>
      </c>
      <c r="G419" s="419"/>
      <c r="H419" s="573">
        <v>2842</v>
      </c>
      <c r="I419" s="572">
        <v>946</v>
      </c>
      <c r="J419" s="572">
        <v>356</v>
      </c>
      <c r="K419" s="572">
        <v>309</v>
      </c>
      <c r="L419" s="572">
        <v>36</v>
      </c>
      <c r="M419" s="572">
        <v>4</v>
      </c>
      <c r="N419" s="415"/>
      <c r="O419" s="190"/>
      <c r="P419" s="190"/>
      <c r="Q419" s="190"/>
    </row>
    <row r="420" spans="1:17" x14ac:dyDescent="0.2">
      <c r="A420" s="564">
        <v>2003</v>
      </c>
      <c r="B420" s="571"/>
      <c r="C420" s="570">
        <v>1456853</v>
      </c>
      <c r="D420" s="567">
        <v>173548</v>
      </c>
      <c r="E420" s="567">
        <v>4096</v>
      </c>
      <c r="F420" s="569">
        <v>2.3599999999999999E-2</v>
      </c>
      <c r="G420" s="419"/>
      <c r="H420" s="568">
        <v>2468</v>
      </c>
      <c r="I420" s="567">
        <v>947</v>
      </c>
      <c r="J420" s="567">
        <v>332</v>
      </c>
      <c r="K420" s="567">
        <v>313</v>
      </c>
      <c r="L420" s="567">
        <v>30</v>
      </c>
      <c r="M420" s="566">
        <v>6</v>
      </c>
      <c r="N420" s="415"/>
      <c r="O420" s="190"/>
      <c r="P420" s="190"/>
      <c r="Q420" s="190"/>
    </row>
    <row r="421" spans="1:17" x14ac:dyDescent="0.2">
      <c r="A421" s="564">
        <v>2004</v>
      </c>
      <c r="B421" s="565"/>
      <c r="C421" s="423">
        <v>1456326</v>
      </c>
      <c r="D421" s="423">
        <v>198394</v>
      </c>
      <c r="E421" s="423">
        <v>4076</v>
      </c>
      <c r="F421" s="425">
        <v>2.0500000000000001E-2</v>
      </c>
      <c r="G421" s="419"/>
      <c r="H421" s="424">
        <v>2498</v>
      </c>
      <c r="I421" s="423">
        <v>879</v>
      </c>
      <c r="J421" s="423">
        <v>346</v>
      </c>
      <c r="K421" s="423">
        <v>316</v>
      </c>
      <c r="L421" s="423">
        <v>31</v>
      </c>
      <c r="M421" s="422">
        <v>6</v>
      </c>
      <c r="N421" s="415"/>
      <c r="O421" s="190"/>
      <c r="P421" s="190"/>
      <c r="Q421" s="190"/>
    </row>
    <row r="422" spans="1:17" x14ac:dyDescent="0.2">
      <c r="A422" s="564">
        <v>2005</v>
      </c>
      <c r="B422" s="565"/>
      <c r="C422" s="418">
        <v>1451229</v>
      </c>
      <c r="D422" s="417">
        <v>198104</v>
      </c>
      <c r="E422" s="417">
        <v>3697</v>
      </c>
      <c r="F422" s="420">
        <v>1.8700000000000001E-2</v>
      </c>
      <c r="G422" s="419"/>
      <c r="H422" s="418">
        <v>2283</v>
      </c>
      <c r="I422" s="417">
        <v>795</v>
      </c>
      <c r="J422" s="417">
        <v>303</v>
      </c>
      <c r="K422" s="417">
        <v>285</v>
      </c>
      <c r="L422" s="417">
        <v>23</v>
      </c>
      <c r="M422" s="416">
        <v>8</v>
      </c>
      <c r="N422" s="415"/>
      <c r="O422" s="190"/>
      <c r="P422" s="190"/>
      <c r="Q422" s="190"/>
    </row>
    <row r="423" spans="1:17" x14ac:dyDescent="0.2">
      <c r="A423" s="564">
        <v>2006</v>
      </c>
      <c r="B423" s="563"/>
      <c r="C423" s="232">
        <v>1462486</v>
      </c>
      <c r="D423" s="232">
        <v>240251</v>
      </c>
      <c r="E423" s="232">
        <f>SUM(H423:M423)</f>
        <v>4373</v>
      </c>
      <c r="F423" s="233">
        <f>E423/D423</f>
        <v>1.820179728700401E-2</v>
      </c>
      <c r="G423" s="232"/>
      <c r="H423" s="232">
        <v>2689</v>
      </c>
      <c r="I423" s="232">
        <v>961</v>
      </c>
      <c r="J423" s="232">
        <v>346</v>
      </c>
      <c r="K423" s="232">
        <v>337</v>
      </c>
      <c r="L423" s="232">
        <v>38</v>
      </c>
      <c r="M423" s="232">
        <v>2</v>
      </c>
      <c r="N423" s="231"/>
      <c r="O423" s="190"/>
      <c r="P423" s="190"/>
      <c r="Q423" s="190"/>
    </row>
    <row r="424" spans="1:17" x14ac:dyDescent="0.2">
      <c r="A424" s="562" t="s">
        <v>495</v>
      </c>
      <c r="B424" s="561"/>
      <c r="C424" s="560">
        <v>1457376</v>
      </c>
      <c r="D424" s="559">
        <v>219891</v>
      </c>
      <c r="E424" s="483">
        <v>3182</v>
      </c>
      <c r="F424" s="482">
        <v>1.447080634534359E-2</v>
      </c>
      <c r="G424" s="559"/>
      <c r="H424" s="559">
        <v>1957</v>
      </c>
      <c r="I424" s="559">
        <v>674</v>
      </c>
      <c r="J424" s="559">
        <v>255</v>
      </c>
      <c r="K424" s="559">
        <v>269</v>
      </c>
      <c r="L424" s="559">
        <v>22</v>
      </c>
      <c r="M424" s="559">
        <v>5</v>
      </c>
      <c r="N424" s="480"/>
      <c r="O424" s="190"/>
      <c r="P424" s="190"/>
      <c r="Q424" s="190"/>
    </row>
    <row r="425" spans="1:17" x14ac:dyDescent="0.2">
      <c r="A425" s="558">
        <v>2008</v>
      </c>
      <c r="B425" s="1137"/>
      <c r="C425" s="330">
        <v>1460682</v>
      </c>
      <c r="D425" s="330">
        <v>217276</v>
      </c>
      <c r="E425" s="330">
        <v>2619</v>
      </c>
      <c r="F425" s="329">
        <v>1.2053793296217918E-2</v>
      </c>
      <c r="G425" s="330"/>
      <c r="H425" s="330">
        <v>1595</v>
      </c>
      <c r="I425" s="330">
        <v>561</v>
      </c>
      <c r="J425" s="330">
        <v>227</v>
      </c>
      <c r="K425" s="330">
        <v>219</v>
      </c>
      <c r="L425" s="330">
        <v>13</v>
      </c>
      <c r="M425" s="330">
        <v>4</v>
      </c>
      <c r="N425" s="331"/>
      <c r="O425" s="190"/>
      <c r="P425" s="190"/>
      <c r="Q425" s="190"/>
    </row>
    <row r="426" spans="1:17" x14ac:dyDescent="0.2">
      <c r="A426" s="558">
        <v>2009</v>
      </c>
      <c r="B426" s="1138"/>
      <c r="C426" s="556">
        <v>1465524</v>
      </c>
      <c r="D426" s="556">
        <v>218756</v>
      </c>
      <c r="E426" s="556">
        <v>2389</v>
      </c>
      <c r="F426" s="557">
        <v>1.0920843109488487E-2</v>
      </c>
      <c r="G426" s="556"/>
      <c r="H426" s="556">
        <v>1455</v>
      </c>
      <c r="I426" s="556">
        <v>478</v>
      </c>
      <c r="J426" s="556">
        <v>218</v>
      </c>
      <c r="K426" s="556">
        <v>213</v>
      </c>
      <c r="L426" s="556">
        <v>22</v>
      </c>
      <c r="M426" s="556">
        <v>3</v>
      </c>
      <c r="N426" s="327"/>
      <c r="O426" s="190"/>
      <c r="P426" s="190"/>
      <c r="Q426" s="190"/>
    </row>
    <row r="427" spans="1:17" x14ac:dyDescent="0.2">
      <c r="A427" s="558">
        <v>2010</v>
      </c>
      <c r="B427" s="1138"/>
      <c r="C427" s="556">
        <v>1386618</v>
      </c>
      <c r="D427" s="556">
        <v>222742</v>
      </c>
      <c r="E427" s="556">
        <v>2528</v>
      </c>
      <c r="F427" s="557">
        <v>1.1349453590810299E-2</v>
      </c>
      <c r="G427" s="556">
        <v>13091</v>
      </c>
      <c r="H427" s="556">
        <v>1466</v>
      </c>
      <c r="I427" s="556">
        <v>549</v>
      </c>
      <c r="J427" s="556">
        <v>223</v>
      </c>
      <c r="K427" s="556">
        <v>241</v>
      </c>
      <c r="L427" s="556">
        <v>45</v>
      </c>
      <c r="M427" s="556">
        <v>4</v>
      </c>
      <c r="N427" s="327">
        <v>15621</v>
      </c>
      <c r="O427" s="190"/>
      <c r="P427" s="190"/>
      <c r="Q427" s="190"/>
    </row>
    <row r="428" spans="1:17" x14ac:dyDescent="0.2">
      <c r="A428" s="558">
        <v>2011</v>
      </c>
      <c r="B428" s="1138"/>
      <c r="C428" s="556">
        <v>1386618</v>
      </c>
      <c r="D428" s="556">
        <v>222805</v>
      </c>
      <c r="E428" s="556">
        <v>2137</v>
      </c>
      <c r="F428" s="557">
        <v>9.5913466066122055E-3</v>
      </c>
      <c r="G428" s="556">
        <v>11649</v>
      </c>
      <c r="H428" s="556">
        <v>1260</v>
      </c>
      <c r="I428" s="556">
        <v>460</v>
      </c>
      <c r="J428" s="556">
        <v>210</v>
      </c>
      <c r="K428" s="556">
        <v>177</v>
      </c>
      <c r="L428" s="556">
        <v>27</v>
      </c>
      <c r="M428" s="556">
        <v>3</v>
      </c>
      <c r="N428" s="327">
        <v>13786</v>
      </c>
      <c r="O428" s="190"/>
      <c r="P428" s="190"/>
      <c r="Q428" s="190"/>
    </row>
    <row r="429" spans="1:17" ht="15" thickBot="1" x14ac:dyDescent="0.25">
      <c r="A429" s="555" t="s">
        <v>503</v>
      </c>
      <c r="B429" s="1139"/>
      <c r="C429" s="324">
        <v>1386618</v>
      </c>
      <c r="D429" s="324">
        <v>55803</v>
      </c>
      <c r="E429" s="324">
        <v>662</v>
      </c>
      <c r="F429" s="500">
        <v>1.1863161809742451E-2</v>
      </c>
      <c r="G429" s="324">
        <v>2721</v>
      </c>
      <c r="H429" s="324">
        <v>423</v>
      </c>
      <c r="I429" s="324">
        <v>133</v>
      </c>
      <c r="J429" s="324">
        <v>53</v>
      </c>
      <c r="K429" s="324">
        <v>50</v>
      </c>
      <c r="L429" s="324">
        <v>3</v>
      </c>
      <c r="M429" s="324">
        <v>0</v>
      </c>
      <c r="N429" s="323">
        <v>3383</v>
      </c>
      <c r="O429" s="190"/>
      <c r="P429" s="190"/>
      <c r="Q429" s="190"/>
    </row>
    <row r="430" spans="1:17" ht="15" thickBot="1" x14ac:dyDescent="0.25">
      <c r="A430" s="554">
        <v>2013</v>
      </c>
      <c r="B430" s="498"/>
      <c r="C430" s="495">
        <v>1386618</v>
      </c>
      <c r="D430" s="495" t="s">
        <v>485</v>
      </c>
      <c r="E430" s="495" t="s">
        <v>485</v>
      </c>
      <c r="F430" s="496" t="s">
        <v>485</v>
      </c>
      <c r="G430" s="495" t="s">
        <v>485</v>
      </c>
      <c r="H430" s="495" t="s">
        <v>485</v>
      </c>
      <c r="I430" s="495" t="s">
        <v>485</v>
      </c>
      <c r="J430" s="495" t="s">
        <v>485</v>
      </c>
      <c r="K430" s="495" t="s">
        <v>485</v>
      </c>
      <c r="L430" s="495" t="s">
        <v>485</v>
      </c>
      <c r="M430" s="495" t="s">
        <v>485</v>
      </c>
      <c r="N430" s="494" t="s">
        <v>485</v>
      </c>
      <c r="O430" s="190"/>
      <c r="P430" s="190"/>
      <c r="Q430" s="190"/>
    </row>
    <row r="431" spans="1:17" x14ac:dyDescent="0.2">
      <c r="A431" s="546">
        <v>1997</v>
      </c>
      <c r="B431" s="548"/>
      <c r="C431" s="552">
        <v>670352</v>
      </c>
      <c r="D431" s="538">
        <v>297531</v>
      </c>
      <c r="E431" s="538">
        <v>9906</v>
      </c>
      <c r="F431" s="292">
        <v>3.3300000000000003E-2</v>
      </c>
      <c r="G431" s="312"/>
      <c r="H431" s="552">
        <v>6873</v>
      </c>
      <c r="I431" s="538">
        <v>1565</v>
      </c>
      <c r="J431" s="538">
        <v>728</v>
      </c>
      <c r="K431" s="538">
        <v>648</v>
      </c>
      <c r="L431" s="538">
        <v>76</v>
      </c>
      <c r="M431" s="538">
        <v>16</v>
      </c>
      <c r="N431" s="311"/>
      <c r="O431" s="190"/>
      <c r="P431" s="190"/>
      <c r="Q431" s="190"/>
    </row>
    <row r="432" spans="1:17" x14ac:dyDescent="0.2">
      <c r="A432" s="546">
        <v>1998</v>
      </c>
      <c r="B432" s="548"/>
      <c r="C432" s="552">
        <v>658254</v>
      </c>
      <c r="D432" s="538">
        <v>303710</v>
      </c>
      <c r="E432" s="538">
        <v>10370</v>
      </c>
      <c r="F432" s="292">
        <v>3.4099999999999998E-2</v>
      </c>
      <c r="G432" s="291"/>
      <c r="H432" s="552">
        <v>7229</v>
      </c>
      <c r="I432" s="538">
        <v>1808</v>
      </c>
      <c r="J432" s="538">
        <v>652</v>
      </c>
      <c r="K432" s="538">
        <v>610</v>
      </c>
      <c r="L432" s="538">
        <v>62</v>
      </c>
      <c r="M432" s="538">
        <v>9</v>
      </c>
      <c r="N432" s="287"/>
      <c r="O432" s="190"/>
      <c r="P432" s="190"/>
      <c r="Q432" s="190"/>
    </row>
    <row r="433" spans="1:17" x14ac:dyDescent="0.2">
      <c r="A433" s="546">
        <v>1999</v>
      </c>
      <c r="B433" s="548"/>
      <c r="C433" s="552">
        <v>648360</v>
      </c>
      <c r="D433" s="538">
        <v>295584</v>
      </c>
      <c r="E433" s="538">
        <v>7990</v>
      </c>
      <c r="F433" s="292">
        <v>2.7E-2</v>
      </c>
      <c r="G433" s="291"/>
      <c r="H433" s="552">
        <v>5627</v>
      </c>
      <c r="I433" s="538">
        <v>1362</v>
      </c>
      <c r="J433" s="538">
        <v>492</v>
      </c>
      <c r="K433" s="538">
        <v>450</v>
      </c>
      <c r="L433" s="538">
        <v>53</v>
      </c>
      <c r="M433" s="538">
        <v>6</v>
      </c>
      <c r="N433" s="287"/>
      <c r="O433" s="190"/>
      <c r="P433" s="190"/>
      <c r="Q433" s="190"/>
    </row>
    <row r="434" spans="1:17" x14ac:dyDescent="0.2">
      <c r="A434" s="546">
        <v>2000</v>
      </c>
      <c r="B434" s="553"/>
      <c r="C434" s="552">
        <v>639087</v>
      </c>
      <c r="D434" s="538">
        <v>319312</v>
      </c>
      <c r="E434" s="538">
        <v>6734</v>
      </c>
      <c r="F434" s="292">
        <v>2.1100000000000001E-2</v>
      </c>
      <c r="G434" s="291"/>
      <c r="H434" s="552">
        <v>4764</v>
      </c>
      <c r="I434" s="538">
        <v>1223</v>
      </c>
      <c r="J434" s="538">
        <v>360</v>
      </c>
      <c r="K434" s="538">
        <v>340</v>
      </c>
      <c r="L434" s="538">
        <v>43</v>
      </c>
      <c r="M434" s="538">
        <v>4</v>
      </c>
      <c r="N434" s="287"/>
      <c r="O434" s="190"/>
      <c r="P434" s="190"/>
      <c r="Q434" s="190"/>
    </row>
    <row r="435" spans="1:17" x14ac:dyDescent="0.2">
      <c r="A435" s="546">
        <v>2001</v>
      </c>
      <c r="B435" s="548"/>
      <c r="C435" s="552">
        <v>639380</v>
      </c>
      <c r="D435" s="538">
        <v>306389</v>
      </c>
      <c r="E435" s="538">
        <v>4914</v>
      </c>
      <c r="F435" s="292">
        <v>1.6E-2</v>
      </c>
      <c r="G435" s="291"/>
      <c r="H435" s="552">
        <v>3344</v>
      </c>
      <c r="I435" s="538">
        <v>937</v>
      </c>
      <c r="J435" s="538">
        <v>291</v>
      </c>
      <c r="K435" s="538">
        <v>302</v>
      </c>
      <c r="L435" s="538">
        <v>34</v>
      </c>
      <c r="M435" s="538">
        <v>6</v>
      </c>
      <c r="N435" s="287"/>
      <c r="O435" s="190"/>
      <c r="P435" s="190"/>
      <c r="Q435" s="190"/>
    </row>
    <row r="436" spans="1:17" x14ac:dyDescent="0.2">
      <c r="A436" s="546">
        <v>2002</v>
      </c>
      <c r="B436" s="548"/>
      <c r="C436" s="550">
        <v>639380</v>
      </c>
      <c r="D436" s="549">
        <v>297177</v>
      </c>
      <c r="E436" s="549">
        <v>4128</v>
      </c>
      <c r="F436" s="551">
        <v>1.3899999999999999E-2</v>
      </c>
      <c r="G436" s="291"/>
      <c r="H436" s="550">
        <v>2839</v>
      </c>
      <c r="I436" s="549">
        <v>753</v>
      </c>
      <c r="J436" s="549">
        <v>240</v>
      </c>
      <c r="K436" s="549">
        <v>268</v>
      </c>
      <c r="L436" s="549">
        <v>25</v>
      </c>
      <c r="M436" s="549">
        <v>3</v>
      </c>
      <c r="N436" s="287"/>
      <c r="O436" s="190"/>
      <c r="P436" s="190"/>
      <c r="Q436" s="190"/>
    </row>
    <row r="437" spans="1:17" x14ac:dyDescent="0.2">
      <c r="A437" s="546">
        <v>2003</v>
      </c>
      <c r="B437" s="548"/>
      <c r="C437" s="547">
        <v>639380</v>
      </c>
      <c r="D437" s="299">
        <v>304806</v>
      </c>
      <c r="E437" s="299">
        <v>3564</v>
      </c>
      <c r="F437" s="301">
        <v>1.17E-2</v>
      </c>
      <c r="G437" s="291"/>
      <c r="H437" s="300">
        <v>2302</v>
      </c>
      <c r="I437" s="299">
        <v>688</v>
      </c>
      <c r="J437" s="299">
        <v>265</v>
      </c>
      <c r="K437" s="299">
        <v>264</v>
      </c>
      <c r="L437" s="299">
        <v>41</v>
      </c>
      <c r="M437" s="298">
        <v>4</v>
      </c>
      <c r="N437" s="287"/>
      <c r="O437" s="190"/>
      <c r="P437" s="190"/>
      <c r="Q437" s="190"/>
    </row>
    <row r="438" spans="1:17" x14ac:dyDescent="0.2">
      <c r="A438" s="546">
        <v>2004</v>
      </c>
      <c r="B438" s="545"/>
      <c r="C438" s="538">
        <v>639380</v>
      </c>
      <c r="D438" s="295">
        <v>316776</v>
      </c>
      <c r="E438" s="295">
        <v>3259</v>
      </c>
      <c r="F438" s="297">
        <v>1.03E-2</v>
      </c>
      <c r="G438" s="291"/>
      <c r="H438" s="296">
        <v>2160</v>
      </c>
      <c r="I438" s="295">
        <v>592</v>
      </c>
      <c r="J438" s="295">
        <v>231</v>
      </c>
      <c r="K438" s="295">
        <v>239</v>
      </c>
      <c r="L438" s="295">
        <v>35</v>
      </c>
      <c r="M438" s="294">
        <v>2</v>
      </c>
      <c r="N438" s="287"/>
      <c r="O438" s="190"/>
      <c r="P438" s="190"/>
      <c r="Q438" s="190"/>
    </row>
    <row r="439" spans="1:17" x14ac:dyDescent="0.2">
      <c r="A439" s="546">
        <v>2005</v>
      </c>
      <c r="B439" s="545"/>
      <c r="C439" s="538">
        <v>639380</v>
      </c>
      <c r="D439" s="290">
        <v>312930</v>
      </c>
      <c r="E439" s="289">
        <v>2990</v>
      </c>
      <c r="F439" s="292">
        <v>9.5999999999999992E-3</v>
      </c>
      <c r="G439" s="291"/>
      <c r="H439" s="290">
        <v>1953</v>
      </c>
      <c r="I439" s="289">
        <v>573</v>
      </c>
      <c r="J439" s="289">
        <v>229</v>
      </c>
      <c r="K439" s="289">
        <v>213</v>
      </c>
      <c r="L439" s="289">
        <v>19</v>
      </c>
      <c r="M439" s="288">
        <v>3</v>
      </c>
      <c r="N439" s="287"/>
      <c r="O439" s="190"/>
      <c r="P439" s="190"/>
      <c r="Q439" s="190"/>
    </row>
    <row r="440" spans="1:17" x14ac:dyDescent="0.2">
      <c r="A440" s="546">
        <v>2006</v>
      </c>
      <c r="B440" s="545"/>
      <c r="C440" s="538">
        <v>639380</v>
      </c>
      <c r="D440" s="451">
        <v>316771</v>
      </c>
      <c r="E440" s="451">
        <f>SUM(H440:M440)</f>
        <v>2678</v>
      </c>
      <c r="F440" s="490">
        <f>E440/D440</f>
        <v>8.4540567160503958E-3</v>
      </c>
      <c r="G440" s="451"/>
      <c r="H440" s="451">
        <v>1736</v>
      </c>
      <c r="I440" s="451">
        <v>535</v>
      </c>
      <c r="J440" s="451">
        <v>200</v>
      </c>
      <c r="K440" s="451">
        <v>189</v>
      </c>
      <c r="L440" s="451">
        <v>17</v>
      </c>
      <c r="M440" s="451">
        <v>1</v>
      </c>
      <c r="N440" s="389"/>
      <c r="O440" s="190"/>
      <c r="P440" s="190"/>
      <c r="Q440" s="190"/>
    </row>
    <row r="441" spans="1:17" x14ac:dyDescent="0.2">
      <c r="A441" s="544">
        <v>2007</v>
      </c>
      <c r="B441" s="543"/>
      <c r="C441" s="542">
        <v>639380</v>
      </c>
      <c r="D441" s="487">
        <v>318004</v>
      </c>
      <c r="E441" s="489">
        <v>2168</v>
      </c>
      <c r="F441" s="488">
        <v>6.7999999999999996E-3</v>
      </c>
      <c r="G441" s="487"/>
      <c r="H441" s="487">
        <v>1434</v>
      </c>
      <c r="I441" s="487">
        <v>373</v>
      </c>
      <c r="J441" s="487">
        <v>178</v>
      </c>
      <c r="K441" s="487">
        <v>154</v>
      </c>
      <c r="L441" s="487">
        <v>24</v>
      </c>
      <c r="M441" s="487">
        <v>5</v>
      </c>
      <c r="N441" s="486"/>
      <c r="O441" s="190"/>
      <c r="P441" s="190"/>
      <c r="Q441" s="190"/>
    </row>
    <row r="442" spans="1:17" x14ac:dyDescent="0.2">
      <c r="A442" s="444">
        <v>2008</v>
      </c>
      <c r="B442" s="541"/>
      <c r="C442" s="538">
        <v>639380</v>
      </c>
      <c r="D442" s="451">
        <v>296627</v>
      </c>
      <c r="E442" s="451">
        <v>1630</v>
      </c>
      <c r="F442" s="490">
        <v>5.4951165802776814E-3</v>
      </c>
      <c r="G442" s="451"/>
      <c r="H442" s="451">
        <v>1029</v>
      </c>
      <c r="I442" s="451">
        <v>330</v>
      </c>
      <c r="J442" s="451">
        <v>136</v>
      </c>
      <c r="K442" s="451">
        <v>118</v>
      </c>
      <c r="L442" s="451">
        <v>16</v>
      </c>
      <c r="M442" s="451">
        <v>1</v>
      </c>
      <c r="N442" s="389"/>
      <c r="O442" s="190"/>
      <c r="P442" s="190"/>
      <c r="Q442" s="190"/>
    </row>
    <row r="443" spans="1:17" x14ac:dyDescent="0.2">
      <c r="A443" s="444">
        <v>2009</v>
      </c>
      <c r="B443" s="539"/>
      <c r="C443" s="538">
        <v>639380</v>
      </c>
      <c r="D443" s="384">
        <v>312180</v>
      </c>
      <c r="E443" s="384">
        <v>1480</v>
      </c>
      <c r="F443" s="540">
        <v>4.7000000000000002E-3</v>
      </c>
      <c r="G443" s="384"/>
      <c r="H443" s="384">
        <v>912</v>
      </c>
      <c r="I443" s="384">
        <v>320</v>
      </c>
      <c r="J443" s="384">
        <v>106</v>
      </c>
      <c r="K443" s="384">
        <v>124</v>
      </c>
      <c r="L443" s="384">
        <v>17</v>
      </c>
      <c r="M443" s="384">
        <v>1</v>
      </c>
      <c r="N443" s="382"/>
      <c r="O443" s="190"/>
      <c r="P443" s="190"/>
      <c r="Q443" s="190"/>
    </row>
    <row r="444" spans="1:17" x14ac:dyDescent="0.2">
      <c r="A444" s="444">
        <v>2010</v>
      </c>
      <c r="B444" s="539"/>
      <c r="C444" s="538">
        <v>639380</v>
      </c>
      <c r="D444" s="384">
        <v>326884</v>
      </c>
      <c r="E444" s="384">
        <v>1505</v>
      </c>
      <c r="F444" s="540">
        <v>4.5999999999999999E-3</v>
      </c>
      <c r="G444" s="384">
        <v>12895</v>
      </c>
      <c r="H444" s="384">
        <v>939</v>
      </c>
      <c r="I444" s="384">
        <v>312</v>
      </c>
      <c r="J444" s="384">
        <v>121</v>
      </c>
      <c r="K444" s="384">
        <v>118</v>
      </c>
      <c r="L444" s="384">
        <v>12</v>
      </c>
      <c r="M444" s="384">
        <v>3</v>
      </c>
      <c r="N444" s="382">
        <v>14400</v>
      </c>
      <c r="O444" s="190"/>
      <c r="P444" s="190"/>
      <c r="Q444" s="190"/>
    </row>
    <row r="445" spans="1:17" x14ac:dyDescent="0.2">
      <c r="A445" s="444">
        <v>2011</v>
      </c>
      <c r="B445" s="539"/>
      <c r="C445" s="538">
        <v>639380</v>
      </c>
      <c r="D445" s="384">
        <v>334930</v>
      </c>
      <c r="E445" s="384">
        <v>1275</v>
      </c>
      <c r="F445" s="540">
        <v>3.8E-3</v>
      </c>
      <c r="G445" s="384">
        <v>10734</v>
      </c>
      <c r="H445" s="384">
        <v>829</v>
      </c>
      <c r="I445" s="384">
        <v>222</v>
      </c>
      <c r="J445" s="384">
        <v>104</v>
      </c>
      <c r="K445" s="384">
        <v>109</v>
      </c>
      <c r="L445" s="384">
        <v>10</v>
      </c>
      <c r="M445" s="384">
        <v>1</v>
      </c>
      <c r="N445" s="382">
        <v>12009</v>
      </c>
      <c r="O445" s="190"/>
      <c r="P445" s="190"/>
      <c r="Q445" s="190"/>
    </row>
    <row r="446" spans="1:17" x14ac:dyDescent="0.2">
      <c r="A446" s="443">
        <v>2012</v>
      </c>
      <c r="B446" s="539"/>
      <c r="C446" s="538">
        <v>639380</v>
      </c>
      <c r="D446" s="518">
        <v>330658</v>
      </c>
      <c r="E446" s="518">
        <v>1016</v>
      </c>
      <c r="F446" s="537">
        <v>3.0999999999999999E-3</v>
      </c>
      <c r="G446" s="518">
        <v>7668</v>
      </c>
      <c r="H446" s="518">
        <v>623</v>
      </c>
      <c r="I446" s="518">
        <v>212</v>
      </c>
      <c r="J446" s="518">
        <v>85</v>
      </c>
      <c r="K446" s="518">
        <v>91</v>
      </c>
      <c r="L446" s="518">
        <v>5</v>
      </c>
      <c r="M446" s="518">
        <v>0</v>
      </c>
      <c r="N446" s="517">
        <v>8684</v>
      </c>
      <c r="O446" s="190"/>
      <c r="P446" s="190"/>
      <c r="Q446" s="190"/>
    </row>
    <row r="447" spans="1:17" ht="15" thickBot="1" x14ac:dyDescent="0.25">
      <c r="A447" s="371">
        <v>2013</v>
      </c>
      <c r="B447" s="536"/>
      <c r="C447" s="535">
        <v>639380</v>
      </c>
      <c r="D447" s="512">
        <v>324230</v>
      </c>
      <c r="E447" s="512">
        <v>876</v>
      </c>
      <c r="F447" s="534">
        <v>2.7000000000000001E-3</v>
      </c>
      <c r="G447" s="512">
        <v>6813</v>
      </c>
      <c r="H447" s="512">
        <v>551</v>
      </c>
      <c r="I447" s="512">
        <v>163</v>
      </c>
      <c r="J447" s="512">
        <v>79</v>
      </c>
      <c r="K447" s="512">
        <v>73</v>
      </c>
      <c r="L447" s="512">
        <v>6</v>
      </c>
      <c r="M447" s="512">
        <v>4</v>
      </c>
      <c r="N447" s="533">
        <v>7689</v>
      </c>
      <c r="O447" s="190"/>
      <c r="P447" s="190"/>
      <c r="Q447" s="190"/>
    </row>
    <row r="448" spans="1:17" x14ac:dyDescent="0.2">
      <c r="A448" s="414">
        <v>1997</v>
      </c>
      <c r="B448" s="431"/>
      <c r="C448" s="438">
        <v>629399</v>
      </c>
      <c r="D448" s="437">
        <v>97167</v>
      </c>
      <c r="E448" s="437">
        <v>1259</v>
      </c>
      <c r="F448" s="439">
        <v>1.2999999999999999E-2</v>
      </c>
      <c r="G448" s="441"/>
      <c r="H448" s="438">
        <v>718</v>
      </c>
      <c r="I448" s="437">
        <v>313</v>
      </c>
      <c r="J448" s="437">
        <v>120</v>
      </c>
      <c r="K448" s="437">
        <v>95</v>
      </c>
      <c r="L448" s="437">
        <v>11</v>
      </c>
      <c r="M448" s="437">
        <v>2</v>
      </c>
      <c r="N448" s="440"/>
      <c r="O448" s="190"/>
      <c r="P448" s="190"/>
      <c r="Q448" s="190"/>
    </row>
    <row r="449" spans="1:17" x14ac:dyDescent="0.2">
      <c r="A449" s="414">
        <v>1998</v>
      </c>
      <c r="B449" s="431"/>
      <c r="C449" s="438">
        <v>636257</v>
      </c>
      <c r="D449" s="437">
        <v>96729</v>
      </c>
      <c r="E449" s="437">
        <v>1067</v>
      </c>
      <c r="F449" s="439">
        <v>1.0999999999999999E-2</v>
      </c>
      <c r="G449" s="419"/>
      <c r="H449" s="438">
        <v>641</v>
      </c>
      <c r="I449" s="437">
        <v>257</v>
      </c>
      <c r="J449" s="437">
        <v>78</v>
      </c>
      <c r="K449" s="437">
        <v>83</v>
      </c>
      <c r="L449" s="437">
        <v>8</v>
      </c>
      <c r="M449" s="437">
        <v>0</v>
      </c>
      <c r="N449" s="415"/>
      <c r="O449" s="190"/>
      <c r="P449" s="190"/>
      <c r="Q449" s="190"/>
    </row>
    <row r="450" spans="1:17" x14ac:dyDescent="0.2">
      <c r="A450" s="414">
        <v>1999</v>
      </c>
      <c r="B450" s="431"/>
      <c r="C450" s="438">
        <v>641514</v>
      </c>
      <c r="D450" s="437">
        <v>107096</v>
      </c>
      <c r="E450" s="437">
        <v>1039</v>
      </c>
      <c r="F450" s="439">
        <v>9.7000000000000003E-3</v>
      </c>
      <c r="G450" s="419"/>
      <c r="H450" s="438">
        <v>628</v>
      </c>
      <c r="I450" s="437">
        <v>235</v>
      </c>
      <c r="J450" s="437">
        <v>100</v>
      </c>
      <c r="K450" s="437">
        <v>72</v>
      </c>
      <c r="L450" s="437">
        <v>4</v>
      </c>
      <c r="M450" s="437">
        <v>0</v>
      </c>
      <c r="N450" s="415"/>
      <c r="O450" s="190"/>
      <c r="P450" s="190"/>
      <c r="Q450" s="190"/>
    </row>
    <row r="451" spans="1:17" x14ac:dyDescent="0.2">
      <c r="A451" s="414">
        <v>2000</v>
      </c>
      <c r="B451" s="431"/>
      <c r="C451" s="438">
        <v>647879</v>
      </c>
      <c r="D451" s="437">
        <v>116947</v>
      </c>
      <c r="E451" s="437">
        <v>1261</v>
      </c>
      <c r="F451" s="439">
        <v>1.0800000000000001E-2</v>
      </c>
      <c r="G451" s="419"/>
      <c r="H451" s="438">
        <v>772</v>
      </c>
      <c r="I451" s="437">
        <v>287</v>
      </c>
      <c r="J451" s="437">
        <v>108</v>
      </c>
      <c r="K451" s="437">
        <v>83</v>
      </c>
      <c r="L451" s="437">
        <v>8</v>
      </c>
      <c r="M451" s="437">
        <v>3</v>
      </c>
      <c r="N451" s="415"/>
      <c r="O451" s="190"/>
      <c r="P451" s="190"/>
      <c r="Q451" s="190"/>
    </row>
    <row r="452" spans="1:17" x14ac:dyDescent="0.2">
      <c r="A452" s="414">
        <v>2001</v>
      </c>
      <c r="B452" s="431"/>
      <c r="C452" s="438">
        <v>651034</v>
      </c>
      <c r="D452" s="437">
        <v>121940</v>
      </c>
      <c r="E452" s="437">
        <v>995</v>
      </c>
      <c r="F452" s="439">
        <v>8.2000000000000007E-3</v>
      </c>
      <c r="G452" s="419"/>
      <c r="H452" s="438">
        <v>616</v>
      </c>
      <c r="I452" s="437">
        <v>215</v>
      </c>
      <c r="J452" s="437">
        <v>79</v>
      </c>
      <c r="K452" s="437">
        <v>78</v>
      </c>
      <c r="L452" s="437">
        <v>5</v>
      </c>
      <c r="M452" s="437">
        <v>2</v>
      </c>
      <c r="N452" s="415"/>
      <c r="O452" s="190"/>
      <c r="P452" s="190"/>
      <c r="Q452" s="190"/>
    </row>
    <row r="453" spans="1:17" x14ac:dyDescent="0.2">
      <c r="A453" s="414">
        <v>2002</v>
      </c>
      <c r="B453" s="431"/>
      <c r="C453" s="436">
        <v>651034</v>
      </c>
      <c r="D453" s="485">
        <v>122501</v>
      </c>
      <c r="E453" s="485">
        <v>921</v>
      </c>
      <c r="F453" s="435">
        <v>7.4999999999999997E-3</v>
      </c>
      <c r="G453" s="419"/>
      <c r="H453" s="436">
        <v>584</v>
      </c>
      <c r="I453" s="485">
        <v>196</v>
      </c>
      <c r="J453" s="485">
        <v>75</v>
      </c>
      <c r="K453" s="485">
        <v>62</v>
      </c>
      <c r="L453" s="485">
        <v>3</v>
      </c>
      <c r="M453" s="485">
        <v>1</v>
      </c>
      <c r="N453" s="415"/>
      <c r="O453" s="190"/>
      <c r="P453" s="190"/>
      <c r="Q453" s="190"/>
    </row>
    <row r="454" spans="1:17" x14ac:dyDescent="0.2">
      <c r="A454" s="414">
        <v>2003</v>
      </c>
      <c r="B454" s="431"/>
      <c r="C454" s="430">
        <v>690130</v>
      </c>
      <c r="D454" s="427">
        <v>121985</v>
      </c>
      <c r="E454" s="427">
        <v>898</v>
      </c>
      <c r="F454" s="429">
        <v>7.4000000000000003E-3</v>
      </c>
      <c r="G454" s="419"/>
      <c r="H454" s="428">
        <v>603</v>
      </c>
      <c r="I454" s="427">
        <v>187</v>
      </c>
      <c r="J454" s="427">
        <v>55</v>
      </c>
      <c r="K454" s="427">
        <v>47</v>
      </c>
      <c r="L454" s="427">
        <v>5</v>
      </c>
      <c r="M454" s="426">
        <v>1</v>
      </c>
      <c r="N454" s="415"/>
      <c r="O454" s="190"/>
      <c r="P454" s="190"/>
      <c r="Q454" s="190"/>
    </row>
    <row r="455" spans="1:17" x14ac:dyDescent="0.2">
      <c r="A455" s="414">
        <v>2004</v>
      </c>
      <c r="B455" s="421"/>
      <c r="C455" s="423">
        <v>701505</v>
      </c>
      <c r="D455" s="423">
        <v>23866</v>
      </c>
      <c r="E455" s="423">
        <v>221</v>
      </c>
      <c r="F455" s="425">
        <v>9.2999999999999992E-3</v>
      </c>
      <c r="G455" s="419"/>
      <c r="H455" s="424">
        <v>148</v>
      </c>
      <c r="I455" s="423">
        <v>43</v>
      </c>
      <c r="J455" s="423">
        <v>14</v>
      </c>
      <c r="K455" s="423">
        <v>15</v>
      </c>
      <c r="L455" s="423">
        <v>1</v>
      </c>
      <c r="M455" s="422">
        <v>0</v>
      </c>
      <c r="N455" s="415"/>
      <c r="O455" s="190"/>
      <c r="P455" s="190"/>
      <c r="Q455" s="190"/>
    </row>
    <row r="456" spans="1:17" x14ac:dyDescent="0.2">
      <c r="A456" s="414">
        <v>2005</v>
      </c>
      <c r="B456" s="421"/>
      <c r="C456" s="418">
        <v>718173</v>
      </c>
      <c r="D456" s="417">
        <v>101859</v>
      </c>
      <c r="E456" s="417">
        <v>381</v>
      </c>
      <c r="F456" s="420">
        <v>3.7000000000000002E-3</v>
      </c>
      <c r="G456" s="419"/>
      <c r="H456" s="418">
        <v>239</v>
      </c>
      <c r="I456" s="417">
        <v>76</v>
      </c>
      <c r="J456" s="417">
        <v>31</v>
      </c>
      <c r="K456" s="417">
        <v>30</v>
      </c>
      <c r="L456" s="417">
        <v>5</v>
      </c>
      <c r="M456" s="416">
        <v>0</v>
      </c>
      <c r="N456" s="415"/>
      <c r="O456" s="190"/>
      <c r="P456" s="190"/>
      <c r="Q456" s="190"/>
    </row>
    <row r="457" spans="1:17" x14ac:dyDescent="0.2">
      <c r="A457" s="414">
        <v>2006</v>
      </c>
      <c r="B457" s="412"/>
      <c r="C457" s="232">
        <v>743664</v>
      </c>
      <c r="D457" s="232">
        <v>136384</v>
      </c>
      <c r="E457" s="232">
        <f>SUM(H457:M457)</f>
        <v>503</v>
      </c>
      <c r="F457" s="233">
        <f>E457/D457</f>
        <v>3.6881159080244018E-3</v>
      </c>
      <c r="G457" s="232"/>
      <c r="H457" s="232">
        <v>328</v>
      </c>
      <c r="I457" s="232">
        <v>101</v>
      </c>
      <c r="J457" s="232">
        <v>38</v>
      </c>
      <c r="K457" s="232">
        <v>28</v>
      </c>
      <c r="L457" s="232">
        <v>7</v>
      </c>
      <c r="M457" s="232">
        <v>1</v>
      </c>
      <c r="N457" s="231"/>
      <c r="O457" s="190"/>
      <c r="P457" s="190"/>
      <c r="Q457" s="190"/>
    </row>
    <row r="458" spans="1:17" x14ac:dyDescent="0.2">
      <c r="A458" s="414">
        <v>2007</v>
      </c>
      <c r="B458" s="412"/>
      <c r="C458" s="410">
        <v>764331</v>
      </c>
      <c r="D458" s="410">
        <v>144691</v>
      </c>
      <c r="E458" s="232">
        <f>SUM(H458:M458)</f>
        <v>465</v>
      </c>
      <c r="F458" s="233">
        <f>E458/D458</f>
        <v>3.2137451534649704E-3</v>
      </c>
      <c r="G458" s="410"/>
      <c r="H458" s="410">
        <v>296</v>
      </c>
      <c r="I458" s="410">
        <v>102</v>
      </c>
      <c r="J458" s="410">
        <v>38</v>
      </c>
      <c r="K458" s="410">
        <v>26</v>
      </c>
      <c r="L458" s="410">
        <v>2</v>
      </c>
      <c r="M458" s="410">
        <v>1</v>
      </c>
      <c r="N458" s="409"/>
      <c r="O458" s="190"/>
      <c r="P458" s="190"/>
      <c r="Q458" s="190"/>
    </row>
    <row r="459" spans="1:17" x14ac:dyDescent="0.2">
      <c r="A459" s="414">
        <v>2008</v>
      </c>
      <c r="B459" s="412"/>
      <c r="C459" s="410">
        <v>781826</v>
      </c>
      <c r="D459" s="410">
        <v>152827</v>
      </c>
      <c r="E459" s="232">
        <f>SUM(H459:M459)</f>
        <v>383</v>
      </c>
      <c r="F459" s="233">
        <f>E459/D459</f>
        <v>2.5061016705163353E-3</v>
      </c>
      <c r="G459" s="410"/>
      <c r="H459" s="410">
        <v>239</v>
      </c>
      <c r="I459" s="410">
        <v>85</v>
      </c>
      <c r="J459" s="410">
        <v>27</v>
      </c>
      <c r="K459" s="410">
        <v>30</v>
      </c>
      <c r="L459" s="410">
        <v>2</v>
      </c>
      <c r="M459" s="410">
        <v>0</v>
      </c>
      <c r="N459" s="409"/>
      <c r="O459" s="190"/>
      <c r="P459" s="190"/>
      <c r="Q459" s="190"/>
    </row>
    <row r="460" spans="1:17" x14ac:dyDescent="0.2">
      <c r="A460" s="411">
        <v>2009</v>
      </c>
      <c r="B460" s="407"/>
      <c r="C460" s="410">
        <v>793284</v>
      </c>
      <c r="D460" s="410">
        <v>161932</v>
      </c>
      <c r="E460" s="232">
        <f>SUM(H460:M460)</f>
        <v>313</v>
      </c>
      <c r="F460" s="233">
        <f>E460/D460</f>
        <v>1.9329101104167182E-3</v>
      </c>
      <c r="G460" s="410"/>
      <c r="H460" s="410">
        <v>193</v>
      </c>
      <c r="I460" s="410">
        <v>64</v>
      </c>
      <c r="J460" s="410">
        <v>28</v>
      </c>
      <c r="K460" s="410">
        <v>27</v>
      </c>
      <c r="L460" s="410">
        <v>1</v>
      </c>
      <c r="M460" s="410">
        <v>0</v>
      </c>
      <c r="N460" s="409"/>
      <c r="O460" s="190"/>
      <c r="P460" s="190"/>
      <c r="Q460" s="190"/>
    </row>
    <row r="461" spans="1:17" x14ac:dyDescent="0.2">
      <c r="A461" s="408">
        <v>2010</v>
      </c>
      <c r="B461" s="407"/>
      <c r="C461" s="216">
        <v>758123</v>
      </c>
      <c r="D461" s="216" t="s">
        <v>485</v>
      </c>
      <c r="E461" s="216" t="s">
        <v>485</v>
      </c>
      <c r="F461" s="216" t="s">
        <v>485</v>
      </c>
      <c r="G461" s="216" t="s">
        <v>485</v>
      </c>
      <c r="H461" s="216" t="s">
        <v>485</v>
      </c>
      <c r="I461" s="216" t="s">
        <v>485</v>
      </c>
      <c r="J461" s="216" t="s">
        <v>485</v>
      </c>
      <c r="K461" s="216" t="s">
        <v>485</v>
      </c>
      <c r="L461" s="216" t="s">
        <v>485</v>
      </c>
      <c r="M461" s="216" t="s">
        <v>485</v>
      </c>
      <c r="N461" s="228" t="s">
        <v>485</v>
      </c>
      <c r="O461" s="190"/>
      <c r="P461" s="190"/>
      <c r="Q461" s="190"/>
    </row>
    <row r="462" spans="1:17" x14ac:dyDescent="0.2">
      <c r="A462" s="532">
        <v>2011</v>
      </c>
      <c r="B462" s="399"/>
      <c r="C462" s="531">
        <v>758123</v>
      </c>
      <c r="D462" s="397" t="s">
        <v>485</v>
      </c>
      <c r="E462" s="397" t="s">
        <v>485</v>
      </c>
      <c r="F462" s="397" t="s">
        <v>485</v>
      </c>
      <c r="G462" s="397" t="s">
        <v>485</v>
      </c>
      <c r="H462" s="397" t="s">
        <v>485</v>
      </c>
      <c r="I462" s="397" t="s">
        <v>485</v>
      </c>
      <c r="J462" s="397" t="s">
        <v>485</v>
      </c>
      <c r="K462" s="397" t="s">
        <v>485</v>
      </c>
      <c r="L462" s="397" t="s">
        <v>485</v>
      </c>
      <c r="M462" s="397" t="s">
        <v>485</v>
      </c>
      <c r="N462" s="530" t="s">
        <v>485</v>
      </c>
      <c r="O462" s="190"/>
      <c r="P462" s="190"/>
      <c r="Q462" s="190"/>
    </row>
    <row r="463" spans="1:17" x14ac:dyDescent="0.2">
      <c r="A463" s="408">
        <v>2012</v>
      </c>
      <c r="B463" s="529"/>
      <c r="C463" s="528">
        <v>758123</v>
      </c>
      <c r="D463" s="527" t="s">
        <v>485</v>
      </c>
      <c r="E463" s="527" t="s">
        <v>485</v>
      </c>
      <c r="F463" s="527" t="s">
        <v>485</v>
      </c>
      <c r="G463" s="527" t="s">
        <v>485</v>
      </c>
      <c r="H463" s="527" t="s">
        <v>485</v>
      </c>
      <c r="I463" s="527" t="s">
        <v>485</v>
      </c>
      <c r="J463" s="527" t="s">
        <v>485</v>
      </c>
      <c r="K463" s="527" t="s">
        <v>485</v>
      </c>
      <c r="L463" s="527" t="s">
        <v>485</v>
      </c>
      <c r="M463" s="527" t="s">
        <v>485</v>
      </c>
      <c r="N463" s="526" t="s">
        <v>485</v>
      </c>
      <c r="O463" s="190"/>
      <c r="P463" s="190"/>
      <c r="Q463" s="190"/>
    </row>
    <row r="464" spans="1:17" ht="15" thickBot="1" x14ac:dyDescent="0.25">
      <c r="A464" s="395">
        <v>2013</v>
      </c>
      <c r="B464" s="525"/>
      <c r="C464" s="524">
        <v>758124</v>
      </c>
      <c r="D464" s="523" t="s">
        <v>485</v>
      </c>
      <c r="E464" s="523" t="s">
        <v>485</v>
      </c>
      <c r="F464" s="523" t="s">
        <v>485</v>
      </c>
      <c r="G464" s="523" t="s">
        <v>485</v>
      </c>
      <c r="H464" s="523" t="s">
        <v>485</v>
      </c>
      <c r="I464" s="523" t="s">
        <v>485</v>
      </c>
      <c r="J464" s="523" t="s">
        <v>485</v>
      </c>
      <c r="K464" s="523" t="s">
        <v>485</v>
      </c>
      <c r="L464" s="523" t="s">
        <v>485</v>
      </c>
      <c r="M464" s="523" t="s">
        <v>485</v>
      </c>
      <c r="N464" s="522" t="s">
        <v>485</v>
      </c>
      <c r="O464" s="190"/>
      <c r="P464" s="190"/>
      <c r="Q464" s="190"/>
    </row>
    <row r="465" spans="1:17" x14ac:dyDescent="0.2">
      <c r="A465" s="286">
        <v>1997</v>
      </c>
      <c r="B465" s="303"/>
      <c r="C465" s="308">
        <v>907805</v>
      </c>
      <c r="D465" s="307">
        <v>99335</v>
      </c>
      <c r="E465" s="307">
        <v>14048</v>
      </c>
      <c r="F465" s="309">
        <v>0.1414</v>
      </c>
      <c r="G465" s="312"/>
      <c r="H465" s="308">
        <v>7707</v>
      </c>
      <c r="I465" s="307">
        <v>3155</v>
      </c>
      <c r="J465" s="307">
        <v>1576</v>
      </c>
      <c r="K465" s="307">
        <v>1416</v>
      </c>
      <c r="L465" s="307">
        <v>169</v>
      </c>
      <c r="M465" s="307">
        <v>25</v>
      </c>
      <c r="N465" s="311"/>
      <c r="O465" s="190"/>
      <c r="P465" s="190"/>
      <c r="Q465" s="190"/>
    </row>
    <row r="466" spans="1:17" x14ac:dyDescent="0.2">
      <c r="A466" s="286">
        <v>1998</v>
      </c>
      <c r="B466" s="303"/>
      <c r="C466" s="308">
        <v>896793</v>
      </c>
      <c r="D466" s="307">
        <v>100125</v>
      </c>
      <c r="E466" s="307">
        <v>13296</v>
      </c>
      <c r="F466" s="309">
        <v>0.1328</v>
      </c>
      <c r="G466" s="291"/>
      <c r="H466" s="308">
        <v>7491</v>
      </c>
      <c r="I466" s="307">
        <v>3043</v>
      </c>
      <c r="J466" s="307">
        <v>1483</v>
      </c>
      <c r="K466" s="307">
        <v>1141</v>
      </c>
      <c r="L466" s="307">
        <v>124</v>
      </c>
      <c r="M466" s="307">
        <v>14</v>
      </c>
      <c r="N466" s="287"/>
      <c r="O466" s="190"/>
      <c r="P466" s="190"/>
      <c r="Q466" s="190"/>
    </row>
    <row r="467" spans="1:17" x14ac:dyDescent="0.2">
      <c r="A467" s="286">
        <v>1999</v>
      </c>
      <c r="B467" s="303"/>
      <c r="C467" s="308">
        <v>893169</v>
      </c>
      <c r="D467" s="307">
        <v>128946</v>
      </c>
      <c r="E467" s="307">
        <v>10609</v>
      </c>
      <c r="F467" s="309">
        <v>8.2299999999999998E-2</v>
      </c>
      <c r="G467" s="291"/>
      <c r="H467" s="308">
        <v>6166</v>
      </c>
      <c r="I467" s="307">
        <v>2420</v>
      </c>
      <c r="J467" s="307">
        <v>1108</v>
      </c>
      <c r="K467" s="307">
        <v>825</v>
      </c>
      <c r="L467" s="307">
        <v>82</v>
      </c>
      <c r="M467" s="307">
        <v>8</v>
      </c>
      <c r="N467" s="287"/>
      <c r="O467" s="190"/>
      <c r="P467" s="190"/>
      <c r="Q467" s="190"/>
    </row>
    <row r="468" spans="1:17" x14ac:dyDescent="0.2">
      <c r="A468" s="286">
        <v>2000</v>
      </c>
      <c r="B468" s="303"/>
      <c r="C468" s="308">
        <v>909727</v>
      </c>
      <c r="D468" s="307">
        <v>115814</v>
      </c>
      <c r="E468" s="307">
        <v>8199</v>
      </c>
      <c r="F468" s="309">
        <v>7.0800000000000002E-2</v>
      </c>
      <c r="G468" s="291"/>
      <c r="H468" s="308">
        <v>4587</v>
      </c>
      <c r="I468" s="307">
        <v>1896</v>
      </c>
      <c r="J468" s="307">
        <v>915</v>
      </c>
      <c r="K468" s="307">
        <v>724</v>
      </c>
      <c r="L468" s="307">
        <v>67</v>
      </c>
      <c r="M468" s="307">
        <v>10</v>
      </c>
      <c r="N468" s="287"/>
      <c r="O468" s="190"/>
      <c r="P468" s="190"/>
      <c r="Q468" s="190"/>
    </row>
    <row r="469" spans="1:17" x14ac:dyDescent="0.2">
      <c r="A469" s="286">
        <v>2001</v>
      </c>
      <c r="B469" s="303"/>
      <c r="C469" s="308">
        <v>907202</v>
      </c>
      <c r="D469" s="307">
        <v>125226</v>
      </c>
      <c r="E469" s="307">
        <v>7415</v>
      </c>
      <c r="F469" s="309">
        <v>5.9200000000000003E-2</v>
      </c>
      <c r="G469" s="291"/>
      <c r="H469" s="308">
        <v>4359</v>
      </c>
      <c r="I469" s="307">
        <v>1598</v>
      </c>
      <c r="J469" s="307">
        <v>736</v>
      </c>
      <c r="K469" s="307">
        <v>626</v>
      </c>
      <c r="L469" s="307">
        <v>80</v>
      </c>
      <c r="M469" s="307">
        <v>16</v>
      </c>
      <c r="N469" s="287"/>
      <c r="O469" s="190"/>
      <c r="P469" s="190"/>
      <c r="Q469" s="190"/>
    </row>
    <row r="470" spans="1:17" x14ac:dyDescent="0.2">
      <c r="A470" s="286">
        <v>2002</v>
      </c>
      <c r="B470" s="303"/>
      <c r="C470" s="305">
        <v>898516</v>
      </c>
      <c r="D470" s="304">
        <v>138919</v>
      </c>
      <c r="E470" s="304">
        <v>6676</v>
      </c>
      <c r="F470" s="306">
        <v>4.8099999999999997E-2</v>
      </c>
      <c r="G470" s="291"/>
      <c r="H470" s="305">
        <v>3903</v>
      </c>
      <c r="I470" s="304">
        <v>1467</v>
      </c>
      <c r="J470" s="304">
        <v>627</v>
      </c>
      <c r="K470" s="304">
        <v>587</v>
      </c>
      <c r="L470" s="304">
        <v>76</v>
      </c>
      <c r="M470" s="304">
        <v>16</v>
      </c>
      <c r="N470" s="287"/>
      <c r="O470" s="190"/>
      <c r="P470" s="190"/>
      <c r="Q470" s="190"/>
    </row>
    <row r="471" spans="1:17" x14ac:dyDescent="0.2">
      <c r="A471" s="286">
        <v>2003</v>
      </c>
      <c r="B471" s="303"/>
      <c r="C471" s="302">
        <v>895421</v>
      </c>
      <c r="D471" s="299">
        <v>142103</v>
      </c>
      <c r="E471" s="299">
        <v>5658</v>
      </c>
      <c r="F471" s="301">
        <v>3.9800000000000002E-2</v>
      </c>
      <c r="G471" s="291"/>
      <c r="H471" s="300">
        <v>3328</v>
      </c>
      <c r="I471" s="299">
        <v>1195</v>
      </c>
      <c r="J471" s="299">
        <v>530</v>
      </c>
      <c r="K471" s="299">
        <v>526</v>
      </c>
      <c r="L471" s="299">
        <v>75</v>
      </c>
      <c r="M471" s="298">
        <v>4</v>
      </c>
      <c r="N471" s="287"/>
      <c r="O471" s="190"/>
      <c r="P471" s="190"/>
      <c r="Q471" s="190"/>
    </row>
    <row r="472" spans="1:17" x14ac:dyDescent="0.2">
      <c r="A472" s="286">
        <v>2004</v>
      </c>
      <c r="B472" s="293"/>
      <c r="C472" s="295">
        <v>893379</v>
      </c>
      <c r="D472" s="295">
        <v>130005</v>
      </c>
      <c r="E472" s="295">
        <v>4369</v>
      </c>
      <c r="F472" s="297">
        <v>3.3599999999999998E-2</v>
      </c>
      <c r="G472" s="291"/>
      <c r="H472" s="296">
        <v>2653</v>
      </c>
      <c r="I472" s="295">
        <v>948</v>
      </c>
      <c r="J472" s="295">
        <v>379</v>
      </c>
      <c r="K472" s="295">
        <v>343</v>
      </c>
      <c r="L472" s="295">
        <v>41</v>
      </c>
      <c r="M472" s="294">
        <v>5</v>
      </c>
      <c r="N472" s="287"/>
      <c r="O472" s="190"/>
      <c r="P472" s="190"/>
      <c r="Q472" s="190"/>
    </row>
    <row r="473" spans="1:17" x14ac:dyDescent="0.2">
      <c r="A473" s="286">
        <v>2005</v>
      </c>
      <c r="B473" s="293"/>
      <c r="C473" s="290">
        <v>889585</v>
      </c>
      <c r="D473" s="289">
        <v>153709</v>
      </c>
      <c r="E473" s="289">
        <v>3926</v>
      </c>
      <c r="F473" s="292">
        <v>2.5499999999999998E-2</v>
      </c>
      <c r="G473" s="291"/>
      <c r="H473" s="290">
        <v>2363</v>
      </c>
      <c r="I473" s="289">
        <v>792</v>
      </c>
      <c r="J473" s="289">
        <v>368</v>
      </c>
      <c r="K473" s="289">
        <v>354</v>
      </c>
      <c r="L473" s="289">
        <v>46</v>
      </c>
      <c r="M473" s="288">
        <v>3</v>
      </c>
      <c r="N473" s="287"/>
      <c r="O473" s="190"/>
      <c r="P473" s="190"/>
      <c r="Q473" s="190"/>
    </row>
    <row r="474" spans="1:17" x14ac:dyDescent="0.2">
      <c r="A474" s="286">
        <v>2006</v>
      </c>
      <c r="B474" s="293"/>
      <c r="C474" s="451">
        <v>891209</v>
      </c>
      <c r="D474" s="451">
        <v>151098</v>
      </c>
      <c r="E474" s="451">
        <f>SUM(H474:M474)</f>
        <v>3179</v>
      </c>
      <c r="F474" s="490">
        <f>E474/D474</f>
        <v>2.1039325470886446E-2</v>
      </c>
      <c r="G474" s="451"/>
      <c r="H474" s="451">
        <v>1872</v>
      </c>
      <c r="I474" s="451">
        <v>713</v>
      </c>
      <c r="J474" s="451">
        <v>302</v>
      </c>
      <c r="K474" s="451">
        <v>251</v>
      </c>
      <c r="L474" s="451">
        <v>34</v>
      </c>
      <c r="M474" s="451">
        <v>7</v>
      </c>
      <c r="N474" s="389"/>
      <c r="O474" s="190"/>
      <c r="P474" s="190"/>
      <c r="Q474" s="190"/>
    </row>
    <row r="475" spans="1:17" x14ac:dyDescent="0.2">
      <c r="A475" s="357">
        <v>2007</v>
      </c>
      <c r="B475" s="303"/>
      <c r="C475" s="521">
        <v>888331</v>
      </c>
      <c r="D475" s="521">
        <v>169955</v>
      </c>
      <c r="E475" s="451">
        <v>3040</v>
      </c>
      <c r="F475" s="490">
        <v>1.7887087538838387E-2</v>
      </c>
      <c r="G475" s="521"/>
      <c r="H475" s="521">
        <v>1800</v>
      </c>
      <c r="I475" s="521">
        <v>638</v>
      </c>
      <c r="J475" s="521">
        <v>301</v>
      </c>
      <c r="K475" s="521">
        <v>247</v>
      </c>
      <c r="L475" s="521">
        <v>39</v>
      </c>
      <c r="M475" s="521">
        <v>15</v>
      </c>
      <c r="N475" s="382"/>
      <c r="O475" s="190"/>
      <c r="P475" s="190"/>
      <c r="Q475" s="190"/>
    </row>
    <row r="476" spans="1:17" x14ac:dyDescent="0.2">
      <c r="A476" s="358">
        <v>2008</v>
      </c>
      <c r="B476" s="303"/>
      <c r="C476" s="521">
        <v>888059</v>
      </c>
      <c r="D476" s="521">
        <v>166554</v>
      </c>
      <c r="E476" s="451">
        <v>2801</v>
      </c>
      <c r="F476" s="490">
        <v>1.6817368566989899E-2</v>
      </c>
      <c r="G476" s="521"/>
      <c r="H476" s="521">
        <v>1650</v>
      </c>
      <c r="I476" s="521">
        <v>619</v>
      </c>
      <c r="J476" s="521">
        <v>256</v>
      </c>
      <c r="K476" s="521">
        <v>244</v>
      </c>
      <c r="L476" s="521">
        <v>24</v>
      </c>
      <c r="M476" s="521">
        <v>8</v>
      </c>
      <c r="N476" s="382"/>
      <c r="O476" s="190"/>
      <c r="P476" s="190"/>
      <c r="Q476" s="190"/>
    </row>
    <row r="477" spans="1:17" x14ac:dyDescent="0.2">
      <c r="A477" s="358">
        <v>2009</v>
      </c>
      <c r="B477" s="356"/>
      <c r="C477" s="521">
        <v>887483</v>
      </c>
      <c r="D477" s="521">
        <v>145256</v>
      </c>
      <c r="E477" s="451">
        <v>1868</v>
      </c>
      <c r="F477" s="490">
        <v>1.29E-2</v>
      </c>
      <c r="G477" s="521"/>
      <c r="H477" s="521">
        <v>1057</v>
      </c>
      <c r="I477" s="521">
        <v>424</v>
      </c>
      <c r="J477" s="521">
        <v>184</v>
      </c>
      <c r="K477" s="521">
        <v>160</v>
      </c>
      <c r="L477" s="521">
        <v>33</v>
      </c>
      <c r="M477" s="521">
        <v>10</v>
      </c>
      <c r="N477" s="382"/>
      <c r="O477" s="190"/>
      <c r="P477" s="190"/>
      <c r="Q477" s="190"/>
    </row>
    <row r="478" spans="1:17" x14ac:dyDescent="0.2">
      <c r="A478" s="357">
        <v>2010</v>
      </c>
      <c r="B478" s="356"/>
      <c r="C478" s="518">
        <v>866996</v>
      </c>
      <c r="D478" s="518">
        <v>142290</v>
      </c>
      <c r="E478" s="520">
        <v>1314</v>
      </c>
      <c r="F478" s="519">
        <v>9.1999999999999998E-3</v>
      </c>
      <c r="G478" s="518">
        <v>11310</v>
      </c>
      <c r="H478" s="518">
        <v>723</v>
      </c>
      <c r="I478" s="518">
        <v>324</v>
      </c>
      <c r="J478" s="518">
        <v>126</v>
      </c>
      <c r="K478" s="518">
        <v>121</v>
      </c>
      <c r="L478" s="518">
        <v>16</v>
      </c>
      <c r="M478" s="518">
        <v>4</v>
      </c>
      <c r="N478" s="517">
        <v>12624</v>
      </c>
      <c r="O478" s="190"/>
      <c r="P478" s="190"/>
      <c r="Q478" s="190"/>
    </row>
    <row r="479" spans="1:17" x14ac:dyDescent="0.2">
      <c r="A479" s="516">
        <v>2011</v>
      </c>
      <c r="B479" s="283"/>
      <c r="C479" s="514">
        <v>866996</v>
      </c>
      <c r="D479" s="515">
        <v>149602</v>
      </c>
      <c r="E479" s="346">
        <v>1628</v>
      </c>
      <c r="F479" s="347">
        <v>1.09E-2</v>
      </c>
      <c r="G479" s="346">
        <v>9792</v>
      </c>
      <c r="H479" s="346">
        <v>955</v>
      </c>
      <c r="I479" s="346">
        <v>345</v>
      </c>
      <c r="J479" s="346">
        <v>162</v>
      </c>
      <c r="K479" s="346">
        <v>138</v>
      </c>
      <c r="L479" s="346">
        <v>25</v>
      </c>
      <c r="M479" s="346">
        <v>3</v>
      </c>
      <c r="N479" s="345">
        <v>11421</v>
      </c>
      <c r="O479" s="190"/>
      <c r="P479" s="190"/>
      <c r="Q479" s="190"/>
    </row>
    <row r="480" spans="1:17" x14ac:dyDescent="0.2">
      <c r="A480" s="357">
        <v>2012</v>
      </c>
      <c r="B480" s="293"/>
      <c r="C480" s="514">
        <v>866996</v>
      </c>
      <c r="D480" s="373">
        <v>154309</v>
      </c>
      <c r="E480" s="373">
        <v>1710</v>
      </c>
      <c r="F480" s="374">
        <v>1.11E-2</v>
      </c>
      <c r="G480" s="373">
        <v>9631</v>
      </c>
      <c r="H480" s="373">
        <v>983</v>
      </c>
      <c r="I480" s="373">
        <v>367</v>
      </c>
      <c r="J480" s="373">
        <v>178</v>
      </c>
      <c r="K480" s="373">
        <v>155</v>
      </c>
      <c r="L480" s="373">
        <v>23</v>
      </c>
      <c r="M480" s="373">
        <v>4</v>
      </c>
      <c r="N480" s="372">
        <v>11341</v>
      </c>
      <c r="O480" s="190"/>
      <c r="P480" s="190"/>
      <c r="Q480" s="190"/>
    </row>
    <row r="481" spans="1:17" ht="15" thickBot="1" x14ac:dyDescent="0.25">
      <c r="A481" s="513">
        <v>2013</v>
      </c>
      <c r="B481" s="343"/>
      <c r="C481" s="512">
        <v>866996</v>
      </c>
      <c r="D481" s="510">
        <v>156755</v>
      </c>
      <c r="E481" s="510">
        <v>1454</v>
      </c>
      <c r="F481" s="511">
        <v>9.2999999999999992E-3</v>
      </c>
      <c r="G481" s="510">
        <v>8588</v>
      </c>
      <c r="H481" s="510">
        <v>864</v>
      </c>
      <c r="I481" s="510">
        <v>303</v>
      </c>
      <c r="J481" s="510">
        <v>132</v>
      </c>
      <c r="K481" s="510">
        <v>132</v>
      </c>
      <c r="L481" s="510">
        <v>19</v>
      </c>
      <c r="M481" s="510">
        <v>4</v>
      </c>
      <c r="N481" s="509">
        <v>10042</v>
      </c>
      <c r="O481" s="190"/>
      <c r="P481" s="190"/>
      <c r="Q481" s="190"/>
    </row>
    <row r="482" spans="1:17" x14ac:dyDescent="0.2">
      <c r="A482" s="414">
        <v>1997</v>
      </c>
      <c r="B482" s="431"/>
      <c r="C482" s="438">
        <v>275375</v>
      </c>
      <c r="D482" s="437">
        <v>9183</v>
      </c>
      <c r="E482" s="437">
        <v>342</v>
      </c>
      <c r="F482" s="439">
        <v>3.7199999999999997E-2</v>
      </c>
      <c r="G482" s="441"/>
      <c r="H482" s="438">
        <v>233</v>
      </c>
      <c r="I482" s="437">
        <v>57</v>
      </c>
      <c r="J482" s="437">
        <v>20</v>
      </c>
      <c r="K482" s="437">
        <v>31</v>
      </c>
      <c r="L482" s="437">
        <v>1</v>
      </c>
      <c r="M482" s="437">
        <v>0</v>
      </c>
      <c r="N482" s="440"/>
      <c r="O482" s="190"/>
      <c r="P482" s="190"/>
      <c r="Q482" s="190"/>
    </row>
    <row r="483" spans="1:17" x14ac:dyDescent="0.2">
      <c r="A483" s="414">
        <v>1998</v>
      </c>
      <c r="B483" s="431"/>
      <c r="C483" s="438">
        <v>276764</v>
      </c>
      <c r="D483" s="437">
        <v>7550</v>
      </c>
      <c r="E483" s="437">
        <v>164</v>
      </c>
      <c r="F483" s="439">
        <v>2.1700000000000001E-2</v>
      </c>
      <c r="G483" s="419"/>
      <c r="H483" s="438">
        <v>107</v>
      </c>
      <c r="I483" s="437">
        <v>28</v>
      </c>
      <c r="J483" s="437">
        <v>16</v>
      </c>
      <c r="K483" s="437">
        <v>10</v>
      </c>
      <c r="L483" s="437">
        <v>3</v>
      </c>
      <c r="M483" s="437">
        <v>0</v>
      </c>
      <c r="N483" s="415"/>
      <c r="O483" s="190"/>
      <c r="P483" s="190"/>
      <c r="Q483" s="190"/>
    </row>
    <row r="484" spans="1:17" x14ac:dyDescent="0.2">
      <c r="A484" s="414">
        <v>1999</v>
      </c>
      <c r="B484" s="431"/>
      <c r="C484" s="438">
        <v>278461</v>
      </c>
      <c r="D484" s="437">
        <v>8630</v>
      </c>
      <c r="E484" s="437">
        <v>127</v>
      </c>
      <c r="F484" s="439">
        <v>1.47E-2</v>
      </c>
      <c r="G484" s="419"/>
      <c r="H484" s="438">
        <v>81</v>
      </c>
      <c r="I484" s="437">
        <v>20</v>
      </c>
      <c r="J484" s="437">
        <v>8</v>
      </c>
      <c r="K484" s="437">
        <v>17</v>
      </c>
      <c r="L484" s="437">
        <v>1</v>
      </c>
      <c r="M484" s="437">
        <v>0</v>
      </c>
      <c r="N484" s="415"/>
      <c r="O484" s="190"/>
      <c r="P484" s="190"/>
      <c r="Q484" s="190"/>
    </row>
    <row r="485" spans="1:17" x14ac:dyDescent="0.2">
      <c r="A485" s="414">
        <v>2000</v>
      </c>
      <c r="B485" s="431"/>
      <c r="C485" s="438">
        <v>283208</v>
      </c>
      <c r="D485" s="437">
        <v>9483</v>
      </c>
      <c r="E485" s="437">
        <v>154</v>
      </c>
      <c r="F485" s="439">
        <v>1.6199999999999999E-2</v>
      </c>
      <c r="G485" s="419"/>
      <c r="H485" s="438">
        <v>103</v>
      </c>
      <c r="I485" s="437">
        <v>36</v>
      </c>
      <c r="J485" s="437">
        <v>9</v>
      </c>
      <c r="K485" s="437">
        <v>6</v>
      </c>
      <c r="L485" s="437">
        <v>0</v>
      </c>
      <c r="M485" s="437">
        <v>0</v>
      </c>
      <c r="N485" s="415"/>
      <c r="O485" s="190"/>
      <c r="P485" s="190"/>
      <c r="Q485" s="190"/>
    </row>
    <row r="486" spans="1:17" x14ac:dyDescent="0.2">
      <c r="A486" s="414">
        <v>2001</v>
      </c>
      <c r="B486" s="431"/>
      <c r="C486" s="438">
        <v>283596</v>
      </c>
      <c r="D486" s="437">
        <v>11842</v>
      </c>
      <c r="E486" s="437">
        <v>145</v>
      </c>
      <c r="F486" s="439">
        <v>1.2200000000000001E-2</v>
      </c>
      <c r="G486" s="419"/>
      <c r="H486" s="438">
        <v>88</v>
      </c>
      <c r="I486" s="437">
        <v>32</v>
      </c>
      <c r="J486" s="437">
        <v>11</v>
      </c>
      <c r="K486" s="437">
        <v>13</v>
      </c>
      <c r="L486" s="437">
        <v>1</v>
      </c>
      <c r="M486" s="437">
        <v>0</v>
      </c>
      <c r="N486" s="415"/>
      <c r="O486" s="190"/>
      <c r="P486" s="190"/>
      <c r="Q486" s="190"/>
    </row>
    <row r="487" spans="1:17" x14ac:dyDescent="0.2">
      <c r="A487" s="414">
        <v>2002</v>
      </c>
      <c r="B487" s="431"/>
      <c r="C487" s="436">
        <v>283596</v>
      </c>
      <c r="D487" s="485">
        <v>12781</v>
      </c>
      <c r="E487" s="485">
        <v>145</v>
      </c>
      <c r="F487" s="435">
        <v>1.1299999999999999E-2</v>
      </c>
      <c r="G487" s="419"/>
      <c r="H487" s="436">
        <v>80</v>
      </c>
      <c r="I487" s="485">
        <v>39</v>
      </c>
      <c r="J487" s="485">
        <v>11</v>
      </c>
      <c r="K487" s="485">
        <v>12</v>
      </c>
      <c r="L487" s="485">
        <v>2</v>
      </c>
      <c r="M487" s="485">
        <v>1</v>
      </c>
      <c r="N487" s="415"/>
      <c r="O487" s="190"/>
      <c r="P487" s="190"/>
      <c r="Q487" s="190"/>
    </row>
    <row r="488" spans="1:17" x14ac:dyDescent="0.2">
      <c r="A488" s="414">
        <v>2003</v>
      </c>
      <c r="B488" s="431"/>
      <c r="C488" s="430">
        <v>292379</v>
      </c>
      <c r="D488" s="427">
        <v>13069</v>
      </c>
      <c r="E488" s="427">
        <v>152</v>
      </c>
      <c r="F488" s="429">
        <v>1.1599999999999999E-2</v>
      </c>
      <c r="G488" s="419"/>
      <c r="H488" s="428">
        <v>97</v>
      </c>
      <c r="I488" s="427">
        <v>32</v>
      </c>
      <c r="J488" s="427">
        <v>12</v>
      </c>
      <c r="K488" s="427">
        <v>11</v>
      </c>
      <c r="L488" s="427">
        <v>0</v>
      </c>
      <c r="M488" s="426">
        <v>0</v>
      </c>
      <c r="N488" s="415"/>
      <c r="O488" s="190"/>
      <c r="P488" s="190"/>
      <c r="Q488" s="190"/>
    </row>
    <row r="489" spans="1:17" x14ac:dyDescent="0.2">
      <c r="A489" s="414">
        <v>2004</v>
      </c>
      <c r="B489" s="421"/>
      <c r="C489" s="423">
        <v>293972</v>
      </c>
      <c r="D489" s="423">
        <v>14730</v>
      </c>
      <c r="E489" s="423">
        <v>146</v>
      </c>
      <c r="F489" s="425">
        <v>9.9000000000000008E-3</v>
      </c>
      <c r="G489" s="419"/>
      <c r="H489" s="424">
        <v>91</v>
      </c>
      <c r="I489" s="423">
        <v>31</v>
      </c>
      <c r="J489" s="423">
        <v>7</v>
      </c>
      <c r="K489" s="423">
        <v>15</v>
      </c>
      <c r="L489" s="423">
        <v>2</v>
      </c>
      <c r="M489" s="422">
        <v>0</v>
      </c>
      <c r="N489" s="415"/>
      <c r="O489" s="190"/>
      <c r="P489" s="190"/>
      <c r="Q489" s="190"/>
    </row>
    <row r="490" spans="1:17" x14ac:dyDescent="0.2">
      <c r="A490" s="414">
        <v>2005</v>
      </c>
      <c r="B490" s="421"/>
      <c r="C490" s="418">
        <v>297963</v>
      </c>
      <c r="D490" s="417">
        <v>22501</v>
      </c>
      <c r="E490" s="417">
        <v>225</v>
      </c>
      <c r="F490" s="420">
        <v>0.01</v>
      </c>
      <c r="G490" s="419"/>
      <c r="H490" s="418">
        <v>143</v>
      </c>
      <c r="I490" s="417">
        <v>39</v>
      </c>
      <c r="J490" s="417">
        <v>22</v>
      </c>
      <c r="K490" s="417">
        <v>20</v>
      </c>
      <c r="L490" s="417">
        <v>1</v>
      </c>
      <c r="M490" s="416">
        <v>0</v>
      </c>
      <c r="N490" s="415"/>
      <c r="O490" s="190"/>
      <c r="P490" s="190"/>
      <c r="Q490" s="190"/>
    </row>
    <row r="491" spans="1:17" x14ac:dyDescent="0.2">
      <c r="A491" s="414">
        <v>2006</v>
      </c>
      <c r="B491" s="421"/>
      <c r="C491" s="232">
        <v>305307</v>
      </c>
      <c r="D491" s="232">
        <v>27021</v>
      </c>
      <c r="E491" s="232">
        <f>SUM(H491:M491)</f>
        <v>211</v>
      </c>
      <c r="F491" s="233">
        <f>E491/D491</f>
        <v>7.8087413493208987E-3</v>
      </c>
      <c r="G491" s="232"/>
      <c r="H491" s="232">
        <v>137</v>
      </c>
      <c r="I491" s="232">
        <v>42</v>
      </c>
      <c r="J491" s="232">
        <v>19</v>
      </c>
      <c r="K491" s="232">
        <v>13</v>
      </c>
      <c r="L491" s="232">
        <v>0</v>
      </c>
      <c r="M491" s="232">
        <v>0</v>
      </c>
      <c r="N491" s="231"/>
      <c r="O491" s="190"/>
      <c r="P491" s="190"/>
      <c r="Q491" s="190"/>
    </row>
    <row r="492" spans="1:17" x14ac:dyDescent="0.2">
      <c r="A492" s="508">
        <v>2007</v>
      </c>
      <c r="B492" s="399"/>
      <c r="C492" s="507">
        <v>312372</v>
      </c>
      <c r="D492" s="481">
        <v>21862</v>
      </c>
      <c r="E492" s="483">
        <v>177</v>
      </c>
      <c r="F492" s="482">
        <v>8.0962404608726501E-3</v>
      </c>
      <c r="G492" s="481"/>
      <c r="H492" s="481">
        <v>101</v>
      </c>
      <c r="I492" s="481">
        <v>39</v>
      </c>
      <c r="J492" s="481">
        <v>18</v>
      </c>
      <c r="K492" s="481">
        <v>19</v>
      </c>
      <c r="L492" s="481">
        <v>0</v>
      </c>
      <c r="M492" s="481">
        <v>0</v>
      </c>
      <c r="N492" s="480"/>
      <c r="O492" s="190"/>
      <c r="P492" s="190"/>
      <c r="Q492" s="190"/>
    </row>
    <row r="493" spans="1:17" x14ac:dyDescent="0.2">
      <c r="A493" s="503">
        <v>2008</v>
      </c>
      <c r="B493" s="506"/>
      <c r="C493" s="330">
        <v>316420</v>
      </c>
      <c r="D493" s="330">
        <v>22839</v>
      </c>
      <c r="E493" s="330">
        <v>129</v>
      </c>
      <c r="F493" s="329">
        <v>5.6482334621250629E-3</v>
      </c>
      <c r="G493" s="330"/>
      <c r="H493" s="330">
        <v>68</v>
      </c>
      <c r="I493" s="330">
        <v>27</v>
      </c>
      <c r="J493" s="330">
        <v>19</v>
      </c>
      <c r="K493" s="330">
        <v>13</v>
      </c>
      <c r="L493" s="330">
        <v>0</v>
      </c>
      <c r="M493" s="330">
        <v>2</v>
      </c>
      <c r="N493" s="331"/>
      <c r="O493" s="190"/>
      <c r="P493" s="190"/>
      <c r="Q493" s="190"/>
    </row>
    <row r="494" spans="1:17" x14ac:dyDescent="0.2">
      <c r="A494" s="503">
        <v>2009</v>
      </c>
      <c r="B494" s="505"/>
      <c r="C494" s="328">
        <v>323421</v>
      </c>
      <c r="D494" s="328">
        <v>38615</v>
      </c>
      <c r="E494" s="328">
        <v>183</v>
      </c>
      <c r="F494" s="504">
        <v>4.7000000000000002E-3</v>
      </c>
      <c r="G494" s="328"/>
      <c r="H494" s="328">
        <v>109</v>
      </c>
      <c r="I494" s="328">
        <v>43</v>
      </c>
      <c r="J494" s="328">
        <v>14</v>
      </c>
      <c r="K494" s="328">
        <v>14</v>
      </c>
      <c r="L494" s="328">
        <v>3</v>
      </c>
      <c r="M494" s="328">
        <v>0</v>
      </c>
      <c r="N494" s="327"/>
      <c r="O494" s="190"/>
      <c r="P494" s="190"/>
      <c r="Q494" s="190"/>
    </row>
    <row r="495" spans="1:17" x14ac:dyDescent="0.2">
      <c r="A495" s="503">
        <v>2010</v>
      </c>
      <c r="B495" s="505"/>
      <c r="C495" s="328">
        <v>316500</v>
      </c>
      <c r="D495" s="328">
        <v>40597</v>
      </c>
      <c r="E495" s="328">
        <v>147</v>
      </c>
      <c r="F495" s="504">
        <v>3.5999999999999999E-3</v>
      </c>
      <c r="G495" s="328">
        <v>1639</v>
      </c>
      <c r="H495" s="328">
        <v>84</v>
      </c>
      <c r="I495" s="328">
        <v>32</v>
      </c>
      <c r="J495" s="328">
        <v>16</v>
      </c>
      <c r="K495" s="328">
        <v>13</v>
      </c>
      <c r="L495" s="328">
        <v>1</v>
      </c>
      <c r="M495" s="328">
        <v>1</v>
      </c>
      <c r="N495" s="327">
        <v>1786</v>
      </c>
      <c r="O495" s="190"/>
      <c r="P495" s="190"/>
      <c r="Q495" s="190"/>
    </row>
    <row r="496" spans="1:17" x14ac:dyDescent="0.2">
      <c r="A496" s="503">
        <v>2011</v>
      </c>
      <c r="B496" s="505"/>
      <c r="C496" s="328">
        <v>316500</v>
      </c>
      <c r="D496" s="328">
        <v>40107</v>
      </c>
      <c r="E496" s="328">
        <v>160</v>
      </c>
      <c r="F496" s="504">
        <v>4.0000000000000001E-3</v>
      </c>
      <c r="G496" s="328">
        <v>1700</v>
      </c>
      <c r="H496" s="328">
        <v>87</v>
      </c>
      <c r="I496" s="328">
        <v>35</v>
      </c>
      <c r="J496" s="328">
        <v>19</v>
      </c>
      <c r="K496" s="328">
        <v>18</v>
      </c>
      <c r="L496" s="328">
        <v>1</v>
      </c>
      <c r="M496" s="328">
        <v>0</v>
      </c>
      <c r="N496" s="327">
        <v>1860</v>
      </c>
      <c r="O496" s="190"/>
      <c r="P496" s="190"/>
      <c r="Q496" s="190"/>
    </row>
    <row r="497" spans="1:17" x14ac:dyDescent="0.2">
      <c r="A497" s="503">
        <v>2012</v>
      </c>
      <c r="B497" s="502"/>
      <c r="C497" s="501">
        <v>316500</v>
      </c>
      <c r="D497" s="324">
        <v>39856</v>
      </c>
      <c r="E497" s="324">
        <v>181</v>
      </c>
      <c r="F497" s="500">
        <v>4.4999999999999997E-3</v>
      </c>
      <c r="G497" s="324">
        <v>1402</v>
      </c>
      <c r="H497" s="324">
        <v>102</v>
      </c>
      <c r="I497" s="324">
        <v>44</v>
      </c>
      <c r="J497" s="324">
        <v>15</v>
      </c>
      <c r="K497" s="324">
        <v>16</v>
      </c>
      <c r="L497" s="324">
        <v>4</v>
      </c>
      <c r="M497" s="324">
        <v>0</v>
      </c>
      <c r="N497" s="323">
        <v>1583</v>
      </c>
      <c r="O497" s="190"/>
      <c r="P497" s="190"/>
      <c r="Q497" s="190"/>
    </row>
    <row r="498" spans="1:17" ht="15" thickBot="1" x14ac:dyDescent="0.25">
      <c r="A498" s="499">
        <v>2013</v>
      </c>
      <c r="B498" s="498"/>
      <c r="C498" s="497">
        <v>316500</v>
      </c>
      <c r="D498" s="495">
        <v>41356</v>
      </c>
      <c r="E498" s="495">
        <v>190</v>
      </c>
      <c r="F498" s="496">
        <v>4.5999999999999999E-3</v>
      </c>
      <c r="G498" s="495">
        <v>1134</v>
      </c>
      <c r="H498" s="495">
        <v>118</v>
      </c>
      <c r="I498" s="495">
        <v>38</v>
      </c>
      <c r="J498" s="495">
        <v>18</v>
      </c>
      <c r="K498" s="495">
        <v>12</v>
      </c>
      <c r="L498" s="495">
        <v>4</v>
      </c>
      <c r="M498" s="495">
        <v>0</v>
      </c>
      <c r="N498" s="494">
        <v>1324</v>
      </c>
      <c r="O498" s="190"/>
      <c r="P498" s="190"/>
      <c r="Q498" s="190"/>
    </row>
    <row r="499" spans="1:17" x14ac:dyDescent="0.2">
      <c r="A499" s="381">
        <v>1997</v>
      </c>
      <c r="B499" s="464"/>
      <c r="C499" s="469">
        <v>257876</v>
      </c>
      <c r="D499" s="468">
        <v>4928</v>
      </c>
      <c r="E499" s="468">
        <v>80</v>
      </c>
      <c r="F499" s="470">
        <v>1.6199999999999999E-2</v>
      </c>
      <c r="G499" s="312"/>
      <c r="H499" s="469">
        <v>51</v>
      </c>
      <c r="I499" s="468">
        <v>11</v>
      </c>
      <c r="J499" s="468">
        <v>10</v>
      </c>
      <c r="K499" s="468">
        <v>7</v>
      </c>
      <c r="L499" s="468">
        <v>1</v>
      </c>
      <c r="M499" s="468">
        <v>0</v>
      </c>
      <c r="N499" s="311"/>
      <c r="O499" s="190"/>
      <c r="P499" s="190"/>
      <c r="Q499" s="190"/>
    </row>
    <row r="500" spans="1:17" x14ac:dyDescent="0.2">
      <c r="A500" s="381">
        <v>1998</v>
      </c>
      <c r="B500" s="464"/>
      <c r="C500" s="469">
        <v>261090</v>
      </c>
      <c r="D500" s="468">
        <v>5766</v>
      </c>
      <c r="E500" s="468">
        <v>100</v>
      </c>
      <c r="F500" s="470">
        <v>1.7299999999999999E-2</v>
      </c>
      <c r="G500" s="291"/>
      <c r="H500" s="469">
        <v>59</v>
      </c>
      <c r="I500" s="468">
        <v>23</v>
      </c>
      <c r="J500" s="468">
        <v>10</v>
      </c>
      <c r="K500" s="468">
        <v>8</v>
      </c>
      <c r="L500" s="468">
        <v>0</v>
      </c>
      <c r="M500" s="468">
        <v>0</v>
      </c>
      <c r="N500" s="287"/>
      <c r="O500" s="190"/>
      <c r="P500" s="190"/>
      <c r="Q500" s="190"/>
    </row>
    <row r="501" spans="1:17" x14ac:dyDescent="0.2">
      <c r="A501" s="381">
        <v>1999</v>
      </c>
      <c r="B501" s="464"/>
      <c r="C501" s="469">
        <v>263482</v>
      </c>
      <c r="D501" s="468">
        <v>6166</v>
      </c>
      <c r="E501" s="468">
        <v>112</v>
      </c>
      <c r="F501" s="470">
        <v>1.8200000000000001E-2</v>
      </c>
      <c r="G501" s="291"/>
      <c r="H501" s="469">
        <v>71</v>
      </c>
      <c r="I501" s="468">
        <v>26</v>
      </c>
      <c r="J501" s="468">
        <v>9</v>
      </c>
      <c r="K501" s="468">
        <v>5</v>
      </c>
      <c r="L501" s="468">
        <v>1</v>
      </c>
      <c r="M501" s="468">
        <v>0</v>
      </c>
      <c r="N501" s="287"/>
      <c r="O501" s="190"/>
      <c r="P501" s="190"/>
      <c r="Q501" s="190"/>
    </row>
    <row r="502" spans="1:17" x14ac:dyDescent="0.2">
      <c r="A502" s="381">
        <v>2000</v>
      </c>
      <c r="B502" s="464"/>
      <c r="C502" s="469">
        <v>268083</v>
      </c>
      <c r="D502" s="468">
        <v>6887</v>
      </c>
      <c r="E502" s="468">
        <v>108</v>
      </c>
      <c r="F502" s="470">
        <v>1.5699999999999999E-2</v>
      </c>
      <c r="G502" s="291"/>
      <c r="H502" s="469">
        <v>71</v>
      </c>
      <c r="I502" s="468">
        <v>20</v>
      </c>
      <c r="J502" s="468">
        <v>6</v>
      </c>
      <c r="K502" s="468">
        <v>9</v>
      </c>
      <c r="L502" s="468">
        <v>0</v>
      </c>
      <c r="M502" s="468">
        <v>2</v>
      </c>
      <c r="N502" s="287"/>
      <c r="O502" s="190"/>
      <c r="P502" s="190"/>
      <c r="Q502" s="190"/>
    </row>
    <row r="503" spans="1:17" x14ac:dyDescent="0.2">
      <c r="A503" s="381">
        <v>2001</v>
      </c>
      <c r="B503" s="464"/>
      <c r="C503" s="469">
        <v>269102</v>
      </c>
      <c r="D503" s="468">
        <v>8817</v>
      </c>
      <c r="E503" s="468">
        <v>96</v>
      </c>
      <c r="F503" s="470">
        <v>1.09E-2</v>
      </c>
      <c r="G503" s="291"/>
      <c r="H503" s="469">
        <v>57</v>
      </c>
      <c r="I503" s="468">
        <v>21</v>
      </c>
      <c r="J503" s="468">
        <v>10</v>
      </c>
      <c r="K503" s="468">
        <v>7</v>
      </c>
      <c r="L503" s="468">
        <v>0</v>
      </c>
      <c r="M503" s="468">
        <v>1</v>
      </c>
      <c r="N503" s="287"/>
      <c r="O503" s="190"/>
      <c r="P503" s="190"/>
      <c r="Q503" s="190"/>
    </row>
    <row r="504" spans="1:17" x14ac:dyDescent="0.2">
      <c r="A504" s="381">
        <v>2002</v>
      </c>
      <c r="B504" s="464"/>
      <c r="C504" s="466">
        <v>269102</v>
      </c>
      <c r="D504" s="465">
        <v>10917</v>
      </c>
      <c r="E504" s="465">
        <v>94</v>
      </c>
      <c r="F504" s="467">
        <v>8.6E-3</v>
      </c>
      <c r="G504" s="291"/>
      <c r="H504" s="466">
        <v>50</v>
      </c>
      <c r="I504" s="465">
        <v>25</v>
      </c>
      <c r="J504" s="465">
        <v>8</v>
      </c>
      <c r="K504" s="465">
        <v>9</v>
      </c>
      <c r="L504" s="465">
        <v>2</v>
      </c>
      <c r="M504" s="465">
        <v>0</v>
      </c>
      <c r="N504" s="287"/>
      <c r="O504" s="190"/>
      <c r="P504" s="190"/>
      <c r="Q504" s="190"/>
    </row>
    <row r="505" spans="1:17" x14ac:dyDescent="0.2">
      <c r="A505" s="381">
        <v>2003</v>
      </c>
      <c r="B505" s="464"/>
      <c r="C505" s="463">
        <v>271653</v>
      </c>
      <c r="D505" s="460">
        <v>11446</v>
      </c>
      <c r="E505" s="460">
        <v>98</v>
      </c>
      <c r="F505" s="462">
        <v>8.6E-3</v>
      </c>
      <c r="G505" s="291"/>
      <c r="H505" s="461">
        <v>56</v>
      </c>
      <c r="I505" s="460">
        <v>23</v>
      </c>
      <c r="J505" s="460">
        <v>10</v>
      </c>
      <c r="K505" s="460">
        <v>7</v>
      </c>
      <c r="L505" s="460">
        <v>0</v>
      </c>
      <c r="M505" s="459">
        <v>2</v>
      </c>
      <c r="N505" s="287"/>
      <c r="O505" s="190"/>
      <c r="P505" s="190"/>
      <c r="Q505" s="190"/>
    </row>
    <row r="506" spans="1:17" x14ac:dyDescent="0.2">
      <c r="A506" s="381">
        <v>2004</v>
      </c>
      <c r="B506" s="454"/>
      <c r="C506" s="456">
        <v>271142</v>
      </c>
      <c r="D506" s="456">
        <v>13147</v>
      </c>
      <c r="E506" s="456">
        <v>70</v>
      </c>
      <c r="F506" s="458">
        <v>5.3E-3</v>
      </c>
      <c r="G506" s="291"/>
      <c r="H506" s="457">
        <v>43</v>
      </c>
      <c r="I506" s="456">
        <v>14</v>
      </c>
      <c r="J506" s="456">
        <v>7</v>
      </c>
      <c r="K506" s="456">
        <v>5</v>
      </c>
      <c r="L506" s="456">
        <v>1</v>
      </c>
      <c r="M506" s="455">
        <v>0</v>
      </c>
      <c r="N506" s="287"/>
      <c r="O506" s="190"/>
      <c r="P506" s="190"/>
      <c r="Q506" s="190"/>
    </row>
    <row r="507" spans="1:17" x14ac:dyDescent="0.2">
      <c r="A507" s="381">
        <v>2005</v>
      </c>
      <c r="B507" s="454"/>
      <c r="C507" s="453">
        <v>274128</v>
      </c>
      <c r="D507" s="492">
        <v>12112</v>
      </c>
      <c r="E507" s="492">
        <v>69</v>
      </c>
      <c r="F507" s="493">
        <v>5.7000000000000002E-3</v>
      </c>
      <c r="G507" s="291"/>
      <c r="H507" s="453">
        <v>45</v>
      </c>
      <c r="I507" s="492">
        <v>15</v>
      </c>
      <c r="J507" s="492">
        <v>5</v>
      </c>
      <c r="K507" s="492">
        <v>4</v>
      </c>
      <c r="L507" s="492">
        <v>0</v>
      </c>
      <c r="M507" s="491">
        <v>0</v>
      </c>
      <c r="N507" s="287"/>
      <c r="O507" s="190"/>
      <c r="P507" s="190"/>
      <c r="Q507" s="190"/>
    </row>
    <row r="508" spans="1:17" x14ac:dyDescent="0.2">
      <c r="A508" s="381">
        <v>2006</v>
      </c>
      <c r="B508" s="454"/>
      <c r="C508" s="451">
        <v>282299</v>
      </c>
      <c r="D508" s="451">
        <v>12314</v>
      </c>
      <c r="E508" s="451">
        <f>SUM(H508:M508)</f>
        <v>68</v>
      </c>
      <c r="F508" s="490">
        <f>E508/D508</f>
        <v>5.5221698879324346E-3</v>
      </c>
      <c r="G508" s="451"/>
      <c r="H508" s="451">
        <v>41</v>
      </c>
      <c r="I508" s="451">
        <v>13</v>
      </c>
      <c r="J508" s="451">
        <v>7</v>
      </c>
      <c r="K508" s="451">
        <v>6</v>
      </c>
      <c r="L508" s="451">
        <v>1</v>
      </c>
      <c r="M508" s="451">
        <v>0</v>
      </c>
      <c r="N508" s="389"/>
      <c r="O508" s="190"/>
      <c r="P508" s="190"/>
      <c r="Q508" s="190"/>
    </row>
    <row r="509" spans="1:17" x14ac:dyDescent="0.2">
      <c r="A509" s="377">
        <v>2007</v>
      </c>
      <c r="B509" s="449"/>
      <c r="C509" s="448">
        <v>287031</v>
      </c>
      <c r="D509" s="487">
        <v>13396</v>
      </c>
      <c r="E509" s="489">
        <v>56</v>
      </c>
      <c r="F509" s="488">
        <v>4.1803522035479546E-3</v>
      </c>
      <c r="G509" s="487"/>
      <c r="H509" s="487">
        <v>39</v>
      </c>
      <c r="I509" s="487">
        <v>9</v>
      </c>
      <c r="J509" s="487">
        <v>5</v>
      </c>
      <c r="K509" s="487">
        <v>3</v>
      </c>
      <c r="L509" s="487">
        <v>0</v>
      </c>
      <c r="M509" s="487">
        <v>0</v>
      </c>
      <c r="N509" s="486"/>
      <c r="O509" s="190"/>
      <c r="P509" s="190"/>
      <c r="Q509" s="190"/>
    </row>
    <row r="510" spans="1:17" x14ac:dyDescent="0.2">
      <c r="A510" s="444">
        <v>2008</v>
      </c>
      <c r="B510" s="277"/>
      <c r="C510" s="275">
        <v>291910</v>
      </c>
      <c r="D510" s="275">
        <v>12615</v>
      </c>
      <c r="E510" s="275">
        <v>55</v>
      </c>
      <c r="F510" s="276">
        <v>4.359888844192028E-3</v>
      </c>
      <c r="G510" s="275"/>
      <c r="H510" s="275">
        <v>32</v>
      </c>
      <c r="I510" s="275">
        <v>12</v>
      </c>
      <c r="J510" s="275">
        <v>2</v>
      </c>
      <c r="K510" s="275">
        <v>8</v>
      </c>
      <c r="L510" s="275">
        <v>0</v>
      </c>
      <c r="M510" s="275">
        <v>1</v>
      </c>
      <c r="N510" s="274"/>
      <c r="O510" s="190"/>
      <c r="P510" s="190"/>
      <c r="Q510" s="190"/>
    </row>
    <row r="511" spans="1:17" x14ac:dyDescent="0.2">
      <c r="A511" s="444">
        <v>2009</v>
      </c>
      <c r="B511" s="273"/>
      <c r="C511" s="269">
        <v>295456</v>
      </c>
      <c r="D511" s="269">
        <v>14667</v>
      </c>
      <c r="E511" s="269">
        <v>53</v>
      </c>
      <c r="F511" s="270">
        <v>3.5999999999999999E-3</v>
      </c>
      <c r="G511" s="269"/>
      <c r="H511" s="269">
        <v>30</v>
      </c>
      <c r="I511" s="269">
        <v>13</v>
      </c>
      <c r="J511" s="269">
        <v>6</v>
      </c>
      <c r="K511" s="269">
        <v>4</v>
      </c>
      <c r="L511" s="269">
        <v>0</v>
      </c>
      <c r="M511" s="269">
        <v>0</v>
      </c>
      <c r="N511" s="268"/>
      <c r="O511" s="190"/>
      <c r="P511" s="190"/>
      <c r="Q511" s="190"/>
    </row>
    <row r="512" spans="1:17" x14ac:dyDescent="0.2">
      <c r="A512" s="444">
        <v>2010</v>
      </c>
      <c r="B512" s="271"/>
      <c r="C512" s="269">
        <v>284723</v>
      </c>
      <c r="D512" s="269">
        <v>14921</v>
      </c>
      <c r="E512" s="269">
        <v>48</v>
      </c>
      <c r="F512" s="270">
        <v>3.2000000000000002E-3</v>
      </c>
      <c r="G512" s="269">
        <v>391</v>
      </c>
      <c r="H512" s="269">
        <v>25</v>
      </c>
      <c r="I512" s="269">
        <v>8</v>
      </c>
      <c r="J512" s="269">
        <v>7</v>
      </c>
      <c r="K512" s="269">
        <v>7</v>
      </c>
      <c r="L512" s="269">
        <v>0</v>
      </c>
      <c r="M512" s="269">
        <v>1</v>
      </c>
      <c r="N512" s="268">
        <v>439</v>
      </c>
      <c r="O512" s="190"/>
      <c r="P512" s="190"/>
      <c r="Q512" s="190"/>
    </row>
    <row r="513" spans="1:17" x14ac:dyDescent="0.2">
      <c r="A513" s="444">
        <v>2011</v>
      </c>
      <c r="B513" s="271"/>
      <c r="C513" s="269">
        <v>284723</v>
      </c>
      <c r="D513" s="269">
        <v>13782</v>
      </c>
      <c r="E513" s="269">
        <v>37</v>
      </c>
      <c r="F513" s="270">
        <v>2.7000000000000001E-3</v>
      </c>
      <c r="G513" s="269">
        <v>315</v>
      </c>
      <c r="H513" s="269">
        <v>24</v>
      </c>
      <c r="I513" s="269">
        <v>6</v>
      </c>
      <c r="J513" s="269">
        <v>5</v>
      </c>
      <c r="K513" s="269">
        <v>2</v>
      </c>
      <c r="L513" s="269">
        <v>0</v>
      </c>
      <c r="M513" s="269">
        <v>0</v>
      </c>
      <c r="N513" s="268">
        <v>352</v>
      </c>
      <c r="O513" s="190"/>
      <c r="P513" s="190"/>
      <c r="Q513" s="190"/>
    </row>
    <row r="514" spans="1:17" x14ac:dyDescent="0.2">
      <c r="A514" s="443">
        <v>2012</v>
      </c>
      <c r="B514" s="266"/>
      <c r="C514" s="265">
        <v>284723</v>
      </c>
      <c r="D514" s="263">
        <v>13671</v>
      </c>
      <c r="E514" s="263">
        <v>31</v>
      </c>
      <c r="F514" s="264">
        <v>2.3E-3</v>
      </c>
      <c r="G514" s="263">
        <v>348</v>
      </c>
      <c r="H514" s="263">
        <v>17</v>
      </c>
      <c r="I514" s="263">
        <v>8</v>
      </c>
      <c r="J514" s="263">
        <v>4</v>
      </c>
      <c r="K514" s="263">
        <v>2</v>
      </c>
      <c r="L514" s="263">
        <v>0</v>
      </c>
      <c r="M514" s="263">
        <v>0</v>
      </c>
      <c r="N514" s="262">
        <v>379</v>
      </c>
      <c r="O514" s="190"/>
      <c r="P514" s="190"/>
      <c r="Q514" s="190"/>
    </row>
    <row r="515" spans="1:17" ht="15" thickBot="1" x14ac:dyDescent="0.25">
      <c r="A515" s="371" t="s">
        <v>506</v>
      </c>
      <c r="B515" s="260"/>
      <c r="C515" s="259">
        <v>284723</v>
      </c>
      <c r="D515" s="257">
        <v>6434</v>
      </c>
      <c r="E515" s="257">
        <v>13</v>
      </c>
      <c r="F515" s="258">
        <v>2E-3</v>
      </c>
      <c r="G515" s="257">
        <v>151</v>
      </c>
      <c r="H515" s="257">
        <v>7</v>
      </c>
      <c r="I515" s="257">
        <v>5</v>
      </c>
      <c r="J515" s="257">
        <v>0</v>
      </c>
      <c r="K515" s="257">
        <v>1</v>
      </c>
      <c r="L515" s="257">
        <v>0</v>
      </c>
      <c r="M515" s="257">
        <v>0</v>
      </c>
      <c r="N515" s="256">
        <v>164</v>
      </c>
      <c r="O515" s="190"/>
      <c r="P515" s="190"/>
      <c r="Q515" s="190"/>
    </row>
    <row r="516" spans="1:17" x14ac:dyDescent="0.2">
      <c r="A516" s="414">
        <v>1997</v>
      </c>
      <c r="B516" s="431"/>
      <c r="C516" s="438">
        <v>895951</v>
      </c>
      <c r="D516" s="437">
        <v>35567</v>
      </c>
      <c r="E516" s="437">
        <v>8602</v>
      </c>
      <c r="F516" s="439">
        <v>0.2419</v>
      </c>
      <c r="G516" s="441"/>
      <c r="H516" s="438">
        <v>3658</v>
      </c>
      <c r="I516" s="437">
        <v>2546</v>
      </c>
      <c r="J516" s="437">
        <v>1258</v>
      </c>
      <c r="K516" s="437">
        <v>1023</v>
      </c>
      <c r="L516" s="437">
        <v>99</v>
      </c>
      <c r="M516" s="437">
        <v>18</v>
      </c>
      <c r="N516" s="440"/>
      <c r="O516" s="190"/>
      <c r="P516" s="190"/>
      <c r="Q516" s="190"/>
    </row>
    <row r="517" spans="1:17" x14ac:dyDescent="0.2">
      <c r="A517" s="414">
        <v>1998</v>
      </c>
      <c r="B517" s="431"/>
      <c r="C517" s="438">
        <v>877252</v>
      </c>
      <c r="D517" s="437">
        <v>45020</v>
      </c>
      <c r="E517" s="437">
        <v>9011</v>
      </c>
      <c r="F517" s="439">
        <v>0.20019999999999999</v>
      </c>
      <c r="G517" s="419"/>
      <c r="H517" s="438">
        <v>4701</v>
      </c>
      <c r="I517" s="437">
        <v>2296</v>
      </c>
      <c r="J517" s="437">
        <v>1038</v>
      </c>
      <c r="K517" s="437">
        <v>892</v>
      </c>
      <c r="L517" s="437">
        <v>71</v>
      </c>
      <c r="M517" s="437">
        <v>13</v>
      </c>
      <c r="N517" s="415"/>
      <c r="O517" s="190"/>
      <c r="P517" s="190"/>
      <c r="Q517" s="190"/>
    </row>
    <row r="518" spans="1:17" x14ac:dyDescent="0.2">
      <c r="A518" s="414">
        <v>1999</v>
      </c>
      <c r="B518" s="431"/>
      <c r="C518" s="438">
        <v>864659</v>
      </c>
      <c r="D518" s="437">
        <v>64994</v>
      </c>
      <c r="E518" s="437">
        <v>6309</v>
      </c>
      <c r="F518" s="439">
        <v>9.7100000000000006E-2</v>
      </c>
      <c r="G518" s="419"/>
      <c r="H518" s="438">
        <v>3249</v>
      </c>
      <c r="I518" s="437">
        <v>1634</v>
      </c>
      <c r="J518" s="437">
        <v>710</v>
      </c>
      <c r="K518" s="437">
        <v>649</v>
      </c>
      <c r="L518" s="437">
        <v>61</v>
      </c>
      <c r="M518" s="437">
        <v>6</v>
      </c>
      <c r="N518" s="415"/>
      <c r="O518" s="190"/>
      <c r="P518" s="190"/>
      <c r="Q518" s="190"/>
    </row>
    <row r="519" spans="1:17" x14ac:dyDescent="0.2">
      <c r="A519" s="414">
        <v>2000</v>
      </c>
      <c r="B519" s="431"/>
      <c r="C519" s="438">
        <v>884030</v>
      </c>
      <c r="D519" s="437">
        <v>75877</v>
      </c>
      <c r="E519" s="437">
        <v>6936</v>
      </c>
      <c r="F519" s="439">
        <v>9.1399999999999995E-2</v>
      </c>
      <c r="G519" s="419"/>
      <c r="H519" s="438">
        <v>3693</v>
      </c>
      <c r="I519" s="437">
        <v>1721</v>
      </c>
      <c r="J519" s="437">
        <v>766</v>
      </c>
      <c r="K519" s="437">
        <v>700</v>
      </c>
      <c r="L519" s="437">
        <v>55</v>
      </c>
      <c r="M519" s="437">
        <v>1</v>
      </c>
      <c r="N519" s="415"/>
      <c r="O519" s="190"/>
      <c r="P519" s="190"/>
      <c r="Q519" s="190"/>
    </row>
    <row r="520" spans="1:17" x14ac:dyDescent="0.2">
      <c r="A520" s="414">
        <v>2001</v>
      </c>
      <c r="B520" s="431"/>
      <c r="C520" s="438">
        <v>884426</v>
      </c>
      <c r="D520" s="437">
        <v>47148</v>
      </c>
      <c r="E520" s="437">
        <v>4438</v>
      </c>
      <c r="F520" s="439">
        <v>9.4100000000000003E-2</v>
      </c>
      <c r="G520" s="419"/>
      <c r="H520" s="438">
        <v>2412</v>
      </c>
      <c r="I520" s="437">
        <v>1007</v>
      </c>
      <c r="J520" s="437">
        <v>446</v>
      </c>
      <c r="K520" s="437">
        <v>477</v>
      </c>
      <c r="L520" s="437">
        <v>85</v>
      </c>
      <c r="M520" s="437">
        <v>11</v>
      </c>
      <c r="N520" s="415"/>
      <c r="O520" s="190"/>
      <c r="P520" s="190"/>
      <c r="Q520" s="190"/>
    </row>
    <row r="521" spans="1:17" x14ac:dyDescent="0.2">
      <c r="A521" s="414">
        <v>2002</v>
      </c>
      <c r="B521" s="431"/>
      <c r="C521" s="436">
        <v>884426</v>
      </c>
      <c r="D521" s="485">
        <v>54985</v>
      </c>
      <c r="E521" s="485">
        <v>5411</v>
      </c>
      <c r="F521" s="435">
        <v>9.8400000000000001E-2</v>
      </c>
      <c r="G521" s="419"/>
      <c r="H521" s="436">
        <v>3111</v>
      </c>
      <c r="I521" s="485">
        <v>1281</v>
      </c>
      <c r="J521" s="485">
        <v>563</v>
      </c>
      <c r="K521" s="485">
        <v>413</v>
      </c>
      <c r="L521" s="485">
        <v>36</v>
      </c>
      <c r="M521" s="485">
        <v>7</v>
      </c>
      <c r="N521" s="415"/>
      <c r="O521" s="190"/>
      <c r="P521" s="190"/>
      <c r="Q521" s="190"/>
    </row>
    <row r="522" spans="1:17" x14ac:dyDescent="0.2">
      <c r="A522" s="414" t="s">
        <v>505</v>
      </c>
      <c r="B522" s="431"/>
      <c r="C522" s="430">
        <v>864192</v>
      </c>
      <c r="D522" s="427">
        <v>81664</v>
      </c>
      <c r="E522" s="427">
        <v>6646</v>
      </c>
      <c r="F522" s="429">
        <v>8.14E-2</v>
      </c>
      <c r="G522" s="419"/>
      <c r="H522" s="428">
        <v>4354</v>
      </c>
      <c r="I522" s="427">
        <v>1314</v>
      </c>
      <c r="J522" s="427">
        <v>499</v>
      </c>
      <c r="K522" s="427">
        <v>425</v>
      </c>
      <c r="L522" s="427">
        <v>49</v>
      </c>
      <c r="M522" s="426">
        <v>5</v>
      </c>
      <c r="N522" s="415"/>
      <c r="O522" s="190"/>
      <c r="P522" s="190"/>
      <c r="Q522" s="190"/>
    </row>
    <row r="523" spans="1:17" x14ac:dyDescent="0.2">
      <c r="A523" s="414" t="s">
        <v>504</v>
      </c>
      <c r="B523" s="431"/>
      <c r="C523" s="484">
        <v>868167</v>
      </c>
      <c r="D523" s="423">
        <v>123111</v>
      </c>
      <c r="E523" s="423">
        <v>6756</v>
      </c>
      <c r="F523" s="425">
        <v>5.4899999999999997E-2</v>
      </c>
      <c r="G523" s="419"/>
      <c r="H523" s="424">
        <v>4247</v>
      </c>
      <c r="I523" s="423">
        <v>1372</v>
      </c>
      <c r="J523" s="423">
        <v>511</v>
      </c>
      <c r="K523" s="423">
        <v>535</v>
      </c>
      <c r="L523" s="423">
        <v>68</v>
      </c>
      <c r="M523" s="422">
        <v>23</v>
      </c>
      <c r="N523" s="415"/>
      <c r="O523" s="190"/>
      <c r="P523" s="190"/>
      <c r="Q523" s="190"/>
    </row>
    <row r="524" spans="1:17" x14ac:dyDescent="0.2">
      <c r="A524" s="414">
        <v>2005</v>
      </c>
      <c r="B524" s="421"/>
      <c r="C524" s="418">
        <v>870381</v>
      </c>
      <c r="D524" s="417">
        <v>144868</v>
      </c>
      <c r="E524" s="417">
        <v>6761</v>
      </c>
      <c r="F524" s="420">
        <v>4.6699999999999998E-2</v>
      </c>
      <c r="G524" s="419"/>
      <c r="H524" s="418">
        <v>3944</v>
      </c>
      <c r="I524" s="417">
        <v>1401</v>
      </c>
      <c r="J524" s="417">
        <v>645</v>
      </c>
      <c r="K524" s="417">
        <v>651</v>
      </c>
      <c r="L524" s="417">
        <v>94</v>
      </c>
      <c r="M524" s="416">
        <v>26</v>
      </c>
      <c r="N524" s="415"/>
      <c r="O524" s="190"/>
      <c r="P524" s="190"/>
      <c r="Q524" s="190"/>
    </row>
    <row r="525" spans="1:17" x14ac:dyDescent="0.2">
      <c r="A525" s="414">
        <v>2006</v>
      </c>
      <c r="B525" s="412"/>
      <c r="C525" s="232">
        <v>884629</v>
      </c>
      <c r="D525" s="232">
        <v>146453</v>
      </c>
      <c r="E525" s="232">
        <f>SUM(H525:M525)</f>
        <v>6597</v>
      </c>
      <c r="F525" s="233">
        <f>E525/D525</f>
        <v>4.5045168074399296E-2</v>
      </c>
      <c r="G525" s="232"/>
      <c r="H525" s="232">
        <v>4156</v>
      </c>
      <c r="I525" s="232">
        <v>1189</v>
      </c>
      <c r="J525" s="232">
        <v>595</v>
      </c>
      <c r="K525" s="232">
        <v>553</v>
      </c>
      <c r="L525" s="232">
        <v>83</v>
      </c>
      <c r="M525" s="232">
        <v>21</v>
      </c>
      <c r="N525" s="231"/>
      <c r="O525" s="190"/>
      <c r="P525" s="190"/>
      <c r="Q525" s="190"/>
    </row>
    <row r="526" spans="1:17" x14ac:dyDescent="0.2">
      <c r="A526" s="414">
        <v>2007</v>
      </c>
      <c r="B526" s="421"/>
      <c r="C526" s="221">
        <v>889347</v>
      </c>
      <c r="D526" s="221">
        <v>142946</v>
      </c>
      <c r="E526" s="232">
        <v>4527</v>
      </c>
      <c r="F526" s="233">
        <v>3.1669300049543381E-2</v>
      </c>
      <c r="G526" s="221"/>
      <c r="H526" s="221">
        <v>2675</v>
      </c>
      <c r="I526" s="221">
        <v>980</v>
      </c>
      <c r="J526" s="221">
        <v>371</v>
      </c>
      <c r="K526" s="221">
        <v>432</v>
      </c>
      <c r="L526" s="221">
        <v>56</v>
      </c>
      <c r="M526" s="221">
        <v>13</v>
      </c>
      <c r="N526" s="409"/>
      <c r="O526" s="190"/>
      <c r="P526" s="190"/>
      <c r="Q526" s="190"/>
    </row>
    <row r="527" spans="1:17" x14ac:dyDescent="0.2">
      <c r="A527" s="414">
        <v>2008</v>
      </c>
      <c r="B527" s="407"/>
      <c r="C527" s="481">
        <v>894631</v>
      </c>
      <c r="D527" s="481">
        <v>149095</v>
      </c>
      <c r="E527" s="483">
        <v>3990</v>
      </c>
      <c r="F527" s="482">
        <v>2.6761461049318314E-2</v>
      </c>
      <c r="G527" s="481"/>
      <c r="H527" s="481">
        <v>2390</v>
      </c>
      <c r="I527" s="481">
        <v>852</v>
      </c>
      <c r="J527" s="481">
        <v>336</v>
      </c>
      <c r="K527" s="481">
        <v>341</v>
      </c>
      <c r="L527" s="481">
        <v>50</v>
      </c>
      <c r="M527" s="481">
        <v>21</v>
      </c>
      <c r="N527" s="480"/>
      <c r="O527" s="190"/>
      <c r="P527" s="190"/>
      <c r="Q527" s="190"/>
    </row>
    <row r="528" spans="1:17" x14ac:dyDescent="0.2">
      <c r="A528" s="479">
        <v>2009</v>
      </c>
      <c r="B528" s="1130"/>
      <c r="C528" s="219">
        <v>896565</v>
      </c>
      <c r="D528" s="219">
        <v>157104</v>
      </c>
      <c r="E528" s="219">
        <v>3505</v>
      </c>
      <c r="F528" s="220">
        <v>2.2310061380267143E-2</v>
      </c>
      <c r="G528" s="219"/>
      <c r="H528" s="219">
        <v>2069</v>
      </c>
      <c r="I528" s="219">
        <v>723</v>
      </c>
      <c r="J528" s="219">
        <v>304</v>
      </c>
      <c r="K528" s="219">
        <v>343</v>
      </c>
      <c r="L528" s="219">
        <v>53</v>
      </c>
      <c r="M528" s="219">
        <v>13</v>
      </c>
      <c r="N528" s="218"/>
      <c r="O528" s="190"/>
      <c r="P528" s="190"/>
      <c r="Q528" s="190"/>
    </row>
    <row r="529" spans="1:17" x14ac:dyDescent="0.2">
      <c r="A529" s="478">
        <v>2010</v>
      </c>
      <c r="B529" s="1131"/>
      <c r="C529" s="476">
        <v>877769</v>
      </c>
      <c r="D529" s="476">
        <v>158487</v>
      </c>
      <c r="E529" s="476">
        <v>3150</v>
      </c>
      <c r="F529" s="477">
        <v>1.9875446334481239E-2</v>
      </c>
      <c r="G529" s="476">
        <v>17804</v>
      </c>
      <c r="H529" s="476">
        <v>1836</v>
      </c>
      <c r="I529" s="476">
        <v>741</v>
      </c>
      <c r="J529" s="476">
        <v>270</v>
      </c>
      <c r="K529" s="476">
        <v>246</v>
      </c>
      <c r="L529" s="476">
        <v>44</v>
      </c>
      <c r="M529" s="476">
        <v>13</v>
      </c>
      <c r="N529" s="211">
        <v>20955</v>
      </c>
      <c r="O529" s="190"/>
      <c r="P529" s="190"/>
      <c r="Q529" s="190"/>
    </row>
    <row r="530" spans="1:17" x14ac:dyDescent="0.2">
      <c r="A530" s="478">
        <v>2011</v>
      </c>
      <c r="B530" s="1131"/>
      <c r="C530" s="476">
        <v>877769</v>
      </c>
      <c r="D530" s="476">
        <v>156586</v>
      </c>
      <c r="E530" s="476">
        <v>2860</v>
      </c>
      <c r="F530" s="477">
        <v>1.8264723941683769E-2</v>
      </c>
      <c r="G530" s="476">
        <v>14392</v>
      </c>
      <c r="H530" s="476">
        <v>1663</v>
      </c>
      <c r="I530" s="476">
        <v>612</v>
      </c>
      <c r="J530" s="476">
        <v>274</v>
      </c>
      <c r="K530" s="476">
        <v>264</v>
      </c>
      <c r="L530" s="476">
        <v>40</v>
      </c>
      <c r="M530" s="476">
        <v>7</v>
      </c>
      <c r="N530" s="211">
        <v>17252</v>
      </c>
      <c r="O530" s="190"/>
      <c r="P530" s="190"/>
      <c r="Q530" s="190"/>
    </row>
    <row r="531" spans="1:17" x14ac:dyDescent="0.2">
      <c r="A531" s="478" t="s">
        <v>503</v>
      </c>
      <c r="B531" s="1131"/>
      <c r="C531" s="476">
        <v>877769</v>
      </c>
      <c r="D531" s="476">
        <v>152798</v>
      </c>
      <c r="E531" s="476">
        <v>2444</v>
      </c>
      <c r="F531" s="477">
        <v>1.5994973480701447E-2</v>
      </c>
      <c r="G531" s="476">
        <v>12036</v>
      </c>
      <c r="H531" s="476">
        <v>1400</v>
      </c>
      <c r="I531" s="476">
        <v>560</v>
      </c>
      <c r="J531" s="476">
        <v>224</v>
      </c>
      <c r="K531" s="476">
        <v>218</v>
      </c>
      <c r="L531" s="476">
        <v>32</v>
      </c>
      <c r="M531" s="476">
        <v>10</v>
      </c>
      <c r="N531" s="211">
        <v>14480</v>
      </c>
      <c r="O531" s="190"/>
      <c r="P531" s="190"/>
      <c r="Q531" s="190"/>
    </row>
    <row r="532" spans="1:17" ht="15" thickBot="1" x14ac:dyDescent="0.25">
      <c r="A532" s="475">
        <v>2013</v>
      </c>
      <c r="B532" s="1132"/>
      <c r="C532" s="474">
        <v>877769</v>
      </c>
      <c r="D532" s="472">
        <v>143424</v>
      </c>
      <c r="E532" s="472">
        <v>1937</v>
      </c>
      <c r="F532" s="473">
        <v>1.3505410403013229E-2</v>
      </c>
      <c r="G532" s="472">
        <v>10969</v>
      </c>
      <c r="H532" s="472">
        <v>1153</v>
      </c>
      <c r="I532" s="472">
        <v>415</v>
      </c>
      <c r="J532" s="472">
        <v>141</v>
      </c>
      <c r="K532" s="472">
        <v>188</v>
      </c>
      <c r="L532" s="472">
        <v>34</v>
      </c>
      <c r="M532" s="472">
        <v>6</v>
      </c>
      <c r="N532" s="471">
        <v>12906</v>
      </c>
      <c r="O532" s="190"/>
      <c r="P532" s="190"/>
      <c r="Q532" s="190"/>
    </row>
    <row r="533" spans="1:17" x14ac:dyDescent="0.2">
      <c r="A533" s="381">
        <v>1997</v>
      </c>
      <c r="B533" s="464"/>
      <c r="C533" s="469">
        <v>77157</v>
      </c>
      <c r="D533" s="468">
        <v>33749</v>
      </c>
      <c r="E533" s="468">
        <v>2972</v>
      </c>
      <c r="F533" s="470">
        <v>8.8099999999999998E-2</v>
      </c>
      <c r="G533" s="312"/>
      <c r="H533" s="469">
        <v>1706</v>
      </c>
      <c r="I533" s="468">
        <v>675</v>
      </c>
      <c r="J533" s="468">
        <v>299</v>
      </c>
      <c r="K533" s="468">
        <v>260</v>
      </c>
      <c r="L533" s="468">
        <v>29</v>
      </c>
      <c r="M533" s="468">
        <v>3</v>
      </c>
      <c r="N533" s="311"/>
      <c r="O533" s="190"/>
      <c r="P533" s="190"/>
      <c r="Q533" s="190"/>
    </row>
    <row r="534" spans="1:17" x14ac:dyDescent="0.2">
      <c r="A534" s="381">
        <v>1998</v>
      </c>
      <c r="B534" s="464"/>
      <c r="C534" s="469">
        <v>75134</v>
      </c>
      <c r="D534" s="468">
        <v>34000</v>
      </c>
      <c r="E534" s="468">
        <v>2526</v>
      </c>
      <c r="F534" s="470">
        <v>7.4300000000000005E-2</v>
      </c>
      <c r="G534" s="291"/>
      <c r="H534" s="469">
        <v>1558</v>
      </c>
      <c r="I534" s="468">
        <v>521</v>
      </c>
      <c r="J534" s="468">
        <v>215</v>
      </c>
      <c r="K534" s="468">
        <v>196</v>
      </c>
      <c r="L534" s="468">
        <v>23</v>
      </c>
      <c r="M534" s="468">
        <v>13</v>
      </c>
      <c r="N534" s="287"/>
      <c r="O534" s="190"/>
      <c r="P534" s="190"/>
      <c r="Q534" s="190"/>
    </row>
    <row r="535" spans="1:17" x14ac:dyDescent="0.2">
      <c r="A535" s="381">
        <v>1999</v>
      </c>
      <c r="B535" s="464"/>
      <c r="C535" s="469">
        <v>75194</v>
      </c>
      <c r="D535" s="468">
        <v>34230</v>
      </c>
      <c r="E535" s="468">
        <v>2344</v>
      </c>
      <c r="F535" s="470">
        <v>6.8500000000000005E-2</v>
      </c>
      <c r="G535" s="291"/>
      <c r="H535" s="469">
        <v>1474</v>
      </c>
      <c r="I535" s="468">
        <v>477</v>
      </c>
      <c r="J535" s="468">
        <v>184</v>
      </c>
      <c r="K535" s="468">
        <v>184</v>
      </c>
      <c r="L535" s="468">
        <v>22</v>
      </c>
      <c r="M535" s="468">
        <v>3</v>
      </c>
      <c r="N535" s="287"/>
      <c r="O535" s="190"/>
      <c r="P535" s="190"/>
      <c r="Q535" s="190"/>
    </row>
    <row r="536" spans="1:17" x14ac:dyDescent="0.2">
      <c r="A536" s="381">
        <v>2000</v>
      </c>
      <c r="B536" s="464"/>
      <c r="C536" s="469">
        <v>77648</v>
      </c>
      <c r="D536" s="468">
        <v>33826</v>
      </c>
      <c r="E536" s="468">
        <v>2057</v>
      </c>
      <c r="F536" s="470">
        <v>6.08E-2</v>
      </c>
      <c r="G536" s="291"/>
      <c r="H536" s="469">
        <v>1274</v>
      </c>
      <c r="I536" s="468">
        <v>425</v>
      </c>
      <c r="J536" s="468">
        <v>163</v>
      </c>
      <c r="K536" s="468">
        <v>171</v>
      </c>
      <c r="L536" s="468">
        <v>22</v>
      </c>
      <c r="M536" s="468">
        <v>2</v>
      </c>
      <c r="N536" s="287"/>
      <c r="O536" s="190"/>
      <c r="P536" s="190"/>
      <c r="Q536" s="190"/>
    </row>
    <row r="537" spans="1:17" x14ac:dyDescent="0.2">
      <c r="A537" s="381">
        <v>2001</v>
      </c>
      <c r="B537" s="464"/>
      <c r="C537" s="469">
        <v>77859</v>
      </c>
      <c r="D537" s="468">
        <v>34751</v>
      </c>
      <c r="E537" s="468">
        <v>2029</v>
      </c>
      <c r="F537" s="470">
        <v>5.8400000000000001E-2</v>
      </c>
      <c r="G537" s="291"/>
      <c r="H537" s="469">
        <v>1267</v>
      </c>
      <c r="I537" s="468">
        <v>404</v>
      </c>
      <c r="J537" s="468">
        <v>178</v>
      </c>
      <c r="K537" s="468">
        <v>167</v>
      </c>
      <c r="L537" s="468">
        <v>11</v>
      </c>
      <c r="M537" s="468">
        <v>2</v>
      </c>
      <c r="N537" s="287"/>
      <c r="O537" s="190"/>
      <c r="P537" s="190"/>
      <c r="Q537" s="190"/>
    </row>
    <row r="538" spans="1:17" x14ac:dyDescent="0.2">
      <c r="A538" s="381">
        <v>2002</v>
      </c>
      <c r="B538" s="464"/>
      <c r="C538" s="466">
        <v>77859</v>
      </c>
      <c r="D538" s="465">
        <v>34661</v>
      </c>
      <c r="E538" s="465">
        <v>1774</v>
      </c>
      <c r="F538" s="467">
        <v>5.1200000000000002E-2</v>
      </c>
      <c r="G538" s="291"/>
      <c r="H538" s="466">
        <v>1175</v>
      </c>
      <c r="I538" s="465">
        <v>352</v>
      </c>
      <c r="J538" s="465">
        <v>121</v>
      </c>
      <c r="K538" s="465">
        <v>114</v>
      </c>
      <c r="L538" s="465">
        <v>11</v>
      </c>
      <c r="M538" s="465">
        <v>1</v>
      </c>
      <c r="N538" s="287"/>
      <c r="O538" s="190"/>
      <c r="P538" s="190"/>
      <c r="Q538" s="190"/>
    </row>
    <row r="539" spans="1:17" x14ac:dyDescent="0.2">
      <c r="A539" s="381">
        <v>2003</v>
      </c>
      <c r="B539" s="464"/>
      <c r="C539" s="463">
        <v>76577</v>
      </c>
      <c r="D539" s="460">
        <v>34356</v>
      </c>
      <c r="E539" s="460">
        <v>1340</v>
      </c>
      <c r="F539" s="462">
        <v>3.9E-2</v>
      </c>
      <c r="G539" s="291"/>
      <c r="H539" s="461">
        <v>881</v>
      </c>
      <c r="I539" s="460">
        <v>279</v>
      </c>
      <c r="J539" s="460">
        <v>92</v>
      </c>
      <c r="K539" s="460">
        <v>82</v>
      </c>
      <c r="L539" s="460">
        <v>6</v>
      </c>
      <c r="M539" s="459">
        <v>0</v>
      </c>
      <c r="N539" s="287"/>
      <c r="O539" s="190"/>
      <c r="P539" s="190"/>
      <c r="Q539" s="190"/>
    </row>
    <row r="540" spans="1:17" x14ac:dyDescent="0.2">
      <c r="A540" s="381">
        <v>2004</v>
      </c>
      <c r="B540" s="454"/>
      <c r="C540" s="456">
        <v>76185</v>
      </c>
      <c r="D540" s="456">
        <v>31132</v>
      </c>
      <c r="E540" s="456">
        <v>1213</v>
      </c>
      <c r="F540" s="458">
        <v>3.9E-2</v>
      </c>
      <c r="G540" s="291"/>
      <c r="H540" s="457">
        <v>803</v>
      </c>
      <c r="I540" s="456">
        <v>251</v>
      </c>
      <c r="J540" s="456">
        <v>83</v>
      </c>
      <c r="K540" s="456">
        <v>65</v>
      </c>
      <c r="L540" s="456">
        <v>10</v>
      </c>
      <c r="M540" s="455">
        <v>1</v>
      </c>
      <c r="N540" s="287"/>
      <c r="O540" s="190"/>
      <c r="P540" s="190"/>
      <c r="Q540" s="190"/>
    </row>
    <row r="541" spans="1:17" x14ac:dyDescent="0.2">
      <c r="A541" s="381">
        <v>2005</v>
      </c>
      <c r="B541" s="454"/>
      <c r="C541" s="453">
        <v>74604</v>
      </c>
      <c r="D541" s="346">
        <v>34618</v>
      </c>
      <c r="E541" s="346">
        <v>1011</v>
      </c>
      <c r="F541" s="347">
        <v>2.9204459860920906E-2</v>
      </c>
      <c r="G541" s="346"/>
      <c r="H541" s="346">
        <v>665</v>
      </c>
      <c r="I541" s="346">
        <v>196</v>
      </c>
      <c r="J541" s="346">
        <v>74</v>
      </c>
      <c r="K541" s="346">
        <v>69</v>
      </c>
      <c r="L541" s="346">
        <v>4</v>
      </c>
      <c r="M541" s="346">
        <v>3</v>
      </c>
      <c r="N541" s="450"/>
      <c r="O541" s="190"/>
      <c r="P541" s="190"/>
      <c r="Q541" s="190"/>
    </row>
    <row r="542" spans="1:17" x14ac:dyDescent="0.2">
      <c r="A542" s="381">
        <v>2006</v>
      </c>
      <c r="B542" s="452"/>
      <c r="C542" s="451">
        <v>73945</v>
      </c>
      <c r="D542" s="346">
        <v>34524</v>
      </c>
      <c r="E542" s="346">
        <v>812</v>
      </c>
      <c r="F542" s="347">
        <v>2.3519869893789291E-2</v>
      </c>
      <c r="G542" s="346"/>
      <c r="H542" s="346">
        <v>525</v>
      </c>
      <c r="I542" s="346">
        <v>163</v>
      </c>
      <c r="J542" s="346">
        <v>65</v>
      </c>
      <c r="K542" s="346">
        <v>55</v>
      </c>
      <c r="L542" s="346">
        <v>4</v>
      </c>
      <c r="M542" s="346">
        <v>0</v>
      </c>
      <c r="N542" s="450"/>
      <c r="O542" s="190"/>
      <c r="P542" s="190"/>
      <c r="Q542" s="190"/>
    </row>
    <row r="543" spans="1:17" x14ac:dyDescent="0.2">
      <c r="A543" s="377">
        <v>2007</v>
      </c>
      <c r="B543" s="449"/>
      <c r="C543" s="448">
        <v>73262</v>
      </c>
      <c r="D543" s="446">
        <v>33662</v>
      </c>
      <c r="E543" s="446">
        <v>637</v>
      </c>
      <c r="F543" s="447">
        <v>1.8923414871096611E-2</v>
      </c>
      <c r="G543" s="446"/>
      <c r="H543" s="446">
        <v>411</v>
      </c>
      <c r="I543" s="446">
        <v>121</v>
      </c>
      <c r="J543" s="446">
        <v>53</v>
      </c>
      <c r="K543" s="446">
        <v>45</v>
      </c>
      <c r="L543" s="446">
        <v>7</v>
      </c>
      <c r="M543" s="446">
        <v>0</v>
      </c>
      <c r="N543" s="445"/>
      <c r="O543" s="190"/>
      <c r="P543" s="190"/>
      <c r="Q543" s="190"/>
    </row>
    <row r="544" spans="1:17" x14ac:dyDescent="0.2">
      <c r="A544" s="444">
        <v>2008</v>
      </c>
      <c r="B544" s="277"/>
      <c r="C544" s="275">
        <v>72937</v>
      </c>
      <c r="D544" s="275">
        <v>31835</v>
      </c>
      <c r="E544" s="275">
        <v>511</v>
      </c>
      <c r="F544" s="276">
        <v>1.6051515936851501E-2</v>
      </c>
      <c r="G544" s="275"/>
      <c r="H544" s="275">
        <v>349</v>
      </c>
      <c r="I544" s="275">
        <v>96</v>
      </c>
      <c r="J544" s="275">
        <v>38</v>
      </c>
      <c r="K544" s="275">
        <v>26</v>
      </c>
      <c r="L544" s="275">
        <v>2</v>
      </c>
      <c r="M544" s="275">
        <v>0</v>
      </c>
      <c r="N544" s="274"/>
      <c r="O544" s="190"/>
      <c r="P544" s="190"/>
      <c r="Q544" s="190"/>
    </row>
    <row r="545" spans="1:17" x14ac:dyDescent="0.2">
      <c r="A545" s="444">
        <v>2009</v>
      </c>
      <c r="B545" s="273"/>
      <c r="C545" s="269">
        <v>72697</v>
      </c>
      <c r="D545" s="269">
        <v>29530</v>
      </c>
      <c r="E545" s="269">
        <v>455</v>
      </c>
      <c r="F545" s="270">
        <v>1.54E-2</v>
      </c>
      <c r="G545" s="269"/>
      <c r="H545" s="269">
        <v>319</v>
      </c>
      <c r="I545" s="269">
        <v>89</v>
      </c>
      <c r="J545" s="269">
        <v>36</v>
      </c>
      <c r="K545" s="269">
        <v>11</v>
      </c>
      <c r="L545" s="269">
        <v>0</v>
      </c>
      <c r="M545" s="269">
        <v>0</v>
      </c>
      <c r="N545" s="268"/>
      <c r="O545" s="190"/>
      <c r="P545" s="190"/>
      <c r="Q545" s="190"/>
    </row>
    <row r="546" spans="1:17" x14ac:dyDescent="0.2">
      <c r="A546" s="444">
        <v>2010</v>
      </c>
      <c r="B546" s="271"/>
      <c r="C546" s="269">
        <v>69386</v>
      </c>
      <c r="D546" s="269">
        <v>28282</v>
      </c>
      <c r="E546" s="269">
        <v>373</v>
      </c>
      <c r="F546" s="270">
        <v>1.32E-2</v>
      </c>
      <c r="G546" s="269">
        <v>2347</v>
      </c>
      <c r="H546" s="269">
        <v>244</v>
      </c>
      <c r="I546" s="269">
        <v>71</v>
      </c>
      <c r="J546" s="269">
        <v>32</v>
      </c>
      <c r="K546" s="269">
        <v>24</v>
      </c>
      <c r="L546" s="269">
        <v>2</v>
      </c>
      <c r="M546" s="269">
        <v>0</v>
      </c>
      <c r="N546" s="268">
        <v>2720</v>
      </c>
      <c r="O546" s="190"/>
      <c r="P546" s="190"/>
      <c r="Q546" s="190"/>
    </row>
    <row r="547" spans="1:17" x14ac:dyDescent="0.2">
      <c r="A547" s="444">
        <v>2011</v>
      </c>
      <c r="B547" s="271"/>
      <c r="C547" s="269">
        <v>69386</v>
      </c>
      <c r="D547" s="269">
        <v>28160</v>
      </c>
      <c r="E547" s="269">
        <v>290</v>
      </c>
      <c r="F547" s="270">
        <v>1.03E-2</v>
      </c>
      <c r="G547" s="269">
        <v>1785</v>
      </c>
      <c r="H547" s="269">
        <v>201</v>
      </c>
      <c r="I547" s="269">
        <v>52</v>
      </c>
      <c r="J547" s="269">
        <v>13</v>
      </c>
      <c r="K547" s="269">
        <v>20</v>
      </c>
      <c r="L547" s="269">
        <v>3</v>
      </c>
      <c r="M547" s="269">
        <v>1</v>
      </c>
      <c r="N547" s="268">
        <v>2075</v>
      </c>
      <c r="O547" s="190"/>
      <c r="P547" s="190"/>
      <c r="Q547" s="190"/>
    </row>
    <row r="548" spans="1:17" x14ac:dyDescent="0.2">
      <c r="A548" s="443">
        <v>2012</v>
      </c>
      <c r="B548" s="266"/>
      <c r="C548" s="265">
        <v>69386</v>
      </c>
      <c r="D548" s="263">
        <v>28229</v>
      </c>
      <c r="E548" s="263">
        <v>248</v>
      </c>
      <c r="F548" s="264">
        <v>8.8000000000000005E-3</v>
      </c>
      <c r="G548" s="263">
        <v>1575</v>
      </c>
      <c r="H548" s="263">
        <v>167</v>
      </c>
      <c r="I548" s="263">
        <v>39</v>
      </c>
      <c r="J548" s="263">
        <v>21</v>
      </c>
      <c r="K548" s="263">
        <v>19</v>
      </c>
      <c r="L548" s="263">
        <v>2</v>
      </c>
      <c r="M548" s="263">
        <v>0</v>
      </c>
      <c r="N548" s="262">
        <v>1823</v>
      </c>
      <c r="O548" s="190"/>
      <c r="P548" s="190"/>
      <c r="Q548" s="190"/>
    </row>
    <row r="549" spans="1:17" ht="15" thickBot="1" x14ac:dyDescent="0.25">
      <c r="A549" s="371">
        <v>2013</v>
      </c>
      <c r="B549" s="442"/>
      <c r="C549" s="259">
        <v>69386</v>
      </c>
      <c r="D549" s="257">
        <v>27520</v>
      </c>
      <c r="E549" s="257">
        <v>228</v>
      </c>
      <c r="F549" s="258">
        <v>8.3000000000000001E-3</v>
      </c>
      <c r="G549" s="257">
        <v>1260</v>
      </c>
      <c r="H549" s="257">
        <v>137</v>
      </c>
      <c r="I549" s="257">
        <v>57</v>
      </c>
      <c r="J549" s="257">
        <v>15</v>
      </c>
      <c r="K549" s="257">
        <v>17</v>
      </c>
      <c r="L549" s="257">
        <v>1</v>
      </c>
      <c r="M549" s="257">
        <v>1</v>
      </c>
      <c r="N549" s="256">
        <v>1488</v>
      </c>
      <c r="O549" s="190"/>
      <c r="P549" s="190"/>
      <c r="Q549" s="190"/>
    </row>
    <row r="550" spans="1:17" x14ac:dyDescent="0.2">
      <c r="A550" s="414" t="s">
        <v>502</v>
      </c>
      <c r="B550" s="431"/>
      <c r="C550" s="438">
        <v>1928518</v>
      </c>
      <c r="D550" s="437">
        <v>1286</v>
      </c>
      <c r="E550" s="437">
        <v>50</v>
      </c>
      <c r="F550" s="439">
        <v>3.8899999999999997E-2</v>
      </c>
      <c r="G550" s="441"/>
      <c r="H550" s="438">
        <v>36</v>
      </c>
      <c r="I550" s="437">
        <v>9</v>
      </c>
      <c r="J550" s="437">
        <v>3</v>
      </c>
      <c r="K550" s="437">
        <v>0</v>
      </c>
      <c r="L550" s="437">
        <v>2</v>
      </c>
      <c r="M550" s="437">
        <v>0</v>
      </c>
      <c r="N550" s="440"/>
      <c r="O550" s="190"/>
      <c r="P550" s="190"/>
      <c r="Q550" s="190"/>
    </row>
    <row r="551" spans="1:17" x14ac:dyDescent="0.2">
      <c r="A551" s="414" t="s">
        <v>501</v>
      </c>
      <c r="B551" s="431"/>
      <c r="C551" s="438">
        <v>1950129</v>
      </c>
      <c r="D551" s="437">
        <v>877</v>
      </c>
      <c r="E551" s="437">
        <v>24</v>
      </c>
      <c r="F551" s="439">
        <v>2.7400000000000001E-2</v>
      </c>
      <c r="G551" s="419"/>
      <c r="H551" s="438">
        <v>15</v>
      </c>
      <c r="I551" s="437">
        <v>5</v>
      </c>
      <c r="J551" s="437">
        <v>3</v>
      </c>
      <c r="K551" s="437">
        <v>1</v>
      </c>
      <c r="L551" s="437">
        <v>0</v>
      </c>
      <c r="M551" s="437">
        <v>0</v>
      </c>
      <c r="N551" s="415"/>
      <c r="O551" s="190"/>
      <c r="P551" s="190"/>
      <c r="Q551" s="190"/>
    </row>
    <row r="552" spans="1:17" x14ac:dyDescent="0.2">
      <c r="A552" s="414" t="s">
        <v>500</v>
      </c>
      <c r="B552" s="431"/>
      <c r="C552" s="438">
        <v>1963136</v>
      </c>
      <c r="D552" s="437">
        <v>960</v>
      </c>
      <c r="E552" s="437">
        <v>61</v>
      </c>
      <c r="F552" s="439">
        <v>6.3500000000000001E-2</v>
      </c>
      <c r="G552" s="419"/>
      <c r="H552" s="438">
        <v>16</v>
      </c>
      <c r="I552" s="437">
        <v>8</v>
      </c>
      <c r="J552" s="437">
        <v>18</v>
      </c>
      <c r="K552" s="437">
        <v>17</v>
      </c>
      <c r="L552" s="437">
        <v>1</v>
      </c>
      <c r="M552" s="437">
        <v>1</v>
      </c>
      <c r="N552" s="415"/>
      <c r="O552" s="190"/>
      <c r="P552" s="190"/>
      <c r="Q552" s="190"/>
    </row>
    <row r="553" spans="1:17" x14ac:dyDescent="0.2">
      <c r="A553" s="414" t="s">
        <v>499</v>
      </c>
      <c r="B553" s="431"/>
      <c r="C553" s="438">
        <v>1948297</v>
      </c>
      <c r="D553" s="437">
        <v>12380</v>
      </c>
      <c r="E553" s="437">
        <v>352</v>
      </c>
      <c r="F553" s="439">
        <v>2.8400000000000002E-2</v>
      </c>
      <c r="G553" s="419"/>
      <c r="H553" s="438">
        <v>160</v>
      </c>
      <c r="I553" s="437">
        <v>92</v>
      </c>
      <c r="J553" s="437">
        <v>45</v>
      </c>
      <c r="K553" s="437">
        <v>50</v>
      </c>
      <c r="L553" s="437">
        <v>4</v>
      </c>
      <c r="M553" s="437">
        <v>1</v>
      </c>
      <c r="N553" s="415"/>
      <c r="O553" s="190"/>
      <c r="P553" s="190"/>
      <c r="Q553" s="190"/>
    </row>
    <row r="554" spans="1:17" x14ac:dyDescent="0.2">
      <c r="A554" s="414">
        <v>2001</v>
      </c>
      <c r="B554" s="431"/>
      <c r="C554" s="438">
        <v>1960424</v>
      </c>
      <c r="D554" s="437">
        <v>172397</v>
      </c>
      <c r="E554" s="437">
        <v>1741</v>
      </c>
      <c r="F554" s="439">
        <v>1.01E-2</v>
      </c>
      <c r="G554" s="419"/>
      <c r="H554" s="438">
        <v>1070</v>
      </c>
      <c r="I554" s="437">
        <v>346</v>
      </c>
      <c r="J554" s="437">
        <v>158</v>
      </c>
      <c r="K554" s="437">
        <v>151</v>
      </c>
      <c r="L554" s="437">
        <v>12</v>
      </c>
      <c r="M554" s="437">
        <v>4</v>
      </c>
      <c r="N554" s="415"/>
      <c r="O554" s="190"/>
      <c r="P554" s="190"/>
      <c r="Q554" s="190"/>
    </row>
    <row r="555" spans="1:17" x14ac:dyDescent="0.2">
      <c r="A555" s="414">
        <v>2002</v>
      </c>
      <c r="B555" s="431"/>
      <c r="C555" s="436">
        <v>1960424</v>
      </c>
      <c r="D555" s="433">
        <v>209081</v>
      </c>
      <c r="E555" s="433">
        <v>2199</v>
      </c>
      <c r="F555" s="435">
        <v>1.0500000000000001E-2</v>
      </c>
      <c r="G555" s="419"/>
      <c r="H555" s="434">
        <v>1391</v>
      </c>
      <c r="I555" s="433">
        <v>445</v>
      </c>
      <c r="J555" s="433">
        <v>171</v>
      </c>
      <c r="K555" s="433">
        <v>169</v>
      </c>
      <c r="L555" s="433">
        <v>20</v>
      </c>
      <c r="M555" s="432">
        <v>3</v>
      </c>
      <c r="N555" s="415"/>
      <c r="O555" s="190"/>
      <c r="P555" s="190"/>
      <c r="Q555" s="190"/>
    </row>
    <row r="556" spans="1:17" x14ac:dyDescent="0.2">
      <c r="A556" s="414">
        <v>2003</v>
      </c>
      <c r="B556" s="431"/>
      <c r="C556" s="430">
        <v>2113720</v>
      </c>
      <c r="D556" s="427">
        <v>251816</v>
      </c>
      <c r="E556" s="427">
        <v>1984</v>
      </c>
      <c r="F556" s="429">
        <v>7.9000000000000008E-3</v>
      </c>
      <c r="G556" s="419"/>
      <c r="H556" s="428">
        <v>1252</v>
      </c>
      <c r="I556" s="427">
        <v>381</v>
      </c>
      <c r="J556" s="427">
        <v>171</v>
      </c>
      <c r="K556" s="427">
        <v>163</v>
      </c>
      <c r="L556" s="427">
        <v>16</v>
      </c>
      <c r="M556" s="426">
        <v>1</v>
      </c>
      <c r="N556" s="415"/>
      <c r="O556" s="190"/>
      <c r="P556" s="190"/>
      <c r="Q556" s="190"/>
    </row>
    <row r="557" spans="1:17" x14ac:dyDescent="0.2">
      <c r="A557" s="414">
        <v>2004</v>
      </c>
      <c r="B557" s="421"/>
      <c r="C557" s="423">
        <v>2171911</v>
      </c>
      <c r="D557" s="423">
        <v>297517</v>
      </c>
      <c r="E557" s="423">
        <v>1674</v>
      </c>
      <c r="F557" s="425">
        <v>5.5999999999999999E-3</v>
      </c>
      <c r="G557" s="419"/>
      <c r="H557" s="424">
        <v>1026</v>
      </c>
      <c r="I557" s="423">
        <v>325</v>
      </c>
      <c r="J557" s="423">
        <v>177</v>
      </c>
      <c r="K557" s="423">
        <v>128</v>
      </c>
      <c r="L557" s="423">
        <v>16</v>
      </c>
      <c r="M557" s="422">
        <v>2</v>
      </c>
      <c r="N557" s="415"/>
      <c r="O557" s="190"/>
      <c r="P557" s="190"/>
      <c r="Q557" s="190"/>
    </row>
    <row r="558" spans="1:17" x14ac:dyDescent="0.2">
      <c r="A558" s="414">
        <v>2005</v>
      </c>
      <c r="B558" s="421"/>
      <c r="C558" s="418">
        <v>2233908</v>
      </c>
      <c r="D558" s="417">
        <v>277468</v>
      </c>
      <c r="E558" s="417">
        <v>1404</v>
      </c>
      <c r="F558" s="420">
        <v>5.1000000000000004E-3</v>
      </c>
      <c r="G558" s="419"/>
      <c r="H558" s="418">
        <v>805</v>
      </c>
      <c r="I558" s="417">
        <v>287</v>
      </c>
      <c r="J558" s="417">
        <v>168</v>
      </c>
      <c r="K558" s="417">
        <v>135</v>
      </c>
      <c r="L558" s="417">
        <v>7</v>
      </c>
      <c r="M558" s="416">
        <v>2</v>
      </c>
      <c r="N558" s="415"/>
      <c r="O558" s="190"/>
      <c r="P558" s="190"/>
      <c r="Q558" s="190"/>
    </row>
    <row r="559" spans="1:17" x14ac:dyDescent="0.2">
      <c r="A559" s="414">
        <v>2006</v>
      </c>
      <c r="B559" s="412"/>
      <c r="C559" s="232">
        <v>2340853</v>
      </c>
      <c r="D559" s="232">
        <v>759233</v>
      </c>
      <c r="E559" s="232">
        <f>SUM(H559:M559)</f>
        <v>3531</v>
      </c>
      <c r="F559" s="233">
        <f>E559/D559</f>
        <v>4.6507462136129493E-3</v>
      </c>
      <c r="G559" s="232"/>
      <c r="H559" s="232">
        <v>2088</v>
      </c>
      <c r="I559" s="232">
        <v>758</v>
      </c>
      <c r="J559" s="232">
        <v>346</v>
      </c>
      <c r="K559" s="232">
        <v>306</v>
      </c>
      <c r="L559" s="232">
        <v>26</v>
      </c>
      <c r="M559" s="232">
        <v>7</v>
      </c>
      <c r="N559" s="231"/>
      <c r="O559" s="190"/>
      <c r="P559" s="190"/>
      <c r="Q559" s="190"/>
    </row>
    <row r="560" spans="1:17" x14ac:dyDescent="0.2">
      <c r="A560" s="408" t="s">
        <v>495</v>
      </c>
      <c r="B560" s="412"/>
      <c r="C560" s="410">
        <v>2389871</v>
      </c>
      <c r="D560" s="410">
        <v>747340</v>
      </c>
      <c r="E560" s="232">
        <v>2474</v>
      </c>
      <c r="F560" s="233">
        <v>3.3104075118899345E-3</v>
      </c>
      <c r="G560" s="410"/>
      <c r="H560" s="410">
        <v>1423</v>
      </c>
      <c r="I560" s="410">
        <v>525</v>
      </c>
      <c r="J560" s="410">
        <v>260</v>
      </c>
      <c r="K560" s="410">
        <v>236</v>
      </c>
      <c r="L560" s="410">
        <v>27</v>
      </c>
      <c r="M560" s="410">
        <v>3</v>
      </c>
      <c r="N560" s="409"/>
      <c r="O560" s="190"/>
      <c r="P560" s="190"/>
      <c r="Q560" s="190"/>
    </row>
    <row r="561" spans="1:17" x14ac:dyDescent="0.2">
      <c r="A561" s="413">
        <v>2008</v>
      </c>
      <c r="B561" s="412"/>
      <c r="C561" s="410">
        <v>2440026</v>
      </c>
      <c r="D561" s="410">
        <v>665554</v>
      </c>
      <c r="E561" s="232">
        <v>1826</v>
      </c>
      <c r="F561" s="233">
        <v>2.7435789816081524E-3</v>
      </c>
      <c r="G561" s="410"/>
      <c r="H561" s="410">
        <v>1050</v>
      </c>
      <c r="I561" s="410">
        <v>376</v>
      </c>
      <c r="J561" s="410">
        <v>195</v>
      </c>
      <c r="K561" s="410">
        <v>170</v>
      </c>
      <c r="L561" s="410">
        <v>34</v>
      </c>
      <c r="M561" s="410">
        <v>1</v>
      </c>
      <c r="N561" s="409"/>
      <c r="O561" s="190"/>
      <c r="P561" s="190"/>
      <c r="Q561" s="190"/>
    </row>
    <row r="562" spans="1:17" x14ac:dyDescent="0.2">
      <c r="A562" s="411">
        <v>2009</v>
      </c>
      <c r="B562" s="407"/>
      <c r="C562" s="410">
        <v>2483090</v>
      </c>
      <c r="D562" s="410">
        <v>685317</v>
      </c>
      <c r="E562" s="232">
        <v>1845</v>
      </c>
      <c r="F562" s="233">
        <v>2.6921848766505718E-3</v>
      </c>
      <c r="G562" s="410"/>
      <c r="H562" s="410">
        <v>1090</v>
      </c>
      <c r="I562" s="410">
        <v>422</v>
      </c>
      <c r="J562" s="410">
        <v>154</v>
      </c>
      <c r="K562" s="410">
        <v>148</v>
      </c>
      <c r="L562" s="410">
        <v>24</v>
      </c>
      <c r="M562" s="410">
        <v>7</v>
      </c>
      <c r="N562" s="409"/>
      <c r="O562" s="190"/>
      <c r="P562" s="190"/>
      <c r="Q562" s="190"/>
    </row>
    <row r="563" spans="1:17" x14ac:dyDescent="0.2">
      <c r="A563" s="408" t="s">
        <v>498</v>
      </c>
      <c r="B563" s="407"/>
      <c r="C563" s="216">
        <v>2315927</v>
      </c>
      <c r="D563" s="216">
        <v>363338</v>
      </c>
      <c r="E563" s="406">
        <v>945</v>
      </c>
      <c r="F563" s="229">
        <v>2.6008840650320053E-3</v>
      </c>
      <c r="G563" s="216">
        <v>9834</v>
      </c>
      <c r="H563" s="216">
        <v>546</v>
      </c>
      <c r="I563" s="216">
        <v>212</v>
      </c>
      <c r="J563" s="216">
        <v>69</v>
      </c>
      <c r="K563" s="216">
        <v>107</v>
      </c>
      <c r="L563" s="216">
        <v>8</v>
      </c>
      <c r="M563" s="216">
        <v>3</v>
      </c>
      <c r="N563" s="228">
        <v>10779</v>
      </c>
      <c r="O563" s="190"/>
      <c r="P563" s="190"/>
      <c r="Q563" s="190"/>
    </row>
    <row r="564" spans="1:17" x14ac:dyDescent="0.2">
      <c r="A564" s="405" t="s">
        <v>497</v>
      </c>
      <c r="B564" s="399"/>
      <c r="C564" s="404">
        <v>2315927</v>
      </c>
      <c r="D564" s="402">
        <v>213534</v>
      </c>
      <c r="E564" s="402">
        <v>550</v>
      </c>
      <c r="F564" s="403">
        <v>2.575702266767621E-3</v>
      </c>
      <c r="G564" s="402">
        <v>5143</v>
      </c>
      <c r="H564" s="402">
        <v>312</v>
      </c>
      <c r="I564" s="402">
        <v>110</v>
      </c>
      <c r="J564" s="402">
        <v>60</v>
      </c>
      <c r="K564" s="402">
        <v>59</v>
      </c>
      <c r="L564" s="402">
        <v>9</v>
      </c>
      <c r="M564" s="402">
        <v>0</v>
      </c>
      <c r="N564" s="401">
        <v>5693</v>
      </c>
      <c r="O564" s="190"/>
      <c r="P564" s="190"/>
      <c r="Q564" s="190"/>
    </row>
    <row r="565" spans="1:17" x14ac:dyDescent="0.2">
      <c r="A565" s="400">
        <v>2012</v>
      </c>
      <c r="B565" s="399"/>
      <c r="C565" s="397">
        <v>2315927</v>
      </c>
      <c r="D565" s="397" t="s">
        <v>485</v>
      </c>
      <c r="E565" s="397" t="s">
        <v>485</v>
      </c>
      <c r="F565" s="398" t="s">
        <v>485</v>
      </c>
      <c r="G565" s="397" t="s">
        <v>485</v>
      </c>
      <c r="H565" s="397" t="s">
        <v>485</v>
      </c>
      <c r="I565" s="397" t="s">
        <v>485</v>
      </c>
      <c r="J565" s="397" t="s">
        <v>485</v>
      </c>
      <c r="K565" s="397" t="s">
        <v>485</v>
      </c>
      <c r="L565" s="397" t="s">
        <v>485</v>
      </c>
      <c r="M565" s="397" t="s">
        <v>485</v>
      </c>
      <c r="N565" s="396" t="s">
        <v>485</v>
      </c>
      <c r="O565" s="190"/>
      <c r="P565" s="190"/>
      <c r="Q565" s="190"/>
    </row>
    <row r="566" spans="1:17" ht="15" thickBot="1" x14ac:dyDescent="0.25">
      <c r="A566" s="395">
        <v>2013</v>
      </c>
      <c r="B566" s="394"/>
      <c r="C566" s="392">
        <v>2315928</v>
      </c>
      <c r="D566" s="392" t="s">
        <v>485</v>
      </c>
      <c r="E566" s="392" t="s">
        <v>485</v>
      </c>
      <c r="F566" s="393" t="s">
        <v>485</v>
      </c>
      <c r="G566" s="392" t="s">
        <v>485</v>
      </c>
      <c r="H566" s="392" t="s">
        <v>485</v>
      </c>
      <c r="I566" s="392" t="s">
        <v>485</v>
      </c>
      <c r="J566" s="392" t="s">
        <v>485</v>
      </c>
      <c r="K566" s="392" t="s">
        <v>485</v>
      </c>
      <c r="L566" s="392" t="s">
        <v>485</v>
      </c>
      <c r="M566" s="392" t="s">
        <v>485</v>
      </c>
      <c r="N566" s="391" t="s">
        <v>485</v>
      </c>
      <c r="O566" s="190"/>
      <c r="P566" s="190"/>
      <c r="Q566" s="190"/>
    </row>
    <row r="567" spans="1:17" x14ac:dyDescent="0.2">
      <c r="A567" s="381">
        <v>1997</v>
      </c>
      <c r="B567" s="380"/>
      <c r="C567" s="379">
        <v>41322</v>
      </c>
      <c r="D567" s="379">
        <v>6746</v>
      </c>
      <c r="E567" s="379">
        <f t="shared" ref="E567:E576" si="0">SUM(H567:M567)</f>
        <v>307</v>
      </c>
      <c r="F567" s="390">
        <f t="shared" ref="F567:F576" si="1">E567/D567</f>
        <v>4.5508449451526829E-2</v>
      </c>
      <c r="G567" s="388"/>
      <c r="H567" s="379">
        <v>188</v>
      </c>
      <c r="I567" s="379">
        <v>73</v>
      </c>
      <c r="J567" s="379">
        <v>23</v>
      </c>
      <c r="K567" s="379">
        <v>22</v>
      </c>
      <c r="L567" s="379">
        <v>1</v>
      </c>
      <c r="M567" s="379">
        <v>0</v>
      </c>
      <c r="N567" s="389"/>
      <c r="O567" s="190"/>
      <c r="P567" s="190"/>
      <c r="Q567" s="190"/>
    </row>
    <row r="568" spans="1:17" x14ac:dyDescent="0.2">
      <c r="A568" s="381">
        <v>1998</v>
      </c>
      <c r="B568" s="380"/>
      <c r="C568" s="385">
        <v>39917</v>
      </c>
      <c r="D568" s="385">
        <v>6257</v>
      </c>
      <c r="E568" s="383">
        <f t="shared" si="0"/>
        <v>240</v>
      </c>
      <c r="F568" s="378">
        <f t="shared" si="1"/>
        <v>3.8357040115071121E-2</v>
      </c>
      <c r="G568" s="384"/>
      <c r="H568" s="385">
        <v>143</v>
      </c>
      <c r="I568" s="385">
        <v>51</v>
      </c>
      <c r="J568" s="385">
        <v>26</v>
      </c>
      <c r="K568" s="385">
        <v>14</v>
      </c>
      <c r="L568" s="385">
        <v>6</v>
      </c>
      <c r="M568" s="383">
        <v>0</v>
      </c>
      <c r="N568" s="382"/>
      <c r="O568" s="190"/>
      <c r="P568" s="190"/>
      <c r="Q568" s="190"/>
    </row>
    <row r="569" spans="1:17" x14ac:dyDescent="0.2">
      <c r="A569" s="381">
        <v>1999</v>
      </c>
      <c r="B569" s="380"/>
      <c r="C569" s="387">
        <v>39042</v>
      </c>
      <c r="D569" s="387">
        <v>6186</v>
      </c>
      <c r="E569" s="386">
        <f t="shared" si="0"/>
        <v>169</v>
      </c>
      <c r="F569" s="378">
        <f t="shared" si="1"/>
        <v>2.7319754283866796E-2</v>
      </c>
      <c r="G569" s="388"/>
      <c r="H569" s="387">
        <v>95</v>
      </c>
      <c r="I569" s="387">
        <v>35</v>
      </c>
      <c r="J569" s="387">
        <v>25</v>
      </c>
      <c r="K569" s="387">
        <v>14</v>
      </c>
      <c r="L569" s="387">
        <v>0</v>
      </c>
      <c r="M569" s="386">
        <v>0</v>
      </c>
      <c r="N569" s="382"/>
      <c r="O569" s="190"/>
      <c r="P569" s="190"/>
      <c r="Q569" s="190"/>
    </row>
    <row r="570" spans="1:17" x14ac:dyDescent="0.2">
      <c r="A570" s="381">
        <v>2000</v>
      </c>
      <c r="B570" s="380"/>
      <c r="C570" s="385">
        <v>41671</v>
      </c>
      <c r="D570" s="385">
        <v>6433</v>
      </c>
      <c r="E570" s="383">
        <f t="shared" si="0"/>
        <v>177</v>
      </c>
      <c r="F570" s="378">
        <f t="shared" si="1"/>
        <v>2.7514378983367015E-2</v>
      </c>
      <c r="G570" s="384"/>
      <c r="H570" s="385">
        <v>104</v>
      </c>
      <c r="I570" s="385">
        <v>47</v>
      </c>
      <c r="J570" s="385">
        <v>11</v>
      </c>
      <c r="K570" s="385">
        <v>14</v>
      </c>
      <c r="L570" s="385">
        <v>1</v>
      </c>
      <c r="M570" s="383">
        <v>0</v>
      </c>
      <c r="N570" s="382"/>
      <c r="O570" s="190"/>
      <c r="P570" s="190"/>
      <c r="Q570" s="190"/>
    </row>
    <row r="571" spans="1:17" x14ac:dyDescent="0.2">
      <c r="A571" s="381">
        <v>2001</v>
      </c>
      <c r="B571" s="380"/>
      <c r="C571" s="383">
        <v>40731</v>
      </c>
      <c r="D571" s="383">
        <v>6475</v>
      </c>
      <c r="E571" s="383">
        <f t="shared" si="0"/>
        <v>145</v>
      </c>
      <c r="F571" s="378">
        <f t="shared" si="1"/>
        <v>2.2393822393822392E-2</v>
      </c>
      <c r="G571" s="384"/>
      <c r="H571" s="383">
        <v>76</v>
      </c>
      <c r="I571" s="383">
        <v>42</v>
      </c>
      <c r="J571" s="383">
        <v>17</v>
      </c>
      <c r="K571" s="383">
        <v>8</v>
      </c>
      <c r="L571" s="383">
        <v>2</v>
      </c>
      <c r="M571" s="383">
        <v>0</v>
      </c>
      <c r="N571" s="382"/>
      <c r="O571" s="190"/>
      <c r="P571" s="190"/>
      <c r="Q571" s="190"/>
    </row>
    <row r="572" spans="1:17" x14ac:dyDescent="0.2">
      <c r="A572" s="381">
        <v>2002</v>
      </c>
      <c r="B572" s="380"/>
      <c r="C572" s="385">
        <v>40102</v>
      </c>
      <c r="D572" s="385">
        <v>6744</v>
      </c>
      <c r="E572" s="383">
        <f t="shared" si="0"/>
        <v>148</v>
      </c>
      <c r="F572" s="378">
        <f t="shared" si="1"/>
        <v>2.1945432977461446E-2</v>
      </c>
      <c r="G572" s="384"/>
      <c r="H572" s="385">
        <v>91</v>
      </c>
      <c r="I572" s="385">
        <v>30</v>
      </c>
      <c r="J572" s="385">
        <v>14</v>
      </c>
      <c r="K572" s="385">
        <v>12</v>
      </c>
      <c r="L572" s="385">
        <v>1</v>
      </c>
      <c r="M572" s="383">
        <v>0</v>
      </c>
      <c r="N572" s="382"/>
      <c r="O572" s="190"/>
      <c r="P572" s="190"/>
      <c r="Q572" s="190"/>
    </row>
    <row r="573" spans="1:17" x14ac:dyDescent="0.2">
      <c r="A573" s="381">
        <v>2003</v>
      </c>
      <c r="B573" s="380"/>
      <c r="C573" s="385">
        <v>39759</v>
      </c>
      <c r="D573" s="385">
        <v>6867</v>
      </c>
      <c r="E573" s="383">
        <f t="shared" si="0"/>
        <v>137</v>
      </c>
      <c r="F573" s="378">
        <f t="shared" si="1"/>
        <v>1.9950487840396096E-2</v>
      </c>
      <c r="G573" s="384"/>
      <c r="H573" s="385">
        <v>79</v>
      </c>
      <c r="I573" s="385">
        <v>28</v>
      </c>
      <c r="J573" s="385">
        <v>15</v>
      </c>
      <c r="K573" s="385">
        <v>13</v>
      </c>
      <c r="L573" s="385">
        <v>2</v>
      </c>
      <c r="M573" s="383">
        <v>0</v>
      </c>
      <c r="N573" s="382"/>
      <c r="O573" s="190"/>
      <c r="P573" s="190"/>
      <c r="Q573" s="190"/>
    </row>
    <row r="574" spans="1:17" x14ac:dyDescent="0.2">
      <c r="A574" s="381">
        <v>2004</v>
      </c>
      <c r="B574" s="380"/>
      <c r="C574" s="385">
        <v>39804</v>
      </c>
      <c r="D574" s="385">
        <v>8820</v>
      </c>
      <c r="E574" s="383">
        <f t="shared" si="0"/>
        <v>152</v>
      </c>
      <c r="F574" s="378">
        <f t="shared" si="1"/>
        <v>1.7233560090702947E-2</v>
      </c>
      <c r="G574" s="384"/>
      <c r="H574" s="385">
        <v>82</v>
      </c>
      <c r="I574" s="385">
        <v>43</v>
      </c>
      <c r="J574" s="385">
        <v>16</v>
      </c>
      <c r="K574" s="385">
        <v>10</v>
      </c>
      <c r="L574" s="385">
        <v>1</v>
      </c>
      <c r="M574" s="383">
        <v>0</v>
      </c>
      <c r="N574" s="382"/>
      <c r="O574" s="190"/>
      <c r="P574" s="190"/>
      <c r="Q574" s="190"/>
    </row>
    <row r="575" spans="1:17" x14ac:dyDescent="0.2">
      <c r="A575" s="381">
        <v>2005</v>
      </c>
      <c r="B575" s="380"/>
      <c r="C575" s="383">
        <v>39508</v>
      </c>
      <c r="D575" s="383">
        <v>8924</v>
      </c>
      <c r="E575" s="383">
        <f t="shared" si="0"/>
        <v>120</v>
      </c>
      <c r="F575" s="378">
        <f t="shared" si="1"/>
        <v>1.344688480502017E-2</v>
      </c>
      <c r="G575" s="384"/>
      <c r="H575" s="383">
        <v>72</v>
      </c>
      <c r="I575" s="383">
        <v>32</v>
      </c>
      <c r="J575" s="383">
        <v>5</v>
      </c>
      <c r="K575" s="383">
        <v>9</v>
      </c>
      <c r="L575" s="383">
        <v>2</v>
      </c>
      <c r="M575" s="383">
        <v>0</v>
      </c>
      <c r="N575" s="382"/>
      <c r="O575" s="190"/>
      <c r="P575" s="190"/>
      <c r="Q575" s="190"/>
    </row>
    <row r="576" spans="1:17" x14ac:dyDescent="0.2">
      <c r="A576" s="381">
        <v>2006</v>
      </c>
      <c r="B576" s="380"/>
      <c r="C576" s="275">
        <v>39372</v>
      </c>
      <c r="D576" s="275">
        <v>9235</v>
      </c>
      <c r="E576" s="379">
        <f t="shared" si="0"/>
        <v>119</v>
      </c>
      <c r="F576" s="378">
        <f t="shared" si="1"/>
        <v>1.2885760693015702E-2</v>
      </c>
      <c r="G576" s="275"/>
      <c r="H576" s="275">
        <v>71</v>
      </c>
      <c r="I576" s="275">
        <v>28</v>
      </c>
      <c r="J576" s="275">
        <v>6</v>
      </c>
      <c r="K576" s="275">
        <v>7</v>
      </c>
      <c r="L576" s="275">
        <v>0</v>
      </c>
      <c r="M576" s="275">
        <v>7</v>
      </c>
      <c r="N576" s="274"/>
      <c r="O576" s="190"/>
      <c r="P576" s="190"/>
      <c r="Q576" s="190"/>
    </row>
    <row r="577" spans="1:17" x14ac:dyDescent="0.2">
      <c r="A577" s="377">
        <v>2007</v>
      </c>
      <c r="B577" s="283"/>
      <c r="C577" s="282">
        <v>39250</v>
      </c>
      <c r="D577" s="279">
        <v>9367</v>
      </c>
      <c r="E577" s="376">
        <v>93</v>
      </c>
      <c r="F577" s="375">
        <v>9.9284723401069641E-3</v>
      </c>
      <c r="G577" s="279"/>
      <c r="H577" s="279">
        <v>59</v>
      </c>
      <c r="I577" s="279">
        <v>19</v>
      </c>
      <c r="J577" s="279">
        <v>9</v>
      </c>
      <c r="K577" s="279">
        <v>6</v>
      </c>
      <c r="L577" s="279">
        <v>0</v>
      </c>
      <c r="M577" s="279">
        <v>0</v>
      </c>
      <c r="N577" s="278"/>
      <c r="O577" s="190"/>
      <c r="P577" s="190"/>
      <c r="Q577" s="190"/>
    </row>
    <row r="578" spans="1:17" x14ac:dyDescent="0.2">
      <c r="A578" s="272">
        <v>2008</v>
      </c>
      <c r="B578" s="277"/>
      <c r="C578" s="275">
        <v>39243</v>
      </c>
      <c r="D578" s="275">
        <v>9773</v>
      </c>
      <c r="E578" s="275">
        <v>86</v>
      </c>
      <c r="F578" s="276">
        <v>8.7997540831565857E-3</v>
      </c>
      <c r="G578" s="275"/>
      <c r="H578" s="275">
        <v>53</v>
      </c>
      <c r="I578" s="275">
        <v>24</v>
      </c>
      <c r="J578" s="275">
        <v>6</v>
      </c>
      <c r="K578" s="275">
        <v>3</v>
      </c>
      <c r="L578" s="275">
        <v>0</v>
      </c>
      <c r="M578" s="275">
        <v>0</v>
      </c>
      <c r="N578" s="274"/>
      <c r="O578" s="190"/>
      <c r="P578" s="190"/>
      <c r="Q578" s="190"/>
    </row>
    <row r="579" spans="1:17" x14ac:dyDescent="0.2">
      <c r="A579" s="272">
        <v>2009</v>
      </c>
      <c r="B579" s="273"/>
      <c r="C579" s="269">
        <v>39140</v>
      </c>
      <c r="D579" s="269">
        <v>10507</v>
      </c>
      <c r="E579" s="269">
        <v>62</v>
      </c>
      <c r="F579" s="270">
        <v>5.8999999999999999E-3</v>
      </c>
      <c r="G579" s="269"/>
      <c r="H579" s="269">
        <v>36</v>
      </c>
      <c r="I579" s="269">
        <v>15</v>
      </c>
      <c r="J579" s="269">
        <v>7</v>
      </c>
      <c r="K579" s="269">
        <v>2</v>
      </c>
      <c r="L579" s="269">
        <v>2</v>
      </c>
      <c r="M579" s="269">
        <v>0</v>
      </c>
      <c r="N579" s="268"/>
      <c r="O579" s="190"/>
      <c r="P579" s="190"/>
      <c r="Q579" s="190"/>
    </row>
    <row r="580" spans="1:17" x14ac:dyDescent="0.2">
      <c r="A580" s="272">
        <v>2010</v>
      </c>
      <c r="B580" s="271"/>
      <c r="C580" s="269">
        <v>38743</v>
      </c>
      <c r="D580" s="269">
        <v>10004</v>
      </c>
      <c r="E580" s="269">
        <v>66</v>
      </c>
      <c r="F580" s="270">
        <v>6.6E-3</v>
      </c>
      <c r="G580" s="269">
        <v>987</v>
      </c>
      <c r="H580" s="269">
        <v>41</v>
      </c>
      <c r="I580" s="269">
        <v>16</v>
      </c>
      <c r="J580" s="269">
        <v>3</v>
      </c>
      <c r="K580" s="269">
        <v>6</v>
      </c>
      <c r="L580" s="269">
        <v>0</v>
      </c>
      <c r="M580" s="269">
        <v>0</v>
      </c>
      <c r="N580" s="268">
        <v>1053</v>
      </c>
      <c r="O580" s="190"/>
      <c r="P580" s="190"/>
      <c r="Q580" s="190"/>
    </row>
    <row r="581" spans="1:17" x14ac:dyDescent="0.2">
      <c r="A581" s="272">
        <v>2011</v>
      </c>
      <c r="B581" s="271"/>
      <c r="C581" s="269">
        <v>38743</v>
      </c>
      <c r="D581" s="269">
        <v>10077</v>
      </c>
      <c r="E581" s="269">
        <v>69</v>
      </c>
      <c r="F581" s="270">
        <v>6.7999999999999996E-3</v>
      </c>
      <c r="G581" s="269">
        <v>986</v>
      </c>
      <c r="H581" s="269">
        <v>37</v>
      </c>
      <c r="I581" s="269">
        <v>15</v>
      </c>
      <c r="J581" s="269">
        <v>5</v>
      </c>
      <c r="K581" s="269">
        <v>8</v>
      </c>
      <c r="L581" s="269">
        <v>2</v>
      </c>
      <c r="M581" s="269">
        <v>2</v>
      </c>
      <c r="N581" s="268">
        <v>1055</v>
      </c>
      <c r="O581" s="190"/>
      <c r="P581" s="190"/>
      <c r="Q581" s="190"/>
    </row>
    <row r="582" spans="1:17" x14ac:dyDescent="0.2">
      <c r="A582" s="267">
        <v>2012</v>
      </c>
      <c r="B582" s="266"/>
      <c r="C582" s="265">
        <v>38743</v>
      </c>
      <c r="D582" s="373">
        <v>10132</v>
      </c>
      <c r="E582" s="373">
        <v>66</v>
      </c>
      <c r="F582" s="374">
        <v>6.4999999999999997E-3</v>
      </c>
      <c r="G582" s="373">
        <v>876</v>
      </c>
      <c r="H582" s="373">
        <v>42</v>
      </c>
      <c r="I582" s="373">
        <v>11</v>
      </c>
      <c r="J582" s="373">
        <v>5</v>
      </c>
      <c r="K582" s="373">
        <v>7</v>
      </c>
      <c r="L582" s="373">
        <v>1</v>
      </c>
      <c r="M582" s="373">
        <v>0</v>
      </c>
      <c r="N582" s="372">
        <v>942</v>
      </c>
      <c r="O582" s="190"/>
      <c r="P582" s="190"/>
      <c r="Q582" s="190"/>
    </row>
    <row r="583" spans="1:17" ht="15" thickBot="1" x14ac:dyDescent="0.25">
      <c r="A583" s="371">
        <v>2013</v>
      </c>
      <c r="B583" s="260"/>
      <c r="C583" s="259">
        <v>38743</v>
      </c>
      <c r="D583" s="340">
        <v>7619</v>
      </c>
      <c r="E583" s="340">
        <v>39</v>
      </c>
      <c r="F583" s="341">
        <v>5.1000000000000004E-3</v>
      </c>
      <c r="G583" s="340">
        <v>600</v>
      </c>
      <c r="H583" s="340">
        <v>20</v>
      </c>
      <c r="I583" s="340">
        <v>7</v>
      </c>
      <c r="J583" s="340">
        <v>6</v>
      </c>
      <c r="K583" s="340">
        <v>5</v>
      </c>
      <c r="L583" s="340">
        <v>1</v>
      </c>
      <c r="M583" s="340">
        <v>0</v>
      </c>
      <c r="N583" s="339">
        <v>639</v>
      </c>
      <c r="O583" s="190"/>
      <c r="P583" s="190"/>
      <c r="Q583" s="190"/>
    </row>
    <row r="584" spans="1:17" ht="15.75" customHeight="1" x14ac:dyDescent="0.2">
      <c r="A584" s="245">
        <v>1997</v>
      </c>
      <c r="B584" s="192"/>
      <c r="C584" s="337">
        <v>542983</v>
      </c>
      <c r="D584" s="336">
        <v>12905</v>
      </c>
      <c r="E584" s="336">
        <v>868</v>
      </c>
      <c r="F584" s="338">
        <v>6.7299999999999999E-2</v>
      </c>
      <c r="G584" s="255"/>
      <c r="H584" s="337">
        <v>415</v>
      </c>
      <c r="I584" s="336">
        <v>226</v>
      </c>
      <c r="J584" s="336">
        <v>115</v>
      </c>
      <c r="K584" s="336">
        <v>103</v>
      </c>
      <c r="L584" s="336">
        <v>6</v>
      </c>
      <c r="M584" s="336">
        <v>3</v>
      </c>
      <c r="N584" s="254"/>
      <c r="O584" s="190"/>
      <c r="P584" s="190"/>
      <c r="Q584" s="190"/>
    </row>
    <row r="585" spans="1:17" x14ac:dyDescent="0.2">
      <c r="A585" s="245">
        <v>1998</v>
      </c>
      <c r="B585" s="192"/>
      <c r="C585" s="337">
        <v>542156</v>
      </c>
      <c r="D585" s="336">
        <v>23863</v>
      </c>
      <c r="E585" s="336">
        <v>942</v>
      </c>
      <c r="F585" s="338">
        <v>3.95E-2</v>
      </c>
      <c r="G585" s="238"/>
      <c r="H585" s="337">
        <v>481</v>
      </c>
      <c r="I585" s="336">
        <v>239</v>
      </c>
      <c r="J585" s="336">
        <v>111</v>
      </c>
      <c r="K585" s="336">
        <v>86</v>
      </c>
      <c r="L585" s="336">
        <v>24</v>
      </c>
      <c r="M585" s="336">
        <v>1</v>
      </c>
      <c r="N585" s="234"/>
      <c r="O585" s="190"/>
      <c r="P585" s="190"/>
      <c r="Q585" s="190"/>
    </row>
    <row r="586" spans="1:17" x14ac:dyDescent="0.2">
      <c r="A586" s="245">
        <v>1999</v>
      </c>
      <c r="B586" s="192"/>
      <c r="C586" s="337">
        <v>542731</v>
      </c>
      <c r="D586" s="336">
        <v>24388</v>
      </c>
      <c r="E586" s="336">
        <v>501</v>
      </c>
      <c r="F586" s="338">
        <v>2.0500000000000001E-2</v>
      </c>
      <c r="G586" s="238"/>
      <c r="H586" s="337">
        <v>266</v>
      </c>
      <c r="I586" s="336">
        <v>143</v>
      </c>
      <c r="J586" s="336">
        <v>58</v>
      </c>
      <c r="K586" s="336">
        <v>29</v>
      </c>
      <c r="L586" s="336">
        <v>5</v>
      </c>
      <c r="M586" s="336">
        <v>0</v>
      </c>
      <c r="N586" s="234"/>
      <c r="O586" s="190"/>
      <c r="P586" s="190"/>
      <c r="Q586" s="190"/>
    </row>
    <row r="587" spans="1:17" x14ac:dyDescent="0.2">
      <c r="A587" s="245">
        <v>2000</v>
      </c>
      <c r="B587" s="192"/>
      <c r="C587" s="337">
        <v>557736</v>
      </c>
      <c r="D587" s="336">
        <v>25786</v>
      </c>
      <c r="E587" s="336">
        <v>617</v>
      </c>
      <c r="F587" s="338">
        <v>2.3900000000000001E-2</v>
      </c>
      <c r="G587" s="238"/>
      <c r="H587" s="337">
        <v>369</v>
      </c>
      <c r="I587" s="336">
        <v>141</v>
      </c>
      <c r="J587" s="336">
        <v>47</v>
      </c>
      <c r="K587" s="336">
        <v>57</v>
      </c>
      <c r="L587" s="336">
        <v>3</v>
      </c>
      <c r="M587" s="336">
        <v>0</v>
      </c>
      <c r="N587" s="234"/>
      <c r="O587" s="190"/>
      <c r="P587" s="190"/>
      <c r="Q587" s="190"/>
    </row>
    <row r="588" spans="1:17" x14ac:dyDescent="0.2">
      <c r="A588" s="245">
        <v>2001</v>
      </c>
      <c r="B588" s="192"/>
      <c r="C588" s="337">
        <v>560065</v>
      </c>
      <c r="D588" s="336">
        <v>39771</v>
      </c>
      <c r="E588" s="336">
        <v>470</v>
      </c>
      <c r="F588" s="338">
        <v>1.18E-2</v>
      </c>
      <c r="G588" s="238"/>
      <c r="H588" s="337">
        <v>238</v>
      </c>
      <c r="I588" s="336">
        <v>112</v>
      </c>
      <c r="J588" s="336">
        <v>56</v>
      </c>
      <c r="K588" s="336">
        <v>52</v>
      </c>
      <c r="L588" s="336">
        <v>12</v>
      </c>
      <c r="M588" s="336">
        <v>0</v>
      </c>
      <c r="N588" s="234"/>
      <c r="O588" s="190"/>
      <c r="P588" s="190"/>
      <c r="Q588" s="190"/>
    </row>
    <row r="589" spans="1:17" x14ac:dyDescent="0.2">
      <c r="A589" s="245">
        <v>2002</v>
      </c>
      <c r="B589" s="192"/>
      <c r="C589" s="334">
        <v>560065</v>
      </c>
      <c r="D589" s="333">
        <v>51459</v>
      </c>
      <c r="E589" s="333">
        <v>560</v>
      </c>
      <c r="F589" s="335">
        <v>1.09E-2</v>
      </c>
      <c r="G589" s="238"/>
      <c r="H589" s="334">
        <v>314</v>
      </c>
      <c r="I589" s="333">
        <v>123</v>
      </c>
      <c r="J589" s="333">
        <v>51</v>
      </c>
      <c r="K589" s="333">
        <v>62</v>
      </c>
      <c r="L589" s="333">
        <v>10</v>
      </c>
      <c r="M589" s="333">
        <v>0</v>
      </c>
      <c r="N589" s="234"/>
      <c r="O589" s="190"/>
      <c r="P589" s="190"/>
      <c r="Q589" s="190"/>
    </row>
    <row r="590" spans="1:17" x14ac:dyDescent="0.2">
      <c r="A590" s="245" t="s">
        <v>496</v>
      </c>
      <c r="B590" s="192"/>
      <c r="C590" s="332">
        <v>581570</v>
      </c>
      <c r="D590" s="247">
        <v>51444</v>
      </c>
      <c r="E590" s="247">
        <v>410</v>
      </c>
      <c r="F590" s="249">
        <v>8.0000000000000002E-3</v>
      </c>
      <c r="G590" s="238"/>
      <c r="H590" s="248">
        <v>222</v>
      </c>
      <c r="I590" s="247">
        <v>95</v>
      </c>
      <c r="J590" s="247">
        <v>46</v>
      </c>
      <c r="K590" s="247">
        <v>41</v>
      </c>
      <c r="L590" s="247">
        <v>5</v>
      </c>
      <c r="M590" s="246">
        <v>1</v>
      </c>
      <c r="N590" s="234"/>
      <c r="O590" s="190"/>
      <c r="P590" s="190"/>
      <c r="Q590" s="190"/>
    </row>
    <row r="591" spans="1:17" x14ac:dyDescent="0.2">
      <c r="A591" s="245">
        <v>2004</v>
      </c>
      <c r="B591" s="240"/>
      <c r="C591" s="242">
        <v>594940</v>
      </c>
      <c r="D591" s="242">
        <v>67128</v>
      </c>
      <c r="E591" s="242">
        <v>597</v>
      </c>
      <c r="F591" s="244">
        <v>8.8999999999999999E-3</v>
      </c>
      <c r="G591" s="238"/>
      <c r="H591" s="243">
        <v>392</v>
      </c>
      <c r="I591" s="242">
        <v>101</v>
      </c>
      <c r="J591" s="242">
        <v>56</v>
      </c>
      <c r="K591" s="242">
        <v>39</v>
      </c>
      <c r="L591" s="242">
        <v>9</v>
      </c>
      <c r="M591" s="241">
        <v>0</v>
      </c>
      <c r="N591" s="234"/>
      <c r="O591" s="190"/>
      <c r="P591" s="190"/>
      <c r="Q591" s="190"/>
    </row>
    <row r="592" spans="1:17" x14ac:dyDescent="0.2">
      <c r="A592" s="245">
        <v>2005</v>
      </c>
      <c r="B592" s="240"/>
      <c r="C592" s="237">
        <v>606125</v>
      </c>
      <c r="D592" s="236">
        <v>69630</v>
      </c>
      <c r="E592" s="236">
        <v>529</v>
      </c>
      <c r="F592" s="239">
        <v>7.6E-3</v>
      </c>
      <c r="G592" s="238"/>
      <c r="H592" s="237">
        <v>347</v>
      </c>
      <c r="I592" s="236">
        <v>104</v>
      </c>
      <c r="J592" s="236">
        <v>35</v>
      </c>
      <c r="K592" s="236">
        <v>36</v>
      </c>
      <c r="L592" s="236">
        <v>6</v>
      </c>
      <c r="M592" s="235">
        <v>1</v>
      </c>
      <c r="N592" s="234"/>
      <c r="O592" s="190"/>
      <c r="P592" s="190"/>
      <c r="Q592" s="190"/>
    </row>
    <row r="593" spans="1:17" x14ac:dyDescent="0.2">
      <c r="A593" s="245">
        <v>2006</v>
      </c>
      <c r="B593" s="227"/>
      <c r="C593" s="330">
        <v>620605</v>
      </c>
      <c r="D593" s="330">
        <v>82596</v>
      </c>
      <c r="E593" s="330">
        <f>SUM(H593:M593)</f>
        <v>538</v>
      </c>
      <c r="F593" s="329">
        <f>E593/D593</f>
        <v>6.5136326214344517E-3</v>
      </c>
      <c r="G593" s="330"/>
      <c r="H593" s="330">
        <v>349</v>
      </c>
      <c r="I593" s="330">
        <v>97</v>
      </c>
      <c r="J593" s="330">
        <v>41</v>
      </c>
      <c r="K593" s="330">
        <v>43</v>
      </c>
      <c r="L593" s="330">
        <v>8</v>
      </c>
      <c r="M593" s="330">
        <v>0</v>
      </c>
      <c r="N593" s="331"/>
      <c r="O593" s="190"/>
      <c r="P593" s="190"/>
      <c r="Q593" s="190"/>
    </row>
    <row r="594" spans="1:17" x14ac:dyDescent="0.2">
      <c r="A594" s="245">
        <v>2007</v>
      </c>
      <c r="B594" s="192"/>
      <c r="C594" s="328">
        <v>626398</v>
      </c>
      <c r="D594" s="328">
        <v>85046</v>
      </c>
      <c r="E594" s="330">
        <v>466</v>
      </c>
      <c r="F594" s="329">
        <v>5.4793874733150005E-3</v>
      </c>
      <c r="G594" s="328"/>
      <c r="H594" s="328">
        <v>281</v>
      </c>
      <c r="I594" s="328">
        <v>95</v>
      </c>
      <c r="J594" s="328">
        <v>46</v>
      </c>
      <c r="K594" s="328">
        <v>42</v>
      </c>
      <c r="L594" s="328">
        <v>1</v>
      </c>
      <c r="M594" s="328">
        <v>1</v>
      </c>
      <c r="N594" s="327"/>
      <c r="O594" s="190"/>
      <c r="P594" s="190"/>
      <c r="Q594" s="190"/>
    </row>
    <row r="595" spans="1:17" x14ac:dyDescent="0.2">
      <c r="A595" s="245">
        <v>2008</v>
      </c>
      <c r="B595" s="192"/>
      <c r="C595" s="328">
        <v>631070</v>
      </c>
      <c r="D595" s="328">
        <v>90978</v>
      </c>
      <c r="E595" s="330">
        <v>413</v>
      </c>
      <c r="F595" s="329">
        <v>4.5395591296255589E-3</v>
      </c>
      <c r="G595" s="328"/>
      <c r="H595" s="328">
        <v>261</v>
      </c>
      <c r="I595" s="328">
        <v>85</v>
      </c>
      <c r="J595" s="328">
        <v>29</v>
      </c>
      <c r="K595" s="328">
        <v>35</v>
      </c>
      <c r="L595" s="328">
        <v>3</v>
      </c>
      <c r="M595" s="328">
        <v>0</v>
      </c>
      <c r="N595" s="327"/>
      <c r="O595" s="190"/>
      <c r="P595" s="190"/>
      <c r="Q595" s="190"/>
    </row>
    <row r="596" spans="1:17" x14ac:dyDescent="0.2">
      <c r="A596" s="222">
        <v>2009</v>
      </c>
      <c r="B596" s="217"/>
      <c r="C596" s="328">
        <v>638237</v>
      </c>
      <c r="D596" s="328">
        <v>102144</v>
      </c>
      <c r="E596" s="330">
        <v>440</v>
      </c>
      <c r="F596" s="329">
        <v>4.3076439760625362E-3</v>
      </c>
      <c r="G596" s="328"/>
      <c r="H596" s="328">
        <v>299</v>
      </c>
      <c r="I596" s="328">
        <v>70</v>
      </c>
      <c r="J596" s="328">
        <v>29</v>
      </c>
      <c r="K596" s="328">
        <v>34</v>
      </c>
      <c r="L596" s="328">
        <v>8</v>
      </c>
      <c r="M596" s="328">
        <v>0</v>
      </c>
      <c r="N596" s="327"/>
      <c r="O596" s="190"/>
      <c r="P596" s="190"/>
      <c r="Q596" s="190"/>
    </row>
    <row r="597" spans="1:17" x14ac:dyDescent="0.2">
      <c r="A597" s="230">
        <v>2010</v>
      </c>
      <c r="B597" s="217"/>
      <c r="C597" s="324">
        <v>611895</v>
      </c>
      <c r="D597" s="324">
        <v>100489</v>
      </c>
      <c r="E597" s="326">
        <v>338</v>
      </c>
      <c r="F597" s="325">
        <v>3.3635522704571486E-3</v>
      </c>
      <c r="G597" s="324">
        <v>3757</v>
      </c>
      <c r="H597" s="324">
        <v>204</v>
      </c>
      <c r="I597" s="324">
        <v>60</v>
      </c>
      <c r="J597" s="324">
        <v>36</v>
      </c>
      <c r="K597" s="324">
        <v>34</v>
      </c>
      <c r="L597" s="324">
        <v>4</v>
      </c>
      <c r="M597" s="324">
        <v>0</v>
      </c>
      <c r="N597" s="323">
        <v>4095</v>
      </c>
      <c r="O597" s="190"/>
      <c r="P597" s="190"/>
      <c r="Q597" s="190"/>
    </row>
    <row r="598" spans="1:17" x14ac:dyDescent="0.2">
      <c r="A598" s="210">
        <v>2011</v>
      </c>
      <c r="B598" s="214"/>
      <c r="C598" s="317">
        <v>611895</v>
      </c>
      <c r="D598" s="368">
        <v>98474</v>
      </c>
      <c r="E598" s="368">
        <v>279</v>
      </c>
      <c r="F598" s="369">
        <v>2.8332353103905916E-3</v>
      </c>
      <c r="G598" s="368">
        <v>3138</v>
      </c>
      <c r="H598" s="368">
        <v>164</v>
      </c>
      <c r="I598" s="368">
        <v>47</v>
      </c>
      <c r="J598" s="368">
        <v>34</v>
      </c>
      <c r="K598" s="368">
        <v>29</v>
      </c>
      <c r="L598" s="368">
        <v>5</v>
      </c>
      <c r="M598" s="368">
        <v>0</v>
      </c>
      <c r="N598" s="367">
        <v>3417</v>
      </c>
      <c r="O598" s="190"/>
      <c r="P598" s="190"/>
      <c r="Q598" s="190"/>
    </row>
    <row r="599" spans="1:17" x14ac:dyDescent="0.2">
      <c r="A599" s="370">
        <v>2012</v>
      </c>
      <c r="B599" s="214"/>
      <c r="C599" s="368">
        <v>611895</v>
      </c>
      <c r="D599" s="368" t="s">
        <v>485</v>
      </c>
      <c r="E599" s="368" t="s">
        <v>485</v>
      </c>
      <c r="F599" s="369" t="s">
        <v>485</v>
      </c>
      <c r="G599" s="368" t="s">
        <v>485</v>
      </c>
      <c r="H599" s="368" t="s">
        <v>485</v>
      </c>
      <c r="I599" s="368" t="s">
        <v>485</v>
      </c>
      <c r="J599" s="368" t="s">
        <v>485</v>
      </c>
      <c r="K599" s="368" t="s">
        <v>485</v>
      </c>
      <c r="L599" s="368" t="s">
        <v>485</v>
      </c>
      <c r="M599" s="368" t="s">
        <v>485</v>
      </c>
      <c r="N599" s="367" t="s">
        <v>485</v>
      </c>
      <c r="O599" s="190"/>
      <c r="P599" s="190"/>
      <c r="Q599" s="190"/>
    </row>
    <row r="600" spans="1:17" ht="15" thickBot="1" x14ac:dyDescent="0.25">
      <c r="A600" s="205">
        <v>2013</v>
      </c>
      <c r="B600" s="204"/>
      <c r="C600" s="313">
        <v>611896</v>
      </c>
      <c r="D600" s="313" t="s">
        <v>485</v>
      </c>
      <c r="E600" s="313" t="s">
        <v>485</v>
      </c>
      <c r="F600" s="366" t="s">
        <v>485</v>
      </c>
      <c r="G600" s="313" t="s">
        <v>485</v>
      </c>
      <c r="H600" s="313" t="s">
        <v>485</v>
      </c>
      <c r="I600" s="313" t="s">
        <v>485</v>
      </c>
      <c r="J600" s="313" t="s">
        <v>485</v>
      </c>
      <c r="K600" s="313" t="s">
        <v>485</v>
      </c>
      <c r="L600" s="313" t="s">
        <v>485</v>
      </c>
      <c r="M600" s="313" t="s">
        <v>485</v>
      </c>
      <c r="N600" s="365" t="s">
        <v>485</v>
      </c>
      <c r="O600" s="190"/>
      <c r="P600" s="190"/>
      <c r="Q600" s="190"/>
    </row>
    <row r="601" spans="1:17" x14ac:dyDescent="0.2">
      <c r="A601" s="286">
        <v>1997</v>
      </c>
      <c r="B601" s="303"/>
      <c r="C601" s="308">
        <v>466597</v>
      </c>
      <c r="D601" s="307">
        <v>3715</v>
      </c>
      <c r="E601" s="307">
        <v>38</v>
      </c>
      <c r="F601" s="309">
        <v>1.0200000000000001E-2</v>
      </c>
      <c r="G601" s="312"/>
      <c r="H601" s="308">
        <v>21</v>
      </c>
      <c r="I601" s="307">
        <v>4</v>
      </c>
      <c r="J601" s="307">
        <v>6</v>
      </c>
      <c r="K601" s="307">
        <v>7</v>
      </c>
      <c r="L601" s="307">
        <v>0</v>
      </c>
      <c r="M601" s="307">
        <v>0</v>
      </c>
      <c r="N601" s="311"/>
      <c r="O601" s="190"/>
      <c r="P601" s="190"/>
      <c r="Q601" s="190"/>
    </row>
    <row r="602" spans="1:17" x14ac:dyDescent="0.2">
      <c r="A602" s="286">
        <v>1998</v>
      </c>
      <c r="B602" s="303"/>
      <c r="C602" s="308">
        <v>469215</v>
      </c>
      <c r="D602" s="307">
        <v>3278</v>
      </c>
      <c r="E602" s="307">
        <v>40</v>
      </c>
      <c r="F602" s="309">
        <v>1.2200000000000001E-2</v>
      </c>
      <c r="G602" s="291"/>
      <c r="H602" s="308">
        <v>25</v>
      </c>
      <c r="I602" s="307">
        <v>8</v>
      </c>
      <c r="J602" s="307">
        <v>2</v>
      </c>
      <c r="K602" s="307">
        <v>5</v>
      </c>
      <c r="L602" s="307">
        <v>0</v>
      </c>
      <c r="M602" s="307">
        <v>0</v>
      </c>
      <c r="N602" s="287"/>
      <c r="O602" s="190"/>
      <c r="P602" s="190"/>
      <c r="Q602" s="190"/>
    </row>
    <row r="603" spans="1:17" x14ac:dyDescent="0.2">
      <c r="A603" s="286">
        <v>1999</v>
      </c>
      <c r="B603" s="303"/>
      <c r="C603" s="308">
        <v>469925</v>
      </c>
      <c r="D603" s="307">
        <v>3117</v>
      </c>
      <c r="E603" s="307">
        <v>28</v>
      </c>
      <c r="F603" s="309">
        <v>8.9999999999999993E-3</v>
      </c>
      <c r="G603" s="291"/>
      <c r="H603" s="308">
        <v>16</v>
      </c>
      <c r="I603" s="307">
        <v>3</v>
      </c>
      <c r="J603" s="307">
        <v>4</v>
      </c>
      <c r="K603" s="307">
        <v>4</v>
      </c>
      <c r="L603" s="307">
        <v>1</v>
      </c>
      <c r="M603" s="307">
        <v>0</v>
      </c>
      <c r="N603" s="287"/>
      <c r="O603" s="190"/>
      <c r="P603" s="190"/>
      <c r="Q603" s="190"/>
    </row>
    <row r="604" spans="1:17" x14ac:dyDescent="0.2">
      <c r="A604" s="286">
        <v>2000</v>
      </c>
      <c r="B604" s="303"/>
      <c r="C604" s="308">
        <v>475456</v>
      </c>
      <c r="D604" s="307">
        <v>3617</v>
      </c>
      <c r="E604" s="307">
        <v>40</v>
      </c>
      <c r="F604" s="309">
        <v>1.11E-2</v>
      </c>
      <c r="G604" s="291"/>
      <c r="H604" s="308">
        <v>19</v>
      </c>
      <c r="I604" s="307">
        <v>4</v>
      </c>
      <c r="J604" s="307">
        <v>9</v>
      </c>
      <c r="K604" s="307">
        <v>6</v>
      </c>
      <c r="L604" s="307">
        <v>1</v>
      </c>
      <c r="M604" s="307">
        <v>1</v>
      </c>
      <c r="N604" s="287"/>
      <c r="O604" s="190"/>
      <c r="P604" s="190"/>
      <c r="Q604" s="190"/>
    </row>
    <row r="605" spans="1:17" x14ac:dyDescent="0.2">
      <c r="A605" s="286">
        <v>2001</v>
      </c>
      <c r="B605" s="303"/>
      <c r="C605" s="308">
        <v>477458</v>
      </c>
      <c r="D605" s="307">
        <v>3491</v>
      </c>
      <c r="E605" s="307">
        <v>32</v>
      </c>
      <c r="F605" s="309">
        <v>9.1999999999999998E-3</v>
      </c>
      <c r="G605" s="291"/>
      <c r="H605" s="308">
        <v>19</v>
      </c>
      <c r="I605" s="307">
        <v>4</v>
      </c>
      <c r="J605" s="307">
        <v>3</v>
      </c>
      <c r="K605" s="307">
        <v>5</v>
      </c>
      <c r="L605" s="307">
        <v>1</v>
      </c>
      <c r="M605" s="307">
        <v>0</v>
      </c>
      <c r="N605" s="287"/>
      <c r="O605" s="190"/>
      <c r="P605" s="190"/>
      <c r="Q605" s="190"/>
    </row>
    <row r="606" spans="1:17" x14ac:dyDescent="0.2">
      <c r="A606" s="286">
        <v>2002</v>
      </c>
      <c r="B606" s="303"/>
      <c r="C606" s="305">
        <v>477458</v>
      </c>
      <c r="D606" s="304">
        <v>6606</v>
      </c>
      <c r="E606" s="304">
        <v>42</v>
      </c>
      <c r="F606" s="306">
        <v>6.4000000000000003E-3</v>
      </c>
      <c r="G606" s="291"/>
      <c r="H606" s="305">
        <v>20</v>
      </c>
      <c r="I606" s="304">
        <v>15</v>
      </c>
      <c r="J606" s="304">
        <v>1</v>
      </c>
      <c r="K606" s="304">
        <v>6</v>
      </c>
      <c r="L606" s="304">
        <v>0</v>
      </c>
      <c r="M606" s="304">
        <v>0</v>
      </c>
      <c r="N606" s="287"/>
      <c r="O606" s="190"/>
      <c r="P606" s="190"/>
      <c r="Q606" s="190"/>
    </row>
    <row r="607" spans="1:17" x14ac:dyDescent="0.2">
      <c r="A607" s="286">
        <v>2003</v>
      </c>
      <c r="B607" s="303"/>
      <c r="C607" s="364">
        <v>479096</v>
      </c>
      <c r="D607" s="361">
        <v>5581</v>
      </c>
      <c r="E607" s="361">
        <v>31</v>
      </c>
      <c r="F607" s="363">
        <v>5.5999999999999999E-3</v>
      </c>
      <c r="G607" s="291"/>
      <c r="H607" s="362">
        <v>13</v>
      </c>
      <c r="I607" s="361">
        <v>12</v>
      </c>
      <c r="J607" s="361">
        <v>2</v>
      </c>
      <c r="K607" s="361">
        <v>3</v>
      </c>
      <c r="L607" s="361">
        <v>1</v>
      </c>
      <c r="M607" s="360">
        <v>0</v>
      </c>
      <c r="N607" s="287"/>
      <c r="O607" s="190"/>
      <c r="P607" s="190"/>
      <c r="Q607" s="190"/>
    </row>
    <row r="608" spans="1:17" x14ac:dyDescent="0.2">
      <c r="A608" s="286">
        <v>2004</v>
      </c>
      <c r="B608" s="293"/>
      <c r="C608" s="295">
        <v>483900</v>
      </c>
      <c r="D608" s="295">
        <v>4716</v>
      </c>
      <c r="E608" s="295">
        <v>31</v>
      </c>
      <c r="F608" s="297">
        <v>6.6E-3</v>
      </c>
      <c r="G608" s="291"/>
      <c r="H608" s="296">
        <v>21</v>
      </c>
      <c r="I608" s="295">
        <v>8</v>
      </c>
      <c r="J608" s="295">
        <v>2</v>
      </c>
      <c r="K608" s="295">
        <v>0</v>
      </c>
      <c r="L608" s="295">
        <v>0</v>
      </c>
      <c r="M608" s="294">
        <v>0</v>
      </c>
      <c r="N608" s="287"/>
      <c r="O608" s="190"/>
      <c r="P608" s="190"/>
      <c r="Q608" s="190"/>
    </row>
    <row r="609" spans="1:17" x14ac:dyDescent="0.2">
      <c r="A609" s="286">
        <v>2005</v>
      </c>
      <c r="B609" s="293"/>
      <c r="C609" s="290">
        <v>487277</v>
      </c>
      <c r="D609" s="289">
        <v>4831</v>
      </c>
      <c r="E609" s="289">
        <v>36</v>
      </c>
      <c r="F609" s="292">
        <v>7.4999999999999997E-3</v>
      </c>
      <c r="G609" s="291"/>
      <c r="H609" s="290">
        <v>21</v>
      </c>
      <c r="I609" s="289">
        <v>6</v>
      </c>
      <c r="J609" s="289">
        <v>1</v>
      </c>
      <c r="K609" s="289">
        <v>6</v>
      </c>
      <c r="L609" s="289">
        <v>2</v>
      </c>
      <c r="M609" s="288">
        <v>0</v>
      </c>
      <c r="N609" s="287"/>
      <c r="O609" s="190"/>
      <c r="P609" s="190"/>
      <c r="Q609" s="190"/>
    </row>
    <row r="610" spans="1:17" x14ac:dyDescent="0.2">
      <c r="A610" s="286">
        <v>2006</v>
      </c>
      <c r="B610" s="285"/>
      <c r="C610" s="275">
        <v>505604</v>
      </c>
      <c r="D610" s="275">
        <v>4844</v>
      </c>
      <c r="E610" s="275">
        <f>SUM(H610:M610)</f>
        <v>30</v>
      </c>
      <c r="F610" s="276">
        <f>E610/D610</f>
        <v>6.1932287365813379E-3</v>
      </c>
      <c r="G610" s="275"/>
      <c r="H610" s="275">
        <v>16</v>
      </c>
      <c r="I610" s="275">
        <v>5</v>
      </c>
      <c r="J610" s="275">
        <v>4</v>
      </c>
      <c r="K610" s="275">
        <v>4</v>
      </c>
      <c r="L610" s="275">
        <v>1</v>
      </c>
      <c r="M610" s="275">
        <v>0</v>
      </c>
      <c r="N610" s="274"/>
      <c r="O610" s="190"/>
      <c r="P610" s="190"/>
      <c r="Q610" s="190"/>
    </row>
    <row r="611" spans="1:17" x14ac:dyDescent="0.2">
      <c r="A611" s="357">
        <v>2007</v>
      </c>
      <c r="B611" s="303"/>
      <c r="C611" s="269">
        <v>515374</v>
      </c>
      <c r="D611" s="269" t="s">
        <v>485</v>
      </c>
      <c r="E611" s="269" t="s">
        <v>485</v>
      </c>
      <c r="F611" s="269" t="s">
        <v>485</v>
      </c>
      <c r="G611" s="269"/>
      <c r="H611" s="269" t="s">
        <v>485</v>
      </c>
      <c r="I611" s="269" t="s">
        <v>485</v>
      </c>
      <c r="J611" s="269" t="s">
        <v>485</v>
      </c>
      <c r="K611" s="269" t="s">
        <v>485</v>
      </c>
      <c r="L611" s="269" t="s">
        <v>485</v>
      </c>
      <c r="M611" s="269" t="s">
        <v>485</v>
      </c>
      <c r="N611" s="359"/>
      <c r="O611" s="190"/>
      <c r="P611" s="190"/>
      <c r="Q611" s="190"/>
    </row>
    <row r="612" spans="1:17" x14ac:dyDescent="0.2">
      <c r="A612" s="349">
        <v>2008</v>
      </c>
      <c r="B612" s="303"/>
      <c r="C612" s="269">
        <v>527089</v>
      </c>
      <c r="D612" s="269">
        <v>12130</v>
      </c>
      <c r="E612" s="275">
        <v>37</v>
      </c>
      <c r="F612" s="276">
        <v>3.0502884183079004E-3</v>
      </c>
      <c r="G612" s="269"/>
      <c r="H612" s="269">
        <v>24</v>
      </c>
      <c r="I612" s="269">
        <v>7</v>
      </c>
      <c r="J612" s="269">
        <v>2</v>
      </c>
      <c r="K612" s="269">
        <v>4</v>
      </c>
      <c r="L612" s="269">
        <v>0</v>
      </c>
      <c r="M612" s="269">
        <v>0</v>
      </c>
      <c r="N612" s="268"/>
      <c r="O612" s="190"/>
      <c r="P612" s="190"/>
      <c r="Q612" s="190"/>
    </row>
    <row r="613" spans="1:17" x14ac:dyDescent="0.2">
      <c r="A613" s="358">
        <v>2009</v>
      </c>
      <c r="B613" s="356"/>
      <c r="C613" s="269">
        <v>538111</v>
      </c>
      <c r="D613" s="269">
        <v>15888</v>
      </c>
      <c r="E613" s="275">
        <v>44</v>
      </c>
      <c r="F613" s="276">
        <v>2.7693856973201036E-3</v>
      </c>
      <c r="G613" s="269"/>
      <c r="H613" s="269">
        <v>21</v>
      </c>
      <c r="I613" s="269">
        <v>9</v>
      </c>
      <c r="J613" s="269">
        <v>9</v>
      </c>
      <c r="K613" s="269">
        <v>4</v>
      </c>
      <c r="L613" s="269">
        <v>1</v>
      </c>
      <c r="M613" s="269">
        <v>0</v>
      </c>
      <c r="N613" s="268"/>
      <c r="O613" s="190"/>
      <c r="P613" s="190"/>
      <c r="Q613" s="190"/>
    </row>
    <row r="614" spans="1:17" x14ac:dyDescent="0.2">
      <c r="A614" s="357">
        <v>2010</v>
      </c>
      <c r="B614" s="356"/>
      <c r="C614" s="263">
        <v>526207</v>
      </c>
      <c r="D614" s="263">
        <v>18111</v>
      </c>
      <c r="E614" s="355">
        <v>42</v>
      </c>
      <c r="F614" s="354">
        <v>2.319032559171319E-3</v>
      </c>
      <c r="G614" s="263">
        <v>505</v>
      </c>
      <c r="H614" s="263">
        <v>26</v>
      </c>
      <c r="I614" s="263">
        <v>8</v>
      </c>
      <c r="J614" s="263">
        <v>5</v>
      </c>
      <c r="K614" s="263">
        <v>3</v>
      </c>
      <c r="L614" s="263">
        <v>0</v>
      </c>
      <c r="M614" s="263">
        <v>0</v>
      </c>
      <c r="N614" s="262">
        <v>547</v>
      </c>
      <c r="O614" s="190"/>
      <c r="P614" s="190"/>
      <c r="Q614" s="190"/>
    </row>
    <row r="615" spans="1:17" x14ac:dyDescent="0.2">
      <c r="A615" s="353">
        <v>2011</v>
      </c>
      <c r="B615" s="283"/>
      <c r="C615" s="348">
        <v>526207</v>
      </c>
      <c r="D615" s="351">
        <v>16383</v>
      </c>
      <c r="E615" s="351">
        <v>25</v>
      </c>
      <c r="F615" s="352">
        <v>1.5259720385074615E-3</v>
      </c>
      <c r="G615" s="351">
        <v>369</v>
      </c>
      <c r="H615" s="351">
        <v>16</v>
      </c>
      <c r="I615" s="351">
        <v>4</v>
      </c>
      <c r="J615" s="351">
        <v>3</v>
      </c>
      <c r="K615" s="351">
        <v>2</v>
      </c>
      <c r="L615" s="351">
        <v>0</v>
      </c>
      <c r="M615" s="351">
        <v>0</v>
      </c>
      <c r="N615" s="350">
        <v>394</v>
      </c>
      <c r="O615" s="190"/>
      <c r="P615" s="190"/>
      <c r="Q615" s="190"/>
    </row>
    <row r="616" spans="1:17" x14ac:dyDescent="0.2">
      <c r="A616" s="349">
        <v>2012</v>
      </c>
      <c r="B616" s="283"/>
      <c r="C616" s="348">
        <v>526207</v>
      </c>
      <c r="D616" s="346">
        <v>17710</v>
      </c>
      <c r="E616" s="346">
        <v>18</v>
      </c>
      <c r="F616" s="347">
        <v>1.0163749102503061E-3</v>
      </c>
      <c r="G616" s="346">
        <v>443</v>
      </c>
      <c r="H616" s="346">
        <v>8</v>
      </c>
      <c r="I616" s="346">
        <v>5</v>
      </c>
      <c r="J616" s="346">
        <v>1</v>
      </c>
      <c r="K616" s="346">
        <v>4</v>
      </c>
      <c r="L616" s="346">
        <v>0</v>
      </c>
      <c r="M616" s="346">
        <v>0</v>
      </c>
      <c r="N616" s="345">
        <v>461</v>
      </c>
      <c r="O616" s="190"/>
      <c r="P616" s="190"/>
      <c r="Q616" s="190"/>
    </row>
    <row r="617" spans="1:17" ht="15" thickBot="1" x14ac:dyDescent="0.25">
      <c r="A617" s="344">
        <v>2013</v>
      </c>
      <c r="B617" s="343"/>
      <c r="C617" s="342">
        <v>526207</v>
      </c>
      <c r="D617" s="340" t="s">
        <v>485</v>
      </c>
      <c r="E617" s="340" t="s">
        <v>485</v>
      </c>
      <c r="F617" s="341" t="s">
        <v>485</v>
      </c>
      <c r="G617" s="340" t="s">
        <v>485</v>
      </c>
      <c r="H617" s="340" t="s">
        <v>485</v>
      </c>
      <c r="I617" s="340" t="s">
        <v>485</v>
      </c>
      <c r="J617" s="340" t="s">
        <v>485</v>
      </c>
      <c r="K617" s="340" t="s">
        <v>485</v>
      </c>
      <c r="L617" s="340" t="s">
        <v>485</v>
      </c>
      <c r="M617" s="340" t="s">
        <v>485</v>
      </c>
      <c r="N617" s="339" t="s">
        <v>485</v>
      </c>
      <c r="O617" s="190"/>
      <c r="P617" s="190"/>
      <c r="Q617" s="190"/>
    </row>
    <row r="618" spans="1:17" x14ac:dyDescent="0.2">
      <c r="A618" s="245">
        <v>1997</v>
      </c>
      <c r="B618" s="192"/>
      <c r="C618" s="337">
        <v>126536</v>
      </c>
      <c r="D618" s="336">
        <v>11637</v>
      </c>
      <c r="E618" s="336">
        <v>263</v>
      </c>
      <c r="F618" s="338">
        <v>2.2599999999999999E-2</v>
      </c>
      <c r="G618" s="255"/>
      <c r="H618" s="337">
        <v>169</v>
      </c>
      <c r="I618" s="336">
        <v>53</v>
      </c>
      <c r="J618" s="336">
        <v>23</v>
      </c>
      <c r="K618" s="336">
        <v>15</v>
      </c>
      <c r="L618" s="336">
        <v>3</v>
      </c>
      <c r="M618" s="336">
        <v>0</v>
      </c>
      <c r="N618" s="254"/>
      <c r="O618" s="190"/>
      <c r="P618" s="190"/>
      <c r="Q618" s="190"/>
    </row>
    <row r="619" spans="1:17" x14ac:dyDescent="0.2">
      <c r="A619" s="245">
        <v>1998</v>
      </c>
      <c r="B619" s="192"/>
      <c r="C619" s="337">
        <v>124234</v>
      </c>
      <c r="D619" s="336">
        <v>10483</v>
      </c>
      <c r="E619" s="336">
        <v>237</v>
      </c>
      <c r="F619" s="338">
        <v>2.2599999999999999E-2</v>
      </c>
      <c r="G619" s="238"/>
      <c r="H619" s="337">
        <v>150</v>
      </c>
      <c r="I619" s="336">
        <v>56</v>
      </c>
      <c r="J619" s="336">
        <v>18</v>
      </c>
      <c r="K619" s="336">
        <v>12</v>
      </c>
      <c r="L619" s="336">
        <v>1</v>
      </c>
      <c r="M619" s="336">
        <v>0</v>
      </c>
      <c r="N619" s="234"/>
      <c r="O619" s="190"/>
      <c r="P619" s="190"/>
      <c r="Q619" s="190"/>
    </row>
    <row r="620" spans="1:17" x14ac:dyDescent="0.2">
      <c r="A620" s="245">
        <v>1999</v>
      </c>
      <c r="B620" s="192"/>
      <c r="C620" s="337">
        <v>122311</v>
      </c>
      <c r="D620" s="336">
        <v>9571</v>
      </c>
      <c r="E620" s="336">
        <v>167</v>
      </c>
      <c r="F620" s="338">
        <v>1.7399999999999999E-2</v>
      </c>
      <c r="G620" s="238"/>
      <c r="H620" s="337">
        <v>112</v>
      </c>
      <c r="I620" s="336">
        <v>35</v>
      </c>
      <c r="J620" s="336">
        <v>13</v>
      </c>
      <c r="K620" s="336">
        <v>6</v>
      </c>
      <c r="L620" s="336">
        <v>1</v>
      </c>
      <c r="M620" s="336">
        <v>0</v>
      </c>
      <c r="N620" s="234"/>
      <c r="O620" s="190"/>
      <c r="P620" s="190"/>
      <c r="Q620" s="190"/>
    </row>
    <row r="621" spans="1:17" x14ac:dyDescent="0.2">
      <c r="A621" s="245">
        <v>2000</v>
      </c>
      <c r="B621" s="192"/>
      <c r="C621" s="337">
        <v>122919</v>
      </c>
      <c r="D621" s="336">
        <v>11753</v>
      </c>
      <c r="E621" s="336">
        <v>173</v>
      </c>
      <c r="F621" s="338">
        <v>1.47E-2</v>
      </c>
      <c r="G621" s="238"/>
      <c r="H621" s="337">
        <v>115</v>
      </c>
      <c r="I621" s="336">
        <v>36</v>
      </c>
      <c r="J621" s="336">
        <v>12</v>
      </c>
      <c r="K621" s="336">
        <v>9</v>
      </c>
      <c r="L621" s="336">
        <v>0</v>
      </c>
      <c r="M621" s="336">
        <v>1</v>
      </c>
      <c r="N621" s="234"/>
      <c r="O621" s="190"/>
      <c r="P621" s="190"/>
      <c r="Q621" s="190"/>
    </row>
    <row r="622" spans="1:17" x14ac:dyDescent="0.2">
      <c r="A622" s="245">
        <v>2001</v>
      </c>
      <c r="B622" s="192"/>
      <c r="C622" s="337">
        <v>122793</v>
      </c>
      <c r="D622" s="336">
        <v>12194</v>
      </c>
      <c r="E622" s="336">
        <v>147</v>
      </c>
      <c r="F622" s="338">
        <v>1.21E-2</v>
      </c>
      <c r="G622" s="238"/>
      <c r="H622" s="337">
        <v>89</v>
      </c>
      <c r="I622" s="336">
        <v>33</v>
      </c>
      <c r="J622" s="336">
        <v>15</v>
      </c>
      <c r="K622" s="336">
        <v>9</v>
      </c>
      <c r="L622" s="336">
        <v>1</v>
      </c>
      <c r="M622" s="336">
        <v>0</v>
      </c>
      <c r="N622" s="234"/>
      <c r="O622" s="190"/>
      <c r="P622" s="190"/>
      <c r="Q622" s="190"/>
    </row>
    <row r="623" spans="1:17" x14ac:dyDescent="0.2">
      <c r="A623" s="245">
        <v>2002</v>
      </c>
      <c r="B623" s="192"/>
      <c r="C623" s="334">
        <v>122793</v>
      </c>
      <c r="D623" s="333">
        <v>13649</v>
      </c>
      <c r="E623" s="333">
        <v>149</v>
      </c>
      <c r="F623" s="335">
        <v>1.09E-2</v>
      </c>
      <c r="G623" s="238"/>
      <c r="H623" s="334">
        <v>98</v>
      </c>
      <c r="I623" s="333">
        <v>28</v>
      </c>
      <c r="J623" s="333">
        <v>13</v>
      </c>
      <c r="K623" s="333">
        <v>9</v>
      </c>
      <c r="L623" s="333">
        <v>1</v>
      </c>
      <c r="M623" s="333">
        <v>0</v>
      </c>
      <c r="N623" s="234"/>
      <c r="O623" s="190"/>
      <c r="P623" s="190"/>
      <c r="Q623" s="190"/>
    </row>
    <row r="624" spans="1:17" x14ac:dyDescent="0.2">
      <c r="A624" s="245">
        <v>2003</v>
      </c>
      <c r="B624" s="192"/>
      <c r="C624" s="332">
        <v>122919</v>
      </c>
      <c r="D624" s="247">
        <v>14661</v>
      </c>
      <c r="E624" s="247">
        <v>160</v>
      </c>
      <c r="F624" s="249">
        <v>1.09E-2</v>
      </c>
      <c r="G624" s="238"/>
      <c r="H624" s="248">
        <v>93</v>
      </c>
      <c r="I624" s="247">
        <v>26</v>
      </c>
      <c r="J624" s="247">
        <v>21</v>
      </c>
      <c r="K624" s="247">
        <v>18</v>
      </c>
      <c r="L624" s="247">
        <v>1</v>
      </c>
      <c r="M624" s="246">
        <v>1</v>
      </c>
      <c r="N624" s="234"/>
      <c r="O624" s="190"/>
      <c r="P624" s="190"/>
      <c r="Q624" s="190"/>
    </row>
    <row r="625" spans="1:17" x14ac:dyDescent="0.2">
      <c r="A625" s="245">
        <v>2004</v>
      </c>
      <c r="B625" s="240"/>
      <c r="C625" s="242">
        <v>124498</v>
      </c>
      <c r="D625" s="242">
        <v>14933</v>
      </c>
      <c r="E625" s="242">
        <v>157</v>
      </c>
      <c r="F625" s="244">
        <v>1.0500000000000001E-2</v>
      </c>
      <c r="G625" s="238"/>
      <c r="H625" s="243">
        <v>101</v>
      </c>
      <c r="I625" s="242">
        <v>35</v>
      </c>
      <c r="J625" s="242">
        <v>14</v>
      </c>
      <c r="K625" s="242">
        <v>6</v>
      </c>
      <c r="L625" s="242">
        <v>1</v>
      </c>
      <c r="M625" s="241">
        <v>0</v>
      </c>
      <c r="N625" s="234"/>
      <c r="O625" s="190"/>
      <c r="P625" s="190"/>
      <c r="Q625" s="190"/>
    </row>
    <row r="626" spans="1:17" x14ac:dyDescent="0.2">
      <c r="A626" s="245">
        <v>2005</v>
      </c>
      <c r="B626" s="240"/>
      <c r="C626" s="237">
        <v>125265</v>
      </c>
      <c r="D626" s="236">
        <v>14135</v>
      </c>
      <c r="E626" s="236">
        <v>118</v>
      </c>
      <c r="F626" s="239">
        <v>8.3000000000000001E-3</v>
      </c>
      <c r="G626" s="238"/>
      <c r="H626" s="237">
        <v>82</v>
      </c>
      <c r="I626" s="236">
        <v>19</v>
      </c>
      <c r="J626" s="236">
        <v>11</v>
      </c>
      <c r="K626" s="236">
        <v>5</v>
      </c>
      <c r="L626" s="236">
        <v>1</v>
      </c>
      <c r="M626" s="235">
        <v>0</v>
      </c>
      <c r="N626" s="234"/>
      <c r="O626" s="190"/>
      <c r="P626" s="190"/>
      <c r="Q626" s="190"/>
    </row>
    <row r="627" spans="1:17" x14ac:dyDescent="0.2">
      <c r="A627" s="245">
        <v>2006</v>
      </c>
      <c r="B627" s="240"/>
      <c r="C627" s="330">
        <v>126125</v>
      </c>
      <c r="D627" s="330">
        <v>13272</v>
      </c>
      <c r="E627" s="330">
        <f>SUM(H627:M627)</f>
        <v>114</v>
      </c>
      <c r="F627" s="329">
        <f>E627/D627</f>
        <v>8.5895117540687165E-3</v>
      </c>
      <c r="G627" s="330"/>
      <c r="H627" s="330">
        <v>69</v>
      </c>
      <c r="I627" s="330">
        <v>24</v>
      </c>
      <c r="J627" s="330">
        <v>9</v>
      </c>
      <c r="K627" s="330">
        <v>12</v>
      </c>
      <c r="L627" s="330">
        <v>0</v>
      </c>
      <c r="M627" s="330">
        <v>0</v>
      </c>
      <c r="N627" s="331"/>
      <c r="O627" s="190"/>
      <c r="P627" s="190"/>
      <c r="Q627" s="190"/>
    </row>
    <row r="628" spans="1:17" x14ac:dyDescent="0.2">
      <c r="A628" s="230" t="s">
        <v>495</v>
      </c>
      <c r="B628" s="192"/>
      <c r="C628" s="328">
        <v>127078</v>
      </c>
      <c r="D628" s="328">
        <v>12217</v>
      </c>
      <c r="E628" s="330">
        <v>102</v>
      </c>
      <c r="F628" s="329">
        <v>8.3490218967199326E-3</v>
      </c>
      <c r="G628" s="328"/>
      <c r="H628" s="328">
        <v>62</v>
      </c>
      <c r="I628" s="328">
        <v>18</v>
      </c>
      <c r="J628" s="328">
        <v>9</v>
      </c>
      <c r="K628" s="328">
        <v>10</v>
      </c>
      <c r="L628" s="328">
        <v>3</v>
      </c>
      <c r="M628" s="328">
        <v>0</v>
      </c>
      <c r="N628" s="327"/>
      <c r="O628" s="190"/>
      <c r="P628" s="190"/>
      <c r="Q628" s="190"/>
    </row>
    <row r="629" spans="1:17" x14ac:dyDescent="0.2">
      <c r="A629" s="210">
        <v>2008</v>
      </c>
      <c r="B629" s="192"/>
      <c r="C629" s="328">
        <v>127519</v>
      </c>
      <c r="D629" s="328">
        <v>13205</v>
      </c>
      <c r="E629" s="330">
        <v>100</v>
      </c>
      <c r="F629" s="329">
        <v>7.5728893280029297E-3</v>
      </c>
      <c r="G629" s="328"/>
      <c r="H629" s="328">
        <v>67</v>
      </c>
      <c r="I629" s="328">
        <v>18</v>
      </c>
      <c r="J629" s="328">
        <v>7</v>
      </c>
      <c r="K629" s="328">
        <v>8</v>
      </c>
      <c r="L629" s="328">
        <v>0</v>
      </c>
      <c r="M629" s="328">
        <v>0</v>
      </c>
      <c r="N629" s="327"/>
      <c r="O629" s="190"/>
      <c r="P629" s="190"/>
      <c r="Q629" s="190"/>
    </row>
    <row r="630" spans="1:17" x14ac:dyDescent="0.2">
      <c r="A630" s="222">
        <v>2009</v>
      </c>
      <c r="B630" s="217"/>
      <c r="C630" s="328">
        <v>127500</v>
      </c>
      <c r="D630" s="328">
        <v>12623</v>
      </c>
      <c r="E630" s="330">
        <v>101</v>
      </c>
      <c r="F630" s="329">
        <v>8.0000000000000002E-3</v>
      </c>
      <c r="G630" s="328"/>
      <c r="H630" s="328">
        <v>70</v>
      </c>
      <c r="I630" s="328">
        <v>13</v>
      </c>
      <c r="J630" s="328">
        <v>12</v>
      </c>
      <c r="K630" s="328">
        <v>5</v>
      </c>
      <c r="L630" s="328">
        <v>1</v>
      </c>
      <c r="M630" s="328">
        <v>0</v>
      </c>
      <c r="N630" s="327"/>
      <c r="O630" s="190"/>
      <c r="P630" s="190"/>
      <c r="Q630" s="190"/>
    </row>
    <row r="631" spans="1:17" x14ac:dyDescent="0.2">
      <c r="A631" s="230">
        <v>2010</v>
      </c>
      <c r="B631" s="217"/>
      <c r="C631" s="324">
        <v>125045</v>
      </c>
      <c r="D631" s="324">
        <v>10963</v>
      </c>
      <c r="E631" s="326">
        <v>78</v>
      </c>
      <c r="F631" s="325">
        <v>7.1000000000000004E-3</v>
      </c>
      <c r="G631" s="324">
        <v>734</v>
      </c>
      <c r="H631" s="324">
        <v>47</v>
      </c>
      <c r="I631" s="324">
        <v>15</v>
      </c>
      <c r="J631" s="324">
        <v>8</v>
      </c>
      <c r="K631" s="324">
        <v>8</v>
      </c>
      <c r="L631" s="324">
        <v>0</v>
      </c>
      <c r="M631" s="324">
        <v>0</v>
      </c>
      <c r="N631" s="323">
        <v>812</v>
      </c>
      <c r="O631" s="190"/>
      <c r="P631" s="190"/>
      <c r="Q631" s="190"/>
    </row>
    <row r="632" spans="1:17" x14ac:dyDescent="0.2">
      <c r="A632" s="322">
        <v>2011</v>
      </c>
      <c r="B632" s="214"/>
      <c r="C632" s="321">
        <v>125045</v>
      </c>
      <c r="D632" s="319">
        <v>11701</v>
      </c>
      <c r="E632" s="319">
        <v>68</v>
      </c>
      <c r="F632" s="320">
        <v>5.7999999999999996E-3</v>
      </c>
      <c r="G632" s="319">
        <v>585</v>
      </c>
      <c r="H632" s="319">
        <v>40</v>
      </c>
      <c r="I632" s="319">
        <v>17</v>
      </c>
      <c r="J632" s="319">
        <v>5</v>
      </c>
      <c r="K632" s="319">
        <v>6</v>
      </c>
      <c r="L632" s="319">
        <v>0</v>
      </c>
      <c r="M632" s="319">
        <v>0</v>
      </c>
      <c r="N632" s="318">
        <v>653</v>
      </c>
      <c r="O632" s="190"/>
      <c r="P632" s="190"/>
      <c r="Q632" s="190"/>
    </row>
    <row r="633" spans="1:17" x14ac:dyDescent="0.2">
      <c r="A633" s="210">
        <v>2012</v>
      </c>
      <c r="B633" s="240"/>
      <c r="C633" s="317">
        <v>125045</v>
      </c>
      <c r="D633" s="315">
        <v>11422</v>
      </c>
      <c r="E633" s="315">
        <v>61</v>
      </c>
      <c r="F633" s="316">
        <v>5.3E-3</v>
      </c>
      <c r="G633" s="315">
        <v>535</v>
      </c>
      <c r="H633" s="315">
        <v>32</v>
      </c>
      <c r="I633" s="315">
        <v>14</v>
      </c>
      <c r="J633" s="315">
        <v>8</v>
      </c>
      <c r="K633" s="315">
        <v>6</v>
      </c>
      <c r="L633" s="315">
        <v>1</v>
      </c>
      <c r="M633" s="315">
        <v>0</v>
      </c>
      <c r="N633" s="314">
        <v>596</v>
      </c>
      <c r="O633" s="190"/>
      <c r="P633" s="190"/>
      <c r="Q633" s="190"/>
    </row>
    <row r="634" spans="1:17" ht="15" thickBot="1" x14ac:dyDescent="0.25">
      <c r="A634" s="205">
        <v>2013</v>
      </c>
      <c r="B634" s="204"/>
      <c r="C634" s="313">
        <v>125045</v>
      </c>
      <c r="D634" s="201">
        <v>11881</v>
      </c>
      <c r="E634" s="201">
        <v>44</v>
      </c>
      <c r="F634" s="202">
        <v>3.7000000000000002E-3</v>
      </c>
      <c r="G634" s="201">
        <v>459</v>
      </c>
      <c r="H634" s="201">
        <v>28</v>
      </c>
      <c r="I634" s="201">
        <v>11</v>
      </c>
      <c r="J634" s="201">
        <v>3</v>
      </c>
      <c r="K634" s="201">
        <v>2</v>
      </c>
      <c r="L634" s="201">
        <v>0</v>
      </c>
      <c r="M634" s="201">
        <v>0</v>
      </c>
      <c r="N634" s="200">
        <v>503</v>
      </c>
      <c r="O634" s="190"/>
      <c r="P634" s="190"/>
      <c r="Q634" s="190"/>
    </row>
    <row r="635" spans="1:17" x14ac:dyDescent="0.2">
      <c r="A635" s="286">
        <v>1997</v>
      </c>
      <c r="B635" s="303"/>
      <c r="C635" s="308">
        <v>405409</v>
      </c>
      <c r="D635" s="307">
        <v>68464</v>
      </c>
      <c r="E635" s="307">
        <v>7010</v>
      </c>
      <c r="F635" s="309">
        <v>0.1024</v>
      </c>
      <c r="G635" s="312"/>
      <c r="H635" s="308">
        <v>3681</v>
      </c>
      <c r="I635" s="307">
        <v>1794</v>
      </c>
      <c r="J635" s="307">
        <v>781</v>
      </c>
      <c r="K635" s="307">
        <v>677</v>
      </c>
      <c r="L635" s="307">
        <v>64</v>
      </c>
      <c r="M635" s="307">
        <v>13</v>
      </c>
      <c r="N635" s="311"/>
      <c r="O635" s="190"/>
      <c r="P635" s="190"/>
      <c r="Q635" s="190"/>
    </row>
    <row r="636" spans="1:17" x14ac:dyDescent="0.2">
      <c r="A636" s="286">
        <v>1998</v>
      </c>
      <c r="B636" s="303"/>
      <c r="C636" s="308">
        <v>403252</v>
      </c>
      <c r="D636" s="307">
        <v>69590</v>
      </c>
      <c r="E636" s="307">
        <v>5334</v>
      </c>
      <c r="F636" s="309">
        <v>7.6600000000000001E-2</v>
      </c>
      <c r="G636" s="291"/>
      <c r="H636" s="308">
        <v>2972</v>
      </c>
      <c r="I636" s="307">
        <v>1299</v>
      </c>
      <c r="J636" s="307">
        <v>532</v>
      </c>
      <c r="K636" s="307">
        <v>480</v>
      </c>
      <c r="L636" s="307">
        <v>44</v>
      </c>
      <c r="M636" s="307">
        <v>7</v>
      </c>
      <c r="N636" s="287"/>
      <c r="O636" s="190"/>
      <c r="P636" s="190"/>
      <c r="Q636" s="190"/>
    </row>
    <row r="637" spans="1:17" x14ac:dyDescent="0.2">
      <c r="A637" s="286">
        <v>1999</v>
      </c>
      <c r="B637" s="303"/>
      <c r="C637" s="308">
        <v>401769</v>
      </c>
      <c r="D637" s="307">
        <v>70686</v>
      </c>
      <c r="E637" s="307">
        <v>4567</v>
      </c>
      <c r="F637" s="309">
        <v>6.4600000000000005E-2</v>
      </c>
      <c r="G637" s="291"/>
      <c r="H637" s="308">
        <v>2581</v>
      </c>
      <c r="I637" s="307">
        <v>1132</v>
      </c>
      <c r="J637" s="307">
        <v>417</v>
      </c>
      <c r="K637" s="307">
        <v>397</v>
      </c>
      <c r="L637" s="307">
        <v>36</v>
      </c>
      <c r="M637" s="307">
        <v>4</v>
      </c>
      <c r="N637" s="287"/>
      <c r="O637" s="190"/>
      <c r="P637" s="190"/>
      <c r="Q637" s="190"/>
    </row>
    <row r="638" spans="1:17" x14ac:dyDescent="0.2">
      <c r="A638" s="286">
        <v>2000</v>
      </c>
      <c r="B638" s="303"/>
      <c r="C638" s="308">
        <v>414337</v>
      </c>
      <c r="D638" s="307">
        <v>70382</v>
      </c>
      <c r="E638" s="307">
        <v>3910</v>
      </c>
      <c r="F638" s="309">
        <v>5.5599999999999997E-2</v>
      </c>
      <c r="G638" s="291"/>
      <c r="H638" s="308">
        <v>2325</v>
      </c>
      <c r="I638" s="307">
        <v>807</v>
      </c>
      <c r="J638" s="307">
        <v>389</v>
      </c>
      <c r="K638" s="307">
        <v>351</v>
      </c>
      <c r="L638" s="307">
        <v>28</v>
      </c>
      <c r="M638" s="307">
        <v>10</v>
      </c>
      <c r="N638" s="287"/>
      <c r="O638" s="190"/>
      <c r="P638" s="190"/>
      <c r="Q638" s="190"/>
    </row>
    <row r="639" spans="1:17" x14ac:dyDescent="0.2">
      <c r="A639" s="286">
        <v>2001</v>
      </c>
      <c r="B639" s="310"/>
      <c r="C639" s="308">
        <v>415154</v>
      </c>
      <c r="D639" s="307">
        <v>79225</v>
      </c>
      <c r="E639" s="307">
        <v>3659</v>
      </c>
      <c r="F639" s="309">
        <v>4.6199999999999998E-2</v>
      </c>
      <c r="G639" s="291"/>
      <c r="H639" s="308">
        <v>2159</v>
      </c>
      <c r="I639" s="307">
        <v>823</v>
      </c>
      <c r="J639" s="307">
        <v>344</v>
      </c>
      <c r="K639" s="307">
        <v>295</v>
      </c>
      <c r="L639" s="307">
        <v>33</v>
      </c>
      <c r="M639" s="307">
        <v>5</v>
      </c>
      <c r="N639" s="287"/>
      <c r="O639" s="190"/>
      <c r="P639" s="190"/>
      <c r="Q639" s="190"/>
    </row>
    <row r="640" spans="1:17" x14ac:dyDescent="0.2">
      <c r="A640" s="286">
        <v>2002</v>
      </c>
      <c r="B640" s="303"/>
      <c r="C640" s="305">
        <v>415154</v>
      </c>
      <c r="D640" s="304">
        <v>81608</v>
      </c>
      <c r="E640" s="304">
        <v>3363</v>
      </c>
      <c r="F640" s="306">
        <v>4.1200000000000001E-2</v>
      </c>
      <c r="G640" s="291"/>
      <c r="H640" s="305">
        <v>2057</v>
      </c>
      <c r="I640" s="304">
        <v>705</v>
      </c>
      <c r="J640" s="304">
        <v>299</v>
      </c>
      <c r="K640" s="304">
        <v>266</v>
      </c>
      <c r="L640" s="304">
        <v>32</v>
      </c>
      <c r="M640" s="304">
        <v>4</v>
      </c>
      <c r="N640" s="287"/>
      <c r="O640" s="190"/>
      <c r="P640" s="190"/>
      <c r="Q640" s="190"/>
    </row>
    <row r="641" spans="1:17" x14ac:dyDescent="0.2">
      <c r="A641" s="286">
        <v>2003</v>
      </c>
      <c r="B641" s="303"/>
      <c r="C641" s="302">
        <v>416392</v>
      </c>
      <c r="D641" s="299">
        <v>80946</v>
      </c>
      <c r="E641" s="299">
        <v>2817</v>
      </c>
      <c r="F641" s="301">
        <v>3.4799999999999998E-2</v>
      </c>
      <c r="G641" s="291"/>
      <c r="H641" s="300">
        <v>1667</v>
      </c>
      <c r="I641" s="299">
        <v>653</v>
      </c>
      <c r="J641" s="299">
        <v>242</v>
      </c>
      <c r="K641" s="299">
        <v>233</v>
      </c>
      <c r="L641" s="299">
        <v>20</v>
      </c>
      <c r="M641" s="298">
        <v>2</v>
      </c>
      <c r="N641" s="287"/>
      <c r="O641" s="190"/>
      <c r="P641" s="190"/>
      <c r="Q641" s="190"/>
    </row>
    <row r="642" spans="1:17" x14ac:dyDescent="0.2">
      <c r="A642" s="286">
        <v>2004</v>
      </c>
      <c r="B642" s="293"/>
      <c r="C642" s="295">
        <v>419520</v>
      </c>
      <c r="D642" s="295">
        <v>83665</v>
      </c>
      <c r="E642" s="295">
        <v>2512</v>
      </c>
      <c r="F642" s="297">
        <v>0.03</v>
      </c>
      <c r="G642" s="291"/>
      <c r="H642" s="296">
        <v>1564</v>
      </c>
      <c r="I642" s="295">
        <v>554</v>
      </c>
      <c r="J642" s="295">
        <v>195</v>
      </c>
      <c r="K642" s="295">
        <v>180</v>
      </c>
      <c r="L642" s="295">
        <v>17</v>
      </c>
      <c r="M642" s="294">
        <v>2</v>
      </c>
      <c r="N642" s="287"/>
      <c r="O642" s="190"/>
      <c r="P642" s="190"/>
      <c r="Q642" s="190"/>
    </row>
    <row r="643" spans="1:17" x14ac:dyDescent="0.2">
      <c r="A643" s="286">
        <v>2005</v>
      </c>
      <c r="B643" s="293"/>
      <c r="C643" s="290">
        <v>420921</v>
      </c>
      <c r="D643" s="289">
        <v>82126</v>
      </c>
      <c r="E643" s="289">
        <v>2221</v>
      </c>
      <c r="F643" s="292">
        <v>2.7E-2</v>
      </c>
      <c r="G643" s="291"/>
      <c r="H643" s="290">
        <v>1377</v>
      </c>
      <c r="I643" s="289">
        <v>472</v>
      </c>
      <c r="J643" s="289">
        <v>192</v>
      </c>
      <c r="K643" s="289">
        <v>160</v>
      </c>
      <c r="L643" s="289">
        <v>16</v>
      </c>
      <c r="M643" s="288">
        <v>4</v>
      </c>
      <c r="N643" s="287"/>
      <c r="O643" s="190"/>
      <c r="P643" s="190"/>
      <c r="Q643" s="190"/>
    </row>
    <row r="644" spans="1:17" x14ac:dyDescent="0.2">
      <c r="A644" s="286">
        <v>2006</v>
      </c>
      <c r="B644" s="285"/>
      <c r="C644" s="275">
        <v>426108</v>
      </c>
      <c r="D644" s="275">
        <v>82002</v>
      </c>
      <c r="E644" s="275">
        <f>SUM(H644:M644)</f>
        <v>1596</v>
      </c>
      <c r="F644" s="276">
        <f>E644/D644</f>
        <v>1.9462939928294433E-2</v>
      </c>
      <c r="G644" s="275"/>
      <c r="H644" s="275">
        <v>973</v>
      </c>
      <c r="I644" s="275">
        <v>334</v>
      </c>
      <c r="J644" s="275">
        <v>149</v>
      </c>
      <c r="K644" s="275">
        <v>125</v>
      </c>
      <c r="L644" s="275">
        <v>11</v>
      </c>
      <c r="M644" s="275">
        <v>4</v>
      </c>
      <c r="N644" s="274"/>
      <c r="O644" s="190"/>
      <c r="P644" s="190"/>
      <c r="Q644" s="190"/>
    </row>
    <row r="645" spans="1:17" x14ac:dyDescent="0.2">
      <c r="A645" s="284">
        <v>2007</v>
      </c>
      <c r="B645" s="283"/>
      <c r="C645" s="282">
        <v>429850</v>
      </c>
      <c r="D645" s="279">
        <v>92771</v>
      </c>
      <c r="E645" s="281">
        <v>1583</v>
      </c>
      <c r="F645" s="280">
        <v>1.7063522711396217E-2</v>
      </c>
      <c r="G645" s="279"/>
      <c r="H645" s="279">
        <v>958</v>
      </c>
      <c r="I645" s="279">
        <v>355</v>
      </c>
      <c r="J645" s="279">
        <v>125</v>
      </c>
      <c r="K645" s="279">
        <v>133</v>
      </c>
      <c r="L645" s="279">
        <v>11</v>
      </c>
      <c r="M645" s="279">
        <v>1</v>
      </c>
      <c r="N645" s="278"/>
      <c r="O645" s="190"/>
      <c r="P645" s="190"/>
      <c r="Q645" s="190"/>
    </row>
    <row r="646" spans="1:17" x14ac:dyDescent="0.2">
      <c r="A646" s="272">
        <v>2008</v>
      </c>
      <c r="B646" s="277"/>
      <c r="C646" s="275">
        <v>433259</v>
      </c>
      <c r="D646" s="275">
        <v>96429</v>
      </c>
      <c r="E646" s="275">
        <v>1334</v>
      </c>
      <c r="F646" s="276">
        <v>1.3834012672305107E-2</v>
      </c>
      <c r="G646" s="275"/>
      <c r="H646" s="275">
        <v>801</v>
      </c>
      <c r="I646" s="275">
        <v>280</v>
      </c>
      <c r="J646" s="275">
        <v>126</v>
      </c>
      <c r="K646" s="275">
        <v>107</v>
      </c>
      <c r="L646" s="275">
        <v>20</v>
      </c>
      <c r="M646" s="275">
        <v>0</v>
      </c>
      <c r="N646" s="274"/>
      <c r="O646" s="190"/>
      <c r="P646" s="190"/>
      <c r="Q646" s="190"/>
    </row>
    <row r="647" spans="1:17" x14ac:dyDescent="0.2">
      <c r="A647" s="272">
        <v>2009</v>
      </c>
      <c r="B647" s="273"/>
      <c r="C647" s="269">
        <v>436106</v>
      </c>
      <c r="D647" s="269">
        <v>101316</v>
      </c>
      <c r="E647" s="269">
        <v>1176</v>
      </c>
      <c r="F647" s="270">
        <v>1.1599999999999999E-2</v>
      </c>
      <c r="G647" s="269">
        <v>10453</v>
      </c>
      <c r="H647" s="269">
        <v>712</v>
      </c>
      <c r="I647" s="269">
        <v>255</v>
      </c>
      <c r="J647" s="269">
        <v>97</v>
      </c>
      <c r="K647" s="269">
        <v>101</v>
      </c>
      <c r="L647" s="269">
        <v>9</v>
      </c>
      <c r="M647" s="269">
        <v>2</v>
      </c>
      <c r="N647" s="268">
        <v>11629</v>
      </c>
      <c r="O647" s="190"/>
      <c r="P647" s="190"/>
      <c r="Q647" s="190"/>
    </row>
    <row r="648" spans="1:17" x14ac:dyDescent="0.2">
      <c r="A648" s="272">
        <v>2010</v>
      </c>
      <c r="B648" s="271"/>
      <c r="C648" s="269">
        <v>431404</v>
      </c>
      <c r="D648" s="269">
        <v>95048</v>
      </c>
      <c r="E648" s="269">
        <v>982</v>
      </c>
      <c r="F648" s="270">
        <v>1.03E-2</v>
      </c>
      <c r="G648" s="269">
        <v>8190</v>
      </c>
      <c r="H648" s="269">
        <v>566</v>
      </c>
      <c r="I648" s="269">
        <v>210</v>
      </c>
      <c r="J648" s="269">
        <v>92</v>
      </c>
      <c r="K648" s="269">
        <v>102</v>
      </c>
      <c r="L648" s="269">
        <v>10</v>
      </c>
      <c r="M648" s="269">
        <v>2</v>
      </c>
      <c r="N648" s="268">
        <v>9172</v>
      </c>
      <c r="O648" s="190"/>
      <c r="P648" s="190"/>
      <c r="Q648" s="190"/>
    </row>
    <row r="649" spans="1:17" x14ac:dyDescent="0.2">
      <c r="A649" s="272">
        <v>2011</v>
      </c>
      <c r="B649" s="271"/>
      <c r="C649" s="269">
        <v>431404</v>
      </c>
      <c r="D649" s="269">
        <v>89222</v>
      </c>
      <c r="E649" s="269">
        <v>891</v>
      </c>
      <c r="F649" s="270">
        <v>0.01</v>
      </c>
      <c r="G649" s="269">
        <v>6755</v>
      </c>
      <c r="H649" s="269">
        <v>514</v>
      </c>
      <c r="I649" s="269">
        <v>183</v>
      </c>
      <c r="J649" s="269">
        <v>92</v>
      </c>
      <c r="K649" s="269">
        <v>92</v>
      </c>
      <c r="L649" s="269">
        <v>9</v>
      </c>
      <c r="M649" s="269">
        <v>1</v>
      </c>
      <c r="N649" s="268">
        <v>7646</v>
      </c>
      <c r="O649" s="190"/>
      <c r="P649" s="190"/>
      <c r="Q649" s="190"/>
    </row>
    <row r="650" spans="1:17" x14ac:dyDescent="0.2">
      <c r="A650" s="267">
        <v>2012</v>
      </c>
      <c r="B650" s="266"/>
      <c r="C650" s="265">
        <v>431404</v>
      </c>
      <c r="D650" s="263">
        <v>98137</v>
      </c>
      <c r="E650" s="263">
        <v>901</v>
      </c>
      <c r="F650" s="264">
        <v>9.1999999999999998E-3</v>
      </c>
      <c r="G650" s="263">
        <v>6095</v>
      </c>
      <c r="H650" s="263">
        <v>485</v>
      </c>
      <c r="I650" s="263">
        <v>194</v>
      </c>
      <c r="J650" s="263">
        <v>106</v>
      </c>
      <c r="K650" s="263">
        <v>98</v>
      </c>
      <c r="L650" s="263">
        <v>12</v>
      </c>
      <c r="M650" s="263">
        <v>6</v>
      </c>
      <c r="N650" s="262">
        <v>6996</v>
      </c>
      <c r="O650" s="190"/>
      <c r="P650" s="190"/>
      <c r="Q650" s="190"/>
    </row>
    <row r="651" spans="1:17" ht="15" thickBot="1" x14ac:dyDescent="0.25">
      <c r="A651" s="261">
        <v>2013</v>
      </c>
      <c r="B651" s="260"/>
      <c r="C651" s="259">
        <v>431404</v>
      </c>
      <c r="D651" s="257">
        <v>93919</v>
      </c>
      <c r="E651" s="257">
        <v>759</v>
      </c>
      <c r="F651" s="258">
        <v>8.0999999999999996E-3</v>
      </c>
      <c r="G651" s="257">
        <v>5251</v>
      </c>
      <c r="H651" s="257">
        <v>448</v>
      </c>
      <c r="I651" s="257">
        <v>139</v>
      </c>
      <c r="J651" s="257">
        <v>76</v>
      </c>
      <c r="K651" s="257">
        <v>83</v>
      </c>
      <c r="L651" s="257">
        <v>11</v>
      </c>
      <c r="M651" s="257">
        <v>2</v>
      </c>
      <c r="N651" s="256">
        <v>6010</v>
      </c>
      <c r="O651" s="190"/>
      <c r="P651" s="190"/>
      <c r="Q651" s="190"/>
    </row>
    <row r="652" spans="1:17" x14ac:dyDescent="0.2">
      <c r="A652" s="245">
        <v>1997</v>
      </c>
      <c r="B652" s="192"/>
      <c r="C652" s="253">
        <v>23345397</v>
      </c>
      <c r="D652" s="252">
        <v>1611569</v>
      </c>
      <c r="E652" s="252">
        <v>122641</v>
      </c>
      <c r="F652" s="239">
        <v>7.6100000000000001E-2</v>
      </c>
      <c r="G652" s="255"/>
      <c r="H652" s="253">
        <v>67793</v>
      </c>
      <c r="I652" s="252">
        <v>28312</v>
      </c>
      <c r="J652" s="252">
        <v>13473</v>
      </c>
      <c r="K652" s="252">
        <v>11693</v>
      </c>
      <c r="L652" s="252">
        <v>1170</v>
      </c>
      <c r="M652" s="252">
        <v>200</v>
      </c>
      <c r="N652" s="254"/>
      <c r="O652" s="190"/>
      <c r="P652" s="190"/>
      <c r="Q652" s="190"/>
    </row>
    <row r="653" spans="1:17" x14ac:dyDescent="0.2">
      <c r="A653" s="245">
        <v>1998</v>
      </c>
      <c r="B653" s="192"/>
      <c r="C653" s="253">
        <v>23143133</v>
      </c>
      <c r="D653" s="252">
        <v>1761674</v>
      </c>
      <c r="E653" s="252">
        <v>114571</v>
      </c>
      <c r="F653" s="239">
        <v>6.5000000000000002E-2</v>
      </c>
      <c r="G653" s="238"/>
      <c r="H653" s="253">
        <v>66305</v>
      </c>
      <c r="I653" s="252">
        <v>25636</v>
      </c>
      <c r="J653" s="252">
        <v>11498</v>
      </c>
      <c r="K653" s="252">
        <v>9896</v>
      </c>
      <c r="L653" s="252">
        <v>1076</v>
      </c>
      <c r="M653" s="252">
        <v>160</v>
      </c>
      <c r="N653" s="234"/>
      <c r="O653" s="190"/>
      <c r="P653" s="190"/>
      <c r="Q653" s="190"/>
    </row>
    <row r="654" spans="1:17" x14ac:dyDescent="0.2">
      <c r="A654" s="245">
        <v>1999</v>
      </c>
      <c r="B654" s="192"/>
      <c r="C654" s="253">
        <v>23023683</v>
      </c>
      <c r="D654" s="252">
        <v>1875500</v>
      </c>
      <c r="E654" s="252">
        <v>94292</v>
      </c>
      <c r="F654" s="239">
        <v>5.0299999999999997E-2</v>
      </c>
      <c r="G654" s="238"/>
      <c r="H654" s="253">
        <v>55538</v>
      </c>
      <c r="I654" s="252">
        <v>20782</v>
      </c>
      <c r="J654" s="252">
        <v>9120</v>
      </c>
      <c r="K654" s="252">
        <v>7903</v>
      </c>
      <c r="L654" s="252">
        <v>839</v>
      </c>
      <c r="M654" s="252">
        <v>110</v>
      </c>
      <c r="N654" s="234"/>
      <c r="O654" s="190"/>
      <c r="P654" s="190"/>
      <c r="Q654" s="190"/>
    </row>
    <row r="655" spans="1:17" x14ac:dyDescent="0.2">
      <c r="A655" s="245">
        <v>2000</v>
      </c>
      <c r="B655" s="192"/>
      <c r="C655" s="253">
        <v>23304631</v>
      </c>
      <c r="D655" s="252">
        <v>2216700</v>
      </c>
      <c r="E655" s="252">
        <v>87782</v>
      </c>
      <c r="F655" s="239">
        <v>3.9600000000000003E-2</v>
      </c>
      <c r="G655" s="238"/>
      <c r="H655" s="253">
        <v>51639</v>
      </c>
      <c r="I655" s="252">
        <v>18921</v>
      </c>
      <c r="J655" s="252">
        <v>8512</v>
      </c>
      <c r="K655" s="252">
        <v>7748</v>
      </c>
      <c r="L655" s="252">
        <v>814</v>
      </c>
      <c r="M655" s="252">
        <v>148</v>
      </c>
      <c r="N655" s="234"/>
      <c r="O655" s="190"/>
      <c r="P655" s="190"/>
      <c r="Q655" s="190"/>
    </row>
    <row r="656" spans="1:17" x14ac:dyDescent="0.2">
      <c r="A656" s="245">
        <v>2001</v>
      </c>
      <c r="B656" s="192"/>
      <c r="C656" s="253">
        <v>23380551</v>
      </c>
      <c r="D656" s="252">
        <v>2538008</v>
      </c>
      <c r="E656" s="252">
        <v>76992</v>
      </c>
      <c r="F656" s="239">
        <v>3.0300000000000001E-2</v>
      </c>
      <c r="G656" s="238"/>
      <c r="H656" s="253">
        <v>45856</v>
      </c>
      <c r="I656" s="252">
        <v>16502</v>
      </c>
      <c r="J656" s="252">
        <v>7060</v>
      </c>
      <c r="K656" s="252">
        <v>6647</v>
      </c>
      <c r="L656" s="252">
        <v>800</v>
      </c>
      <c r="M656" s="252">
        <v>127</v>
      </c>
      <c r="N656" s="234"/>
      <c r="O656" s="190"/>
      <c r="P656" s="190"/>
      <c r="Q656" s="190"/>
    </row>
    <row r="657" spans="1:17" x14ac:dyDescent="0.2">
      <c r="A657" s="245">
        <v>2002</v>
      </c>
      <c r="B657" s="192"/>
      <c r="C657" s="251">
        <v>23380855</v>
      </c>
      <c r="D657" s="250">
        <v>2652964</v>
      </c>
      <c r="E657" s="250">
        <v>67914</v>
      </c>
      <c r="F657" s="198">
        <v>2.5600000000000001E-2</v>
      </c>
      <c r="G657" s="238"/>
      <c r="H657" s="251">
        <v>41160</v>
      </c>
      <c r="I657" s="250">
        <v>14592</v>
      </c>
      <c r="J657" s="250">
        <v>5958</v>
      </c>
      <c r="K657" s="250">
        <v>5475</v>
      </c>
      <c r="L657" s="250">
        <v>628</v>
      </c>
      <c r="M657" s="250">
        <v>101</v>
      </c>
      <c r="N657" s="234"/>
      <c r="O657" s="190"/>
      <c r="P657" s="190"/>
      <c r="Q657" s="190"/>
    </row>
    <row r="658" spans="1:17" x14ac:dyDescent="0.2">
      <c r="A658" s="245">
        <v>2003</v>
      </c>
      <c r="B658" s="240"/>
      <c r="C658" s="247">
        <v>23612242</v>
      </c>
      <c r="D658" s="247">
        <v>3092229</v>
      </c>
      <c r="E658" s="247">
        <v>70236</v>
      </c>
      <c r="F658" s="249">
        <v>2.2700000000000001E-2</v>
      </c>
      <c r="G658" s="238"/>
      <c r="H658" s="248">
        <v>43214</v>
      </c>
      <c r="I658" s="247">
        <v>14301</v>
      </c>
      <c r="J658" s="247">
        <v>5760</v>
      </c>
      <c r="K658" s="247">
        <v>5496</v>
      </c>
      <c r="L658" s="247">
        <v>601</v>
      </c>
      <c r="M658" s="246">
        <v>864</v>
      </c>
      <c r="N658" s="234"/>
      <c r="O658" s="190"/>
      <c r="P658" s="190"/>
      <c r="Q658" s="190"/>
    </row>
    <row r="659" spans="1:17" x14ac:dyDescent="0.2">
      <c r="A659" s="245">
        <v>2004</v>
      </c>
      <c r="B659" s="240"/>
      <c r="C659" s="242">
        <v>23903723</v>
      </c>
      <c r="D659" s="242">
        <v>3250848</v>
      </c>
      <c r="E659" s="242">
        <v>57204</v>
      </c>
      <c r="F659" s="244">
        <v>1.7600000000000001E-2</v>
      </c>
      <c r="G659" s="238"/>
      <c r="H659" s="243">
        <v>34996</v>
      </c>
      <c r="I659" s="242">
        <v>11490</v>
      </c>
      <c r="J659" s="242">
        <v>4612</v>
      </c>
      <c r="K659" s="242">
        <v>4363</v>
      </c>
      <c r="L659" s="242">
        <v>532</v>
      </c>
      <c r="M659" s="241">
        <v>1211</v>
      </c>
      <c r="N659" s="234"/>
      <c r="O659" s="190"/>
      <c r="P659" s="190"/>
      <c r="Q659" s="190"/>
    </row>
    <row r="660" spans="1:17" x14ac:dyDescent="0.2">
      <c r="A660" s="230">
        <v>2005</v>
      </c>
      <c r="B660" s="240"/>
      <c r="C660" s="237">
        <v>24204520</v>
      </c>
      <c r="D660" s="236">
        <v>3529634</v>
      </c>
      <c r="E660" s="236">
        <v>54051</v>
      </c>
      <c r="F660" s="239">
        <v>1.5299999999999999E-2</v>
      </c>
      <c r="G660" s="238"/>
      <c r="H660" s="237">
        <v>32594</v>
      </c>
      <c r="I660" s="236">
        <v>10743</v>
      </c>
      <c r="J660" s="236">
        <v>4628</v>
      </c>
      <c r="K660" s="236">
        <v>4467</v>
      </c>
      <c r="L660" s="236">
        <v>502</v>
      </c>
      <c r="M660" s="235">
        <v>1117</v>
      </c>
      <c r="N660" s="234"/>
      <c r="O660" s="190"/>
      <c r="P660" s="190"/>
      <c r="Q660" s="190"/>
    </row>
    <row r="661" spans="1:17" x14ac:dyDescent="0.2">
      <c r="A661" s="222">
        <v>2006</v>
      </c>
      <c r="B661" s="227"/>
      <c r="C661" s="232">
        <v>24740680</v>
      </c>
      <c r="D661" s="232">
        <v>4168544</v>
      </c>
      <c r="E661" s="232">
        <v>50117</v>
      </c>
      <c r="F661" s="233">
        <v>1.2022663068927663E-2</v>
      </c>
      <c r="G661" s="232"/>
      <c r="H661" s="232">
        <v>31250</v>
      </c>
      <c r="I661" s="232">
        <v>10242</v>
      </c>
      <c r="J661" s="232">
        <v>4353</v>
      </c>
      <c r="K661" s="232">
        <v>4004</v>
      </c>
      <c r="L661" s="232">
        <v>477</v>
      </c>
      <c r="M661" s="232">
        <v>88</v>
      </c>
      <c r="N661" s="231"/>
      <c r="O661" s="190"/>
      <c r="P661" s="190"/>
      <c r="Q661" s="190"/>
    </row>
    <row r="662" spans="1:17" x14ac:dyDescent="0.2">
      <c r="A662" s="230">
        <v>2007</v>
      </c>
      <c r="B662" s="227"/>
      <c r="C662" s="221">
        <v>25004927</v>
      </c>
      <c r="D662" s="216">
        <v>3980954</v>
      </c>
      <c r="E662" s="216">
        <v>37289</v>
      </c>
      <c r="F662" s="229">
        <v>9.3668503686785698E-3</v>
      </c>
      <c r="G662" s="216"/>
      <c r="H662" s="216">
        <v>22571</v>
      </c>
      <c r="I662" s="216">
        <v>7700</v>
      </c>
      <c r="J662" s="216">
        <v>3336</v>
      </c>
      <c r="K662" s="216">
        <v>3207</v>
      </c>
      <c r="L662" s="216">
        <v>407</v>
      </c>
      <c r="M662" s="216">
        <v>68</v>
      </c>
      <c r="N662" s="228"/>
      <c r="O662" s="190"/>
      <c r="P662" s="190"/>
      <c r="Q662" s="190"/>
    </row>
    <row r="663" spans="1:17" x14ac:dyDescent="0.2">
      <c r="A663" s="210">
        <v>2008</v>
      </c>
      <c r="B663" s="227"/>
      <c r="C663" s="226">
        <v>25279376</v>
      </c>
      <c r="D663" s="224">
        <v>4310140</v>
      </c>
      <c r="E663" s="224">
        <v>31172</v>
      </c>
      <c r="F663" s="225">
        <v>7.2322478517889977E-3</v>
      </c>
      <c r="G663" s="224"/>
      <c r="H663" s="224">
        <v>18794</v>
      </c>
      <c r="I663" s="224">
        <v>6501</v>
      </c>
      <c r="J663" s="224">
        <v>2800</v>
      </c>
      <c r="K663" s="224">
        <v>2665</v>
      </c>
      <c r="L663" s="224">
        <v>342</v>
      </c>
      <c r="M663" s="224">
        <v>70</v>
      </c>
      <c r="N663" s="223"/>
      <c r="O663" s="190"/>
      <c r="P663" s="190"/>
      <c r="Q663" s="190"/>
    </row>
    <row r="664" spans="1:17" x14ac:dyDescent="0.2">
      <c r="A664" s="222">
        <v>2009</v>
      </c>
      <c r="B664" s="217"/>
      <c r="C664" s="221">
        <v>25485229</v>
      </c>
      <c r="D664" s="219">
        <v>4375356</v>
      </c>
      <c r="E664" s="219">
        <v>26569</v>
      </c>
      <c r="F664" s="220">
        <v>6.1000000000000004E-3</v>
      </c>
      <c r="G664" s="219"/>
      <c r="H664" s="219">
        <v>15960</v>
      </c>
      <c r="I664" s="219">
        <v>5514</v>
      </c>
      <c r="J664" s="219">
        <v>2334</v>
      </c>
      <c r="K664" s="219">
        <v>2366</v>
      </c>
      <c r="L664" s="219">
        <v>339</v>
      </c>
      <c r="M664" s="219">
        <v>56</v>
      </c>
      <c r="N664" s="218"/>
      <c r="O664" s="190"/>
      <c r="P664" s="190"/>
      <c r="Q664" s="190"/>
    </row>
    <row r="665" spans="1:17" x14ac:dyDescent="0.2">
      <c r="A665" s="210">
        <v>2010</v>
      </c>
      <c r="B665" s="217"/>
      <c r="C665" s="216">
        <v>24258220</v>
      </c>
      <c r="D665" s="212">
        <v>4056657</v>
      </c>
      <c r="E665" s="212">
        <v>24279</v>
      </c>
      <c r="F665" s="213">
        <v>6.0000000000000001E-3</v>
      </c>
      <c r="G665" s="212">
        <v>245166</v>
      </c>
      <c r="H665" s="212">
        <v>14345</v>
      </c>
      <c r="I665" s="212">
        <v>5143</v>
      </c>
      <c r="J665" s="212">
        <v>2174</v>
      </c>
      <c r="K665" s="212">
        <v>2263</v>
      </c>
      <c r="L665" s="212">
        <v>304</v>
      </c>
      <c r="M665" s="212">
        <v>50</v>
      </c>
      <c r="N665" s="211">
        <v>269451</v>
      </c>
      <c r="O665" s="190"/>
      <c r="P665" s="190"/>
      <c r="Q665" s="190"/>
    </row>
    <row r="666" spans="1:17" x14ac:dyDescent="0.2">
      <c r="A666" s="215">
        <v>2011</v>
      </c>
      <c r="B666" s="214"/>
      <c r="C666" s="209">
        <v>24258220</v>
      </c>
      <c r="D666" s="212">
        <v>3683028</v>
      </c>
      <c r="E666" s="212">
        <v>20790</v>
      </c>
      <c r="F666" s="213">
        <v>5.5999999999999999E-3</v>
      </c>
      <c r="G666" s="212">
        <v>193306</v>
      </c>
      <c r="H666" s="212">
        <v>12220</v>
      </c>
      <c r="I666" s="212">
        <v>4335</v>
      </c>
      <c r="J666" s="212">
        <v>1995</v>
      </c>
      <c r="K666" s="212">
        <v>1929</v>
      </c>
      <c r="L666" s="212">
        <v>283</v>
      </c>
      <c r="M666" s="212">
        <v>28</v>
      </c>
      <c r="N666" s="211">
        <v>214098</v>
      </c>
      <c r="O666" s="190"/>
      <c r="P666" s="190"/>
      <c r="Q666" s="190"/>
    </row>
    <row r="667" spans="1:17" x14ac:dyDescent="0.2">
      <c r="A667" s="210">
        <v>2012</v>
      </c>
      <c r="B667" s="199"/>
      <c r="C667" s="209">
        <v>24258220</v>
      </c>
      <c r="D667" s="207">
        <v>2555230</v>
      </c>
      <c r="E667" s="207">
        <v>15874</v>
      </c>
      <c r="F667" s="208">
        <v>6.1999999999999998E-3</v>
      </c>
      <c r="G667" s="207">
        <v>122542</v>
      </c>
      <c r="H667" s="207">
        <v>9370</v>
      </c>
      <c r="I667" s="207">
        <v>3316</v>
      </c>
      <c r="J667" s="207">
        <v>1472</v>
      </c>
      <c r="K667" s="207">
        <v>1486</v>
      </c>
      <c r="L667" s="207">
        <v>183</v>
      </c>
      <c r="M667" s="207">
        <v>47</v>
      </c>
      <c r="N667" s="206">
        <v>138418</v>
      </c>
      <c r="O667" s="190"/>
      <c r="P667" s="190"/>
      <c r="Q667" s="190"/>
    </row>
    <row r="668" spans="1:17" ht="15" thickBot="1" x14ac:dyDescent="0.25">
      <c r="A668" s="205">
        <v>2013</v>
      </c>
      <c r="B668" s="204"/>
      <c r="C668" s="203">
        <v>24258220</v>
      </c>
      <c r="D668" s="201">
        <v>2008608</v>
      </c>
      <c r="E668" s="201">
        <v>11184</v>
      </c>
      <c r="F668" s="202">
        <v>5.5999999999999999E-3</v>
      </c>
      <c r="G668" s="201">
        <v>75760</v>
      </c>
      <c r="H668" s="201">
        <v>6709</v>
      </c>
      <c r="I668" s="201">
        <v>2331</v>
      </c>
      <c r="J668" s="201">
        <v>958</v>
      </c>
      <c r="K668" s="201">
        <v>1012</v>
      </c>
      <c r="L668" s="201">
        <v>149</v>
      </c>
      <c r="M668" s="201">
        <v>25</v>
      </c>
      <c r="N668" s="200">
        <v>86944</v>
      </c>
      <c r="O668" s="190"/>
      <c r="P668" s="190"/>
      <c r="Q668" s="190"/>
    </row>
    <row r="669" spans="1:17" x14ac:dyDescent="0.2">
      <c r="A669" s="199"/>
      <c r="B669" s="199"/>
      <c r="C669" s="197"/>
      <c r="D669" s="197"/>
      <c r="E669" s="197"/>
      <c r="F669" s="198"/>
      <c r="G669" s="197"/>
      <c r="H669" s="197"/>
      <c r="I669" s="197"/>
      <c r="J669" s="197"/>
      <c r="K669" s="197"/>
      <c r="L669" s="197"/>
      <c r="M669" s="197"/>
      <c r="N669" s="197"/>
      <c r="O669" s="190"/>
      <c r="P669" s="190"/>
      <c r="Q669" s="190"/>
    </row>
    <row r="670" spans="1:17" x14ac:dyDescent="0.2">
      <c r="A670" s="192"/>
      <c r="B670" s="192"/>
      <c r="C670" s="196"/>
      <c r="D670" s="196"/>
      <c r="E670" s="196"/>
      <c r="F670" s="191"/>
      <c r="G670" s="196"/>
      <c r="H670" s="196"/>
      <c r="I670" s="196"/>
      <c r="J670" s="196"/>
      <c r="K670" s="196"/>
      <c r="L670" s="196"/>
      <c r="M670" s="196"/>
      <c r="N670" s="196"/>
      <c r="O670" s="190"/>
      <c r="P670" s="190"/>
      <c r="Q670" s="190"/>
    </row>
    <row r="671" spans="1:17" x14ac:dyDescent="0.2">
      <c r="A671" s="1141" t="s">
        <v>494</v>
      </c>
      <c r="B671" s="1141"/>
      <c r="C671" s="1141"/>
      <c r="D671" s="1141"/>
      <c r="E671" s="194"/>
      <c r="F671" s="195"/>
      <c r="G671" s="194"/>
      <c r="H671" s="194"/>
      <c r="I671" s="194"/>
      <c r="J671" s="194"/>
      <c r="K671" s="194"/>
      <c r="L671" s="194"/>
      <c r="M671" s="194"/>
      <c r="N671" s="194"/>
      <c r="O671" s="190"/>
      <c r="P671" s="190"/>
      <c r="Q671" s="190"/>
    </row>
    <row r="672" spans="1:17" x14ac:dyDescent="0.2">
      <c r="A672" s="1142" t="s">
        <v>493</v>
      </c>
      <c r="B672" s="1142"/>
      <c r="C672" s="1142"/>
      <c r="D672" s="1142"/>
      <c r="E672" s="1142"/>
      <c r="F672" s="1142"/>
      <c r="G672" s="1142"/>
      <c r="H672" s="194"/>
      <c r="I672" s="194"/>
      <c r="J672" s="194"/>
      <c r="K672" s="194"/>
      <c r="L672" s="194"/>
      <c r="M672" s="194"/>
      <c r="N672" s="194"/>
      <c r="O672" s="190"/>
      <c r="P672" s="190"/>
      <c r="Q672" s="190"/>
    </row>
    <row r="673" spans="1:17" x14ac:dyDescent="0.2">
      <c r="A673" s="193" t="s">
        <v>492</v>
      </c>
      <c r="B673" s="193"/>
      <c r="C673" s="193"/>
      <c r="D673" s="190"/>
      <c r="E673" s="190"/>
      <c r="F673" s="191"/>
      <c r="G673" s="190"/>
      <c r="H673" s="190"/>
      <c r="I673" s="190"/>
      <c r="J673" s="190"/>
      <c r="K673" s="190"/>
      <c r="L673" s="190"/>
      <c r="M673" s="190"/>
      <c r="N673" s="190"/>
      <c r="O673" s="190"/>
      <c r="P673" s="190"/>
      <c r="Q673" s="190"/>
    </row>
    <row r="674" spans="1:17" x14ac:dyDescent="0.2">
      <c r="A674" s="1142" t="s">
        <v>491</v>
      </c>
      <c r="B674" s="1142"/>
      <c r="C674" s="1142"/>
      <c r="D674" s="1142"/>
      <c r="E674" s="1142"/>
      <c r="F674" s="1142"/>
      <c r="G674" s="1142"/>
      <c r="H674" s="1142"/>
      <c r="I674" s="1142"/>
      <c r="J674" s="1142"/>
      <c r="K674" s="1142"/>
      <c r="L674" s="190"/>
      <c r="M674" s="190"/>
      <c r="N674" s="190"/>
      <c r="O674" s="190"/>
      <c r="P674" s="190"/>
      <c r="Q674" s="190"/>
    </row>
    <row r="675" spans="1:17" x14ac:dyDescent="0.2">
      <c r="A675" s="1142" t="s">
        <v>490</v>
      </c>
      <c r="B675" s="1142"/>
      <c r="C675" s="1142"/>
      <c r="D675" s="1142"/>
      <c r="E675" s="1142"/>
      <c r="F675" s="1142"/>
      <c r="G675" s="1142"/>
      <c r="H675" s="1142"/>
      <c r="I675" s="1142"/>
      <c r="J675" s="190"/>
      <c r="K675" s="190"/>
      <c r="L675" s="190"/>
      <c r="M675" s="190"/>
      <c r="N675" s="190"/>
      <c r="O675" s="190"/>
      <c r="P675" s="190"/>
      <c r="Q675" s="190"/>
    </row>
    <row r="676" spans="1:17" x14ac:dyDescent="0.2">
      <c r="A676" s="192"/>
      <c r="B676" s="192"/>
      <c r="C676" s="190"/>
      <c r="D676" s="190"/>
      <c r="E676" s="190"/>
      <c r="F676" s="191"/>
      <c r="G676" s="190"/>
      <c r="H676" s="190"/>
      <c r="I676" s="190"/>
      <c r="J676" s="190"/>
      <c r="K676" s="190"/>
      <c r="L676" s="190"/>
      <c r="M676" s="190"/>
      <c r="N676" s="190"/>
      <c r="O676" s="190"/>
      <c r="P676" s="190"/>
      <c r="Q676" s="190"/>
    </row>
    <row r="679" spans="1:17" x14ac:dyDescent="0.2">
      <c r="A679" s="767" t="s">
        <v>531</v>
      </c>
    </row>
    <row r="680" spans="1:17" x14ac:dyDescent="0.2">
      <c r="A680" s="1140" t="s">
        <v>532</v>
      </c>
      <c r="B680" s="1140"/>
      <c r="C680" s="1140"/>
      <c r="D680" s="1140"/>
      <c r="E680" s="1140"/>
      <c r="F680" s="1140"/>
      <c r="G680" s="1140"/>
      <c r="H680" s="1140"/>
      <c r="I680" s="1140"/>
      <c r="J680" s="1140"/>
      <c r="K680" s="1140"/>
    </row>
    <row r="681" spans="1:17" ht="55.5" customHeight="1" x14ac:dyDescent="0.2">
      <c r="A681" s="1140"/>
      <c r="B681" s="1140"/>
      <c r="C681" s="1140"/>
      <c r="D681" s="1140"/>
      <c r="E681" s="1140"/>
      <c r="F681" s="1140"/>
      <c r="G681" s="1140"/>
      <c r="H681" s="1140"/>
      <c r="I681" s="1140"/>
      <c r="J681" s="1140"/>
      <c r="K681" s="1140"/>
    </row>
    <row r="682" spans="1:17" ht="15" x14ac:dyDescent="0.2">
      <c r="A682"/>
    </row>
    <row r="683" spans="1:17" ht="15" x14ac:dyDescent="0.2">
      <c r="A683" s="44" t="s">
        <v>533</v>
      </c>
    </row>
  </sheetData>
  <mergeCells count="19">
    <mergeCell ref="A680:K681"/>
    <mergeCell ref="A671:D671"/>
    <mergeCell ref="A675:I675"/>
    <mergeCell ref="A672:G672"/>
    <mergeCell ref="A674:K674"/>
    <mergeCell ref="B68:B72"/>
    <mergeCell ref="B528:B532"/>
    <mergeCell ref="B102:B106"/>
    <mergeCell ref="B119:B123"/>
    <mergeCell ref="B306:B310"/>
    <mergeCell ref="B425:B429"/>
    <mergeCell ref="A2:N2"/>
    <mergeCell ref="A4:A5"/>
    <mergeCell ref="B4:B5"/>
    <mergeCell ref="C4:C5"/>
    <mergeCell ref="D4:D5"/>
    <mergeCell ref="E4:E5"/>
    <mergeCell ref="F4:F5"/>
    <mergeCell ref="H4:N4"/>
  </mergeCells>
  <hyperlinks>
    <hyperlink ref="A683" r:id="rId1"/>
  </hyperlinks>
  <pageMargins left="0.7" right="0.7" top="0.75" bottom="0.75" header="0.3" footer="0.3"/>
  <pageSetup orientation="landscape"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46"/>
  <sheetViews>
    <sheetView topLeftCell="C1" workbookViewId="0">
      <selection activeCell="L4" sqref="L4:L13"/>
    </sheetView>
  </sheetViews>
  <sheetFormatPr baseColWidth="10" defaultColWidth="8.83203125" defaultRowHeight="15" x14ac:dyDescent="0.2"/>
  <cols>
    <col min="2" max="2" width="46.6640625" customWidth="1"/>
    <col min="3" max="10" width="14.83203125" customWidth="1"/>
    <col min="11" max="11" width="14.5" customWidth="1"/>
    <col min="12" max="12" width="46.6640625" customWidth="1"/>
  </cols>
  <sheetData>
    <row r="1" spans="2:21" x14ac:dyDescent="0.2">
      <c r="B1" s="768"/>
      <c r="C1" s="1146" t="s">
        <v>156</v>
      </c>
      <c r="D1" s="1147"/>
      <c r="E1" s="1150" t="s">
        <v>155</v>
      </c>
      <c r="F1" s="1151"/>
      <c r="G1" s="1146" t="s">
        <v>154</v>
      </c>
      <c r="H1" s="1147"/>
      <c r="I1" s="1146" t="s">
        <v>153</v>
      </c>
      <c r="J1" s="1147"/>
    </row>
    <row r="2" spans="2:21" ht="16" thickBot="1" x14ac:dyDescent="0.25">
      <c r="B2" s="769"/>
      <c r="C2" s="1148"/>
      <c r="D2" s="1149"/>
      <c r="E2" s="1152"/>
      <c r="F2" s="1153"/>
      <c r="G2" s="1148"/>
      <c r="H2" s="1149"/>
      <c r="I2" s="1148"/>
      <c r="J2" s="1149"/>
    </row>
    <row r="3" spans="2:21" ht="29" thickBot="1" x14ac:dyDescent="0.25">
      <c r="B3" s="770"/>
      <c r="C3" s="771" t="s">
        <v>536</v>
      </c>
      <c r="D3" s="771" t="s">
        <v>537</v>
      </c>
      <c r="E3" s="771" t="s">
        <v>536</v>
      </c>
      <c r="F3" s="771" t="s">
        <v>537</v>
      </c>
      <c r="G3" s="771" t="s">
        <v>536</v>
      </c>
      <c r="H3" s="771" t="s">
        <v>537</v>
      </c>
      <c r="I3" s="785" t="s">
        <v>536</v>
      </c>
      <c r="J3" s="771" t="s">
        <v>537</v>
      </c>
      <c r="L3" s="827"/>
      <c r="M3" s="827">
        <v>2005</v>
      </c>
      <c r="N3" s="827">
        <v>2006</v>
      </c>
      <c r="O3" s="827">
        <v>2007</v>
      </c>
      <c r="P3" s="827">
        <v>2008</v>
      </c>
      <c r="Q3" s="827">
        <v>2009</v>
      </c>
      <c r="R3" s="827">
        <v>2010</v>
      </c>
      <c r="S3" s="827">
        <v>2011</v>
      </c>
      <c r="T3" s="827">
        <v>2012</v>
      </c>
      <c r="U3" s="827">
        <v>2013</v>
      </c>
    </row>
    <row r="4" spans="2:21" ht="16" thickBot="1" x14ac:dyDescent="0.25">
      <c r="B4" s="772" t="s">
        <v>143</v>
      </c>
      <c r="C4" s="773">
        <v>4839</v>
      </c>
      <c r="D4" s="774">
        <v>0.48</v>
      </c>
      <c r="E4" s="773">
        <v>4498</v>
      </c>
      <c r="F4" s="775">
        <v>0.48</v>
      </c>
      <c r="G4" s="773">
        <v>4379</v>
      </c>
      <c r="H4" s="776">
        <v>0.5</v>
      </c>
      <c r="I4" s="773">
        <v>4429</v>
      </c>
      <c r="J4" s="776">
        <v>0.53</v>
      </c>
      <c r="L4" s="818" t="s">
        <v>541</v>
      </c>
      <c r="M4" s="819">
        <v>9254</v>
      </c>
      <c r="N4" s="819">
        <v>10328</v>
      </c>
      <c r="O4" s="819">
        <v>10154</v>
      </c>
      <c r="P4" s="819">
        <v>10552</v>
      </c>
      <c r="Q4" s="819">
        <v>10242</v>
      </c>
      <c r="R4" s="820">
        <v>10155</v>
      </c>
      <c r="S4" s="820">
        <v>9354</v>
      </c>
      <c r="T4" s="820">
        <v>8818</v>
      </c>
      <c r="U4" s="820">
        <v>8368</v>
      </c>
    </row>
    <row r="5" spans="2:21" ht="16" thickBot="1" x14ac:dyDescent="0.25">
      <c r="B5" s="772" t="s">
        <v>151</v>
      </c>
      <c r="C5" s="773">
        <v>3483</v>
      </c>
      <c r="D5" s="774">
        <v>0.34</v>
      </c>
      <c r="E5" s="773">
        <v>3025</v>
      </c>
      <c r="F5" s="775">
        <v>0.32</v>
      </c>
      <c r="G5" s="773">
        <v>2597</v>
      </c>
      <c r="H5" s="776">
        <v>0.28999999999999998</v>
      </c>
      <c r="I5" s="773">
        <v>2337</v>
      </c>
      <c r="J5" s="776">
        <v>0.28000000000000003</v>
      </c>
      <c r="L5" s="821" t="s">
        <v>143</v>
      </c>
      <c r="M5" s="822">
        <v>3766</v>
      </c>
      <c r="N5" s="822">
        <v>4110</v>
      </c>
      <c r="O5" s="822">
        <v>4410</v>
      </c>
      <c r="P5" s="822">
        <v>4675</v>
      </c>
      <c r="Q5" s="822">
        <v>4458</v>
      </c>
      <c r="R5" s="823">
        <v>4839</v>
      </c>
      <c r="S5" s="823">
        <v>4498</v>
      </c>
      <c r="T5" s="823">
        <v>4379</v>
      </c>
      <c r="U5" s="823">
        <v>4429</v>
      </c>
    </row>
    <row r="6" spans="2:21" ht="16" thickBot="1" x14ac:dyDescent="0.25">
      <c r="B6" s="772" t="s">
        <v>538</v>
      </c>
      <c r="C6" s="773">
        <v>1560</v>
      </c>
      <c r="D6" s="774">
        <v>0.15</v>
      </c>
      <c r="E6" s="773">
        <v>1425</v>
      </c>
      <c r="F6" s="775">
        <v>0.15</v>
      </c>
      <c r="G6" s="773">
        <v>1301</v>
      </c>
      <c r="H6" s="776">
        <v>0.15</v>
      </c>
      <c r="I6" s="773">
        <v>1149</v>
      </c>
      <c r="J6" s="776">
        <v>0.14000000000000001</v>
      </c>
      <c r="L6" s="821" t="s">
        <v>151</v>
      </c>
      <c r="M6" s="822">
        <v>3472</v>
      </c>
      <c r="N6" s="822">
        <v>4043</v>
      </c>
      <c r="O6" s="822">
        <v>3750</v>
      </c>
      <c r="P6" s="822">
        <v>3669</v>
      </c>
      <c r="Q6" s="822">
        <v>3203</v>
      </c>
      <c r="R6" s="823">
        <v>3483</v>
      </c>
      <c r="S6" s="823">
        <v>3025</v>
      </c>
      <c r="T6" s="823">
        <v>2597</v>
      </c>
      <c r="U6" s="823">
        <v>2337</v>
      </c>
    </row>
    <row r="7" spans="2:21" ht="16" thickBot="1" x14ac:dyDescent="0.25">
      <c r="B7" s="772" t="s">
        <v>149</v>
      </c>
      <c r="C7" s="773">
        <v>1177</v>
      </c>
      <c r="D7" s="774">
        <v>0.12</v>
      </c>
      <c r="E7" s="773">
        <v>1195</v>
      </c>
      <c r="F7" s="775">
        <v>0.13</v>
      </c>
      <c r="G7" s="773">
        <v>1114</v>
      </c>
      <c r="H7" s="776">
        <v>0.13</v>
      </c>
      <c r="I7" s="773">
        <v>1040</v>
      </c>
      <c r="J7" s="776">
        <v>0.12</v>
      </c>
      <c r="L7" s="821" t="s">
        <v>538</v>
      </c>
      <c r="M7" s="822">
        <v>1414</v>
      </c>
      <c r="N7" s="822">
        <v>1433</v>
      </c>
      <c r="O7" s="822">
        <v>1441</v>
      </c>
      <c r="P7" s="822">
        <v>1690</v>
      </c>
      <c r="Q7" s="822">
        <v>2017</v>
      </c>
      <c r="R7" s="823">
        <v>1560</v>
      </c>
      <c r="S7" s="823">
        <v>1425</v>
      </c>
      <c r="T7" s="823">
        <v>1301</v>
      </c>
      <c r="U7" s="823">
        <v>1149</v>
      </c>
    </row>
    <row r="8" spans="2:21" ht="16" thickBot="1" x14ac:dyDescent="0.25">
      <c r="B8" s="777" t="s">
        <v>539</v>
      </c>
      <c r="C8" s="778">
        <v>722</v>
      </c>
      <c r="D8" s="779">
        <v>7.0000000000000007E-2</v>
      </c>
      <c r="E8" s="778">
        <v>759</v>
      </c>
      <c r="F8" s="775">
        <v>0.08</v>
      </c>
      <c r="G8" s="778">
        <v>691</v>
      </c>
      <c r="H8" s="776">
        <v>0.08</v>
      </c>
      <c r="I8" s="778">
        <v>629</v>
      </c>
      <c r="J8" s="776">
        <v>0.08</v>
      </c>
      <c r="L8" s="821" t="s">
        <v>149</v>
      </c>
      <c r="M8" s="822">
        <v>1225</v>
      </c>
      <c r="N8" s="822">
        <v>1427</v>
      </c>
      <c r="O8" s="822">
        <v>1299</v>
      </c>
      <c r="P8" s="822">
        <v>1364</v>
      </c>
      <c r="Q8" s="822">
        <v>1313</v>
      </c>
      <c r="R8" s="823">
        <v>1177</v>
      </c>
      <c r="S8" s="823">
        <v>1195</v>
      </c>
      <c r="T8" s="823">
        <v>1114</v>
      </c>
      <c r="U8" s="823">
        <v>1040</v>
      </c>
    </row>
    <row r="9" spans="2:21" ht="16" thickBot="1" x14ac:dyDescent="0.25">
      <c r="B9" s="772" t="s">
        <v>150</v>
      </c>
      <c r="C9" s="773">
        <v>1139</v>
      </c>
      <c r="D9" s="774">
        <v>0.11</v>
      </c>
      <c r="E9" s="773">
        <v>1033</v>
      </c>
      <c r="F9" s="775">
        <v>0.11</v>
      </c>
      <c r="G9" s="773">
        <v>1067</v>
      </c>
      <c r="H9" s="776">
        <v>0.12</v>
      </c>
      <c r="I9" s="778">
        <v>985</v>
      </c>
      <c r="J9" s="776">
        <v>0.12</v>
      </c>
      <c r="L9" s="824" t="s">
        <v>539</v>
      </c>
      <c r="M9" s="825">
        <v>860</v>
      </c>
      <c r="N9" s="825">
        <v>931</v>
      </c>
      <c r="O9" s="825">
        <v>784</v>
      </c>
      <c r="P9" s="825">
        <v>848</v>
      </c>
      <c r="Q9" s="825">
        <v>837</v>
      </c>
      <c r="R9" s="826">
        <v>722</v>
      </c>
      <c r="S9" s="826">
        <v>759</v>
      </c>
      <c r="T9" s="826">
        <v>691</v>
      </c>
      <c r="U9" s="826">
        <v>629</v>
      </c>
    </row>
    <row r="10" spans="2:21" ht="16" thickBot="1" x14ac:dyDescent="0.25">
      <c r="B10" s="772" t="s">
        <v>540</v>
      </c>
      <c r="C10" s="778">
        <v>707</v>
      </c>
      <c r="D10" s="779">
        <v>7.0000000000000007E-2</v>
      </c>
      <c r="E10" s="778">
        <v>856</v>
      </c>
      <c r="F10" s="775">
        <v>0.09</v>
      </c>
      <c r="G10" s="778">
        <v>970</v>
      </c>
      <c r="H10" s="776">
        <v>0.11</v>
      </c>
      <c r="I10" s="778">
        <v>928</v>
      </c>
      <c r="J10" s="776">
        <v>0.11</v>
      </c>
      <c r="L10" s="821" t="s">
        <v>150</v>
      </c>
      <c r="M10" s="825">
        <v>961</v>
      </c>
      <c r="N10" s="825">
        <v>997</v>
      </c>
      <c r="O10" s="822">
        <v>1008</v>
      </c>
      <c r="P10" s="822">
        <v>1133</v>
      </c>
      <c r="Q10" s="822">
        <v>1075</v>
      </c>
      <c r="R10" s="823">
        <v>1139</v>
      </c>
      <c r="S10" s="823">
        <v>1033</v>
      </c>
      <c r="T10" s="823">
        <v>1067</v>
      </c>
      <c r="U10" s="826">
        <v>985</v>
      </c>
    </row>
    <row r="11" spans="2:21" ht="16" thickBot="1" x14ac:dyDescent="0.25">
      <c r="B11" s="772" t="s">
        <v>148</v>
      </c>
      <c r="C11" s="778">
        <v>287</v>
      </c>
      <c r="D11" s="779">
        <v>0.03</v>
      </c>
      <c r="E11" s="778">
        <v>262</v>
      </c>
      <c r="F11" s="775">
        <v>0.03</v>
      </c>
      <c r="G11" s="778">
        <v>229</v>
      </c>
      <c r="H11" s="776">
        <v>0.03</v>
      </c>
      <c r="I11" s="778">
        <v>220</v>
      </c>
      <c r="J11" s="776">
        <v>0.03</v>
      </c>
      <c r="L11" s="821" t="s">
        <v>540</v>
      </c>
      <c r="M11" s="825">
        <v>452</v>
      </c>
      <c r="N11" s="825">
        <v>577</v>
      </c>
      <c r="O11" s="825">
        <v>588</v>
      </c>
      <c r="P11" s="825">
        <v>575</v>
      </c>
      <c r="Q11" s="825">
        <v>654</v>
      </c>
      <c r="R11" s="826">
        <v>707</v>
      </c>
      <c r="S11" s="826">
        <v>856</v>
      </c>
      <c r="T11" s="826">
        <v>970</v>
      </c>
      <c r="U11" s="826">
        <v>928</v>
      </c>
    </row>
    <row r="12" spans="2:21" ht="16" thickBot="1" x14ac:dyDescent="0.25">
      <c r="B12" s="772" t="s">
        <v>147</v>
      </c>
      <c r="C12" s="778">
        <v>219</v>
      </c>
      <c r="D12" s="780">
        <v>0.02</v>
      </c>
      <c r="E12" s="778">
        <v>185</v>
      </c>
      <c r="F12" s="781">
        <v>0.02</v>
      </c>
      <c r="G12" s="778">
        <v>155</v>
      </c>
      <c r="H12" s="782">
        <v>0.02</v>
      </c>
      <c r="I12" s="778">
        <v>170</v>
      </c>
      <c r="J12" s="782">
        <v>0.02</v>
      </c>
      <c r="L12" s="821" t="s">
        <v>148</v>
      </c>
      <c r="M12" s="825">
        <v>218</v>
      </c>
      <c r="N12" s="825">
        <v>258</v>
      </c>
      <c r="O12" s="825">
        <v>266</v>
      </c>
      <c r="P12" s="825">
        <v>339</v>
      </c>
      <c r="Q12" s="825">
        <v>302</v>
      </c>
      <c r="R12" s="826">
        <v>287</v>
      </c>
      <c r="S12" s="826">
        <v>262</v>
      </c>
      <c r="T12" s="826">
        <v>229</v>
      </c>
      <c r="U12" s="826">
        <v>220</v>
      </c>
    </row>
    <row r="13" spans="2:21" ht="16" thickBot="1" x14ac:dyDescent="0.25">
      <c r="B13" s="772" t="s">
        <v>541</v>
      </c>
      <c r="C13" s="783">
        <v>10155</v>
      </c>
      <c r="D13" s="784"/>
      <c r="E13" s="783">
        <v>9354</v>
      </c>
      <c r="F13" s="784"/>
      <c r="G13" s="783">
        <v>8818</v>
      </c>
      <c r="H13" s="784"/>
      <c r="I13" s="783">
        <v>8368</v>
      </c>
      <c r="J13" s="784"/>
      <c r="L13" s="821" t="s">
        <v>147</v>
      </c>
      <c r="M13" s="825">
        <v>142</v>
      </c>
      <c r="N13" s="825">
        <v>154</v>
      </c>
      <c r="O13" s="825">
        <v>173</v>
      </c>
      <c r="P13" s="825">
        <v>262</v>
      </c>
      <c r="Q13" s="825">
        <v>251</v>
      </c>
      <c r="R13" s="826">
        <v>219</v>
      </c>
      <c r="S13" s="826">
        <v>185</v>
      </c>
      <c r="T13" s="826">
        <v>155</v>
      </c>
      <c r="U13" s="826">
        <v>170</v>
      </c>
    </row>
    <row r="14" spans="2:21" ht="16" thickBot="1" x14ac:dyDescent="0.25">
      <c r="B14" s="1143" t="s">
        <v>542</v>
      </c>
      <c r="C14" s="1144"/>
      <c r="D14" s="1144"/>
      <c r="E14" s="1144"/>
      <c r="F14" s="1144"/>
      <c r="G14" s="1144"/>
      <c r="H14" s="1144"/>
      <c r="I14" s="1144"/>
      <c r="J14" s="1145"/>
    </row>
    <row r="15" spans="2:21" ht="16" thickBot="1" x14ac:dyDescent="0.25"/>
    <row r="16" spans="2:21" ht="16" thickTop="1" x14ac:dyDescent="0.2">
      <c r="B16" s="786"/>
      <c r="C16" s="1154" t="s">
        <v>159</v>
      </c>
      <c r="D16" s="1155"/>
      <c r="E16" s="1158" t="s">
        <v>158</v>
      </c>
      <c r="F16" s="1159"/>
      <c r="G16" s="1154" t="s">
        <v>157</v>
      </c>
      <c r="H16" s="1155"/>
      <c r="I16" s="1154" t="s">
        <v>156</v>
      </c>
      <c r="J16" s="1155"/>
    </row>
    <row r="17" spans="2:10" ht="16" thickBot="1" x14ac:dyDescent="0.25">
      <c r="B17" s="787"/>
      <c r="C17" s="1156"/>
      <c r="D17" s="1157"/>
      <c r="E17" s="1160"/>
      <c r="F17" s="1161"/>
      <c r="G17" s="1156"/>
      <c r="H17" s="1157"/>
      <c r="I17" s="1156"/>
      <c r="J17" s="1157"/>
    </row>
    <row r="18" spans="2:10" ht="29" thickBot="1" x14ac:dyDescent="0.25">
      <c r="B18" s="788" t="s">
        <v>535</v>
      </c>
      <c r="C18" s="789" t="s">
        <v>536</v>
      </c>
      <c r="D18" s="790" t="s">
        <v>537</v>
      </c>
      <c r="E18" s="789" t="s">
        <v>536</v>
      </c>
      <c r="F18" s="791" t="s">
        <v>537</v>
      </c>
      <c r="G18" s="789" t="s">
        <v>536</v>
      </c>
      <c r="H18" s="791" t="s">
        <v>537</v>
      </c>
      <c r="I18" s="789" t="s">
        <v>536</v>
      </c>
      <c r="J18" s="791" t="s">
        <v>537</v>
      </c>
    </row>
    <row r="19" spans="2:10" ht="16" thickBot="1" x14ac:dyDescent="0.25">
      <c r="B19" s="792" t="s">
        <v>143</v>
      </c>
      <c r="C19" s="793">
        <v>4410</v>
      </c>
      <c r="D19" s="794">
        <v>0.43</v>
      </c>
      <c r="E19" s="793">
        <v>4675</v>
      </c>
      <c r="F19" s="794">
        <v>0.44</v>
      </c>
      <c r="G19" s="793">
        <v>4458</v>
      </c>
      <c r="H19" s="794">
        <v>0.44</v>
      </c>
      <c r="I19" s="793">
        <v>4839</v>
      </c>
      <c r="J19" s="794">
        <v>0.48</v>
      </c>
    </row>
    <row r="20" spans="2:10" ht="16" thickBot="1" x14ac:dyDescent="0.25">
      <c r="B20" s="792" t="s">
        <v>151</v>
      </c>
      <c r="C20" s="793">
        <v>3750</v>
      </c>
      <c r="D20" s="794">
        <v>0.37</v>
      </c>
      <c r="E20" s="793">
        <v>3669</v>
      </c>
      <c r="F20" s="794">
        <v>0.35</v>
      </c>
      <c r="G20" s="793">
        <v>3203</v>
      </c>
      <c r="H20" s="794">
        <v>0.31</v>
      </c>
      <c r="I20" s="793">
        <v>3483</v>
      </c>
      <c r="J20" s="794">
        <v>0.34</v>
      </c>
    </row>
    <row r="21" spans="2:10" ht="16" thickBot="1" x14ac:dyDescent="0.25">
      <c r="B21" s="792" t="s">
        <v>538</v>
      </c>
      <c r="C21" s="793">
        <v>1441</v>
      </c>
      <c r="D21" s="794">
        <v>0.14000000000000001</v>
      </c>
      <c r="E21" s="793">
        <v>1690</v>
      </c>
      <c r="F21" s="794">
        <v>0.16</v>
      </c>
      <c r="G21" s="793">
        <v>2017</v>
      </c>
      <c r="H21" s="794">
        <v>0.2</v>
      </c>
      <c r="I21" s="793">
        <v>1560</v>
      </c>
      <c r="J21" s="794">
        <v>0.15</v>
      </c>
    </row>
    <row r="22" spans="2:10" ht="16" thickBot="1" x14ac:dyDescent="0.25">
      <c r="B22" s="792" t="s">
        <v>149</v>
      </c>
      <c r="C22" s="793">
        <v>1299</v>
      </c>
      <c r="D22" s="794">
        <v>0.13</v>
      </c>
      <c r="E22" s="793">
        <v>1364</v>
      </c>
      <c r="F22" s="794">
        <v>0.13</v>
      </c>
      <c r="G22" s="793">
        <v>1313</v>
      </c>
      <c r="H22" s="794">
        <v>0.13</v>
      </c>
      <c r="I22" s="793">
        <v>1177</v>
      </c>
      <c r="J22" s="794">
        <v>0.12</v>
      </c>
    </row>
    <row r="23" spans="2:10" ht="16" thickBot="1" x14ac:dyDescent="0.25">
      <c r="B23" s="795" t="s">
        <v>543</v>
      </c>
      <c r="C23" s="796">
        <v>784</v>
      </c>
      <c r="D23" s="794">
        <v>0.08</v>
      </c>
      <c r="E23" s="796">
        <v>848</v>
      </c>
      <c r="F23" s="794">
        <v>0.08</v>
      </c>
      <c r="G23" s="796">
        <v>837</v>
      </c>
      <c r="H23" s="794">
        <v>0.08</v>
      </c>
      <c r="I23" s="796">
        <v>722</v>
      </c>
      <c r="J23" s="794">
        <v>7.0000000000000007E-2</v>
      </c>
    </row>
    <row r="24" spans="2:10" ht="16" thickBot="1" x14ac:dyDescent="0.25">
      <c r="B24" s="792" t="s">
        <v>150</v>
      </c>
      <c r="C24" s="793">
        <v>1008</v>
      </c>
      <c r="D24" s="794">
        <v>0.1</v>
      </c>
      <c r="E24" s="793">
        <v>1133</v>
      </c>
      <c r="F24" s="794">
        <v>0.11</v>
      </c>
      <c r="G24" s="793">
        <v>1075</v>
      </c>
      <c r="H24" s="794">
        <v>0.1</v>
      </c>
      <c r="I24" s="793">
        <v>1139</v>
      </c>
      <c r="J24" s="794">
        <v>0.11</v>
      </c>
    </row>
    <row r="25" spans="2:10" ht="16" thickBot="1" x14ac:dyDescent="0.25">
      <c r="B25" s="792" t="s">
        <v>148</v>
      </c>
      <c r="C25" s="796">
        <v>266</v>
      </c>
      <c r="D25" s="794">
        <v>0.03</v>
      </c>
      <c r="E25" s="796">
        <v>339</v>
      </c>
      <c r="F25" s="794">
        <v>0.03</v>
      </c>
      <c r="G25" s="796">
        <v>302</v>
      </c>
      <c r="H25" s="794">
        <v>0.03</v>
      </c>
      <c r="I25" s="796">
        <v>287</v>
      </c>
      <c r="J25" s="794">
        <v>0.03</v>
      </c>
    </row>
    <row r="26" spans="2:10" ht="16" thickBot="1" x14ac:dyDescent="0.25">
      <c r="B26" s="792" t="s">
        <v>147</v>
      </c>
      <c r="C26" s="796">
        <v>173</v>
      </c>
      <c r="D26" s="794">
        <v>0.02</v>
      </c>
      <c r="E26" s="796">
        <v>262</v>
      </c>
      <c r="F26" s="794">
        <v>0.02</v>
      </c>
      <c r="G26" s="796">
        <v>251</v>
      </c>
      <c r="H26" s="794">
        <v>0.02</v>
      </c>
      <c r="I26" s="796">
        <v>219</v>
      </c>
      <c r="J26" s="794">
        <v>0.02</v>
      </c>
    </row>
    <row r="27" spans="2:10" ht="16" thickBot="1" x14ac:dyDescent="0.25">
      <c r="B27" s="797" t="s">
        <v>540</v>
      </c>
      <c r="C27" s="798">
        <v>588</v>
      </c>
      <c r="D27" s="799">
        <v>0.06</v>
      </c>
      <c r="E27" s="798">
        <v>575</v>
      </c>
      <c r="F27" s="799">
        <v>0.05</v>
      </c>
      <c r="G27" s="798">
        <v>654</v>
      </c>
      <c r="H27" s="799">
        <v>0.06</v>
      </c>
      <c r="I27" s="798">
        <v>707</v>
      </c>
      <c r="J27" s="799">
        <v>7.0000000000000007E-2</v>
      </c>
    </row>
    <row r="28" spans="2:10" ht="17" thickTop="1" thickBot="1" x14ac:dyDescent="0.25">
      <c r="B28" s="797" t="s">
        <v>541</v>
      </c>
      <c r="C28" s="800">
        <v>10154</v>
      </c>
      <c r="D28" s="801"/>
      <c r="E28" s="802">
        <v>10552</v>
      </c>
      <c r="F28" s="801"/>
      <c r="G28" s="802">
        <v>10242</v>
      </c>
      <c r="H28" s="801"/>
      <c r="I28" s="802">
        <v>10155</v>
      </c>
      <c r="J28" s="801"/>
    </row>
    <row r="29" spans="2:10" ht="17" thickTop="1" thickBot="1" x14ac:dyDescent="0.25">
      <c r="B29" s="1143" t="s">
        <v>542</v>
      </c>
      <c r="C29" s="1144"/>
      <c r="D29" s="1144"/>
      <c r="E29" s="1144"/>
      <c r="F29" s="1144"/>
      <c r="G29" s="1144"/>
      <c r="H29" s="1144"/>
      <c r="I29" s="1144"/>
      <c r="J29" s="1145"/>
    </row>
    <row r="30" spans="2:10" ht="16" thickBot="1" x14ac:dyDescent="0.25"/>
    <row r="31" spans="2:10" x14ac:dyDescent="0.2">
      <c r="B31" s="803"/>
      <c r="C31" s="1165" t="s">
        <v>546</v>
      </c>
      <c r="D31" s="1166"/>
      <c r="E31" s="1169" t="s">
        <v>547</v>
      </c>
      <c r="F31" s="1166"/>
      <c r="G31" s="1169" t="s">
        <v>159</v>
      </c>
      <c r="H31" s="1166"/>
      <c r="I31" s="1169" t="s">
        <v>158</v>
      </c>
      <c r="J31" s="1166"/>
    </row>
    <row r="32" spans="2:10" ht="16" thickBot="1" x14ac:dyDescent="0.25">
      <c r="B32" s="804"/>
      <c r="C32" s="1167"/>
      <c r="D32" s="1168"/>
      <c r="E32" s="1170"/>
      <c r="F32" s="1168"/>
      <c r="G32" s="1170"/>
      <c r="H32" s="1168"/>
      <c r="I32" s="1170"/>
      <c r="J32" s="1168"/>
    </row>
    <row r="33" spans="2:10" ht="25" thickBot="1" x14ac:dyDescent="0.25">
      <c r="B33" s="805"/>
      <c r="C33" s="803" t="s">
        <v>536</v>
      </c>
      <c r="D33" s="806" t="s">
        <v>537</v>
      </c>
      <c r="E33" s="806" t="s">
        <v>536</v>
      </c>
      <c r="F33" s="807" t="s">
        <v>537</v>
      </c>
      <c r="G33" s="806" t="s">
        <v>536</v>
      </c>
      <c r="H33" s="807" t="s">
        <v>537</v>
      </c>
      <c r="I33" s="806" t="s">
        <v>536</v>
      </c>
      <c r="J33" s="807" t="s">
        <v>537</v>
      </c>
    </row>
    <row r="34" spans="2:10" ht="16" thickBot="1" x14ac:dyDescent="0.25">
      <c r="B34" s="808" t="s">
        <v>143</v>
      </c>
      <c r="C34" s="809">
        <v>3766</v>
      </c>
      <c r="D34" s="810">
        <v>0.41</v>
      </c>
      <c r="E34" s="809">
        <v>4110</v>
      </c>
      <c r="F34" s="810">
        <v>0.4</v>
      </c>
      <c r="G34" s="809">
        <v>4410</v>
      </c>
      <c r="H34" s="810">
        <v>0.43</v>
      </c>
      <c r="I34" s="809">
        <v>4675</v>
      </c>
      <c r="J34" s="810">
        <v>0.44</v>
      </c>
    </row>
    <row r="35" spans="2:10" ht="16" thickBot="1" x14ac:dyDescent="0.25">
      <c r="B35" s="808" t="s">
        <v>151</v>
      </c>
      <c r="C35" s="809">
        <v>3472</v>
      </c>
      <c r="D35" s="810">
        <v>0.38</v>
      </c>
      <c r="E35" s="809">
        <v>4043</v>
      </c>
      <c r="F35" s="810">
        <v>0.39</v>
      </c>
      <c r="G35" s="809">
        <v>3750</v>
      </c>
      <c r="H35" s="810">
        <v>0.37</v>
      </c>
      <c r="I35" s="809">
        <v>3669</v>
      </c>
      <c r="J35" s="810">
        <v>0.35</v>
      </c>
    </row>
    <row r="36" spans="2:10" ht="16" thickBot="1" x14ac:dyDescent="0.25">
      <c r="B36" s="808" t="s">
        <v>538</v>
      </c>
      <c r="C36" s="809">
        <v>1414</v>
      </c>
      <c r="D36" s="810">
        <v>0.15</v>
      </c>
      <c r="E36" s="809">
        <v>1433</v>
      </c>
      <c r="F36" s="810">
        <v>0.14000000000000001</v>
      </c>
      <c r="G36" s="809">
        <v>1441</v>
      </c>
      <c r="H36" s="810">
        <v>0.14000000000000001</v>
      </c>
      <c r="I36" s="809">
        <v>1690</v>
      </c>
      <c r="J36" s="810">
        <v>0.16</v>
      </c>
    </row>
    <row r="37" spans="2:10" ht="16" thickBot="1" x14ac:dyDescent="0.25">
      <c r="B37" s="808" t="s">
        <v>149</v>
      </c>
      <c r="C37" s="809">
        <v>1225</v>
      </c>
      <c r="D37" s="810">
        <v>0.13</v>
      </c>
      <c r="E37" s="809">
        <v>1427</v>
      </c>
      <c r="F37" s="810">
        <v>0.14000000000000001</v>
      </c>
      <c r="G37" s="809">
        <v>1299</v>
      </c>
      <c r="H37" s="810">
        <v>0.13</v>
      </c>
      <c r="I37" s="809">
        <v>1364</v>
      </c>
      <c r="J37" s="810">
        <v>0.13</v>
      </c>
    </row>
    <row r="38" spans="2:10" ht="16" thickBot="1" x14ac:dyDescent="0.25">
      <c r="B38" s="811" t="s">
        <v>543</v>
      </c>
      <c r="C38" s="812">
        <v>860</v>
      </c>
      <c r="D38" s="810">
        <v>0.09</v>
      </c>
      <c r="E38" s="812">
        <v>931</v>
      </c>
      <c r="F38" s="810">
        <v>0.09</v>
      </c>
      <c r="G38" s="812">
        <v>784</v>
      </c>
      <c r="H38" s="810">
        <v>0.08</v>
      </c>
      <c r="I38" s="812">
        <v>848</v>
      </c>
      <c r="J38" s="810">
        <v>0.08</v>
      </c>
    </row>
    <row r="39" spans="2:10" ht="16" thickBot="1" x14ac:dyDescent="0.25">
      <c r="B39" s="808" t="s">
        <v>150</v>
      </c>
      <c r="C39" s="812">
        <v>961</v>
      </c>
      <c r="D39" s="810">
        <v>0.1</v>
      </c>
      <c r="E39" s="812">
        <v>997</v>
      </c>
      <c r="F39" s="810">
        <v>0.1</v>
      </c>
      <c r="G39" s="809">
        <v>1008</v>
      </c>
      <c r="H39" s="810">
        <v>0.1</v>
      </c>
      <c r="I39" s="809">
        <v>1133</v>
      </c>
      <c r="J39" s="810">
        <v>0.11</v>
      </c>
    </row>
    <row r="40" spans="2:10" ht="16" thickBot="1" x14ac:dyDescent="0.25">
      <c r="B40" s="808" t="s">
        <v>148</v>
      </c>
      <c r="C40" s="812">
        <v>218</v>
      </c>
      <c r="D40" s="810">
        <v>0.02</v>
      </c>
      <c r="E40" s="812">
        <v>258</v>
      </c>
      <c r="F40" s="810">
        <v>0.02</v>
      </c>
      <c r="G40" s="812">
        <v>266</v>
      </c>
      <c r="H40" s="810">
        <v>0.03</v>
      </c>
      <c r="I40" s="812">
        <v>339</v>
      </c>
      <c r="J40" s="810">
        <v>0.03</v>
      </c>
    </row>
    <row r="41" spans="2:10" ht="16" thickBot="1" x14ac:dyDescent="0.25">
      <c r="B41" s="808" t="s">
        <v>147</v>
      </c>
      <c r="C41" s="812">
        <v>142</v>
      </c>
      <c r="D41" s="810">
        <v>0.02</v>
      </c>
      <c r="E41" s="812">
        <v>154</v>
      </c>
      <c r="F41" s="810">
        <v>0.01</v>
      </c>
      <c r="G41" s="812">
        <v>173</v>
      </c>
      <c r="H41" s="810">
        <v>0.02</v>
      </c>
      <c r="I41" s="812">
        <v>262</v>
      </c>
      <c r="J41" s="810">
        <v>0.02</v>
      </c>
    </row>
    <row r="42" spans="2:10" ht="16" thickBot="1" x14ac:dyDescent="0.25">
      <c r="B42" s="813" t="s">
        <v>540</v>
      </c>
      <c r="C42" s="814">
        <v>452</v>
      </c>
      <c r="D42" s="815">
        <v>0.05</v>
      </c>
      <c r="E42" s="814">
        <v>577</v>
      </c>
      <c r="F42" s="815">
        <v>0.06</v>
      </c>
      <c r="G42" s="814">
        <v>588</v>
      </c>
      <c r="H42" s="815">
        <v>0.06</v>
      </c>
      <c r="I42" s="814">
        <v>575</v>
      </c>
      <c r="J42" s="815">
        <v>0.05</v>
      </c>
    </row>
    <row r="43" spans="2:10" ht="17" thickTop="1" thickBot="1" x14ac:dyDescent="0.25">
      <c r="B43" s="813" t="s">
        <v>541</v>
      </c>
      <c r="C43" s="816">
        <v>9254</v>
      </c>
      <c r="D43" s="817"/>
      <c r="E43" s="816">
        <v>10328</v>
      </c>
      <c r="F43" s="817"/>
      <c r="G43" s="816">
        <v>10154</v>
      </c>
      <c r="H43" s="817"/>
      <c r="I43" s="816">
        <v>10552</v>
      </c>
      <c r="J43" s="817"/>
    </row>
    <row r="44" spans="2:10" ht="17" thickTop="1" thickBot="1" x14ac:dyDescent="0.25">
      <c r="B44" s="1162" t="s">
        <v>544</v>
      </c>
      <c r="C44" s="1163"/>
      <c r="D44" s="1163"/>
      <c r="E44" s="1163"/>
      <c r="F44" s="1163"/>
      <c r="G44" s="1163"/>
      <c r="H44" s="1163"/>
      <c r="I44" s="1163"/>
      <c r="J44" s="1164"/>
    </row>
    <row r="46" spans="2:10" x14ac:dyDescent="0.2">
      <c r="B46" t="s">
        <v>545</v>
      </c>
    </row>
  </sheetData>
  <mergeCells count="15">
    <mergeCell ref="B44:J44"/>
    <mergeCell ref="C31:D32"/>
    <mergeCell ref="E31:F32"/>
    <mergeCell ref="G31:H32"/>
    <mergeCell ref="I31:J32"/>
    <mergeCell ref="B29:J29"/>
    <mergeCell ref="C1:D2"/>
    <mergeCell ref="E1:F2"/>
    <mergeCell ref="G1:H2"/>
    <mergeCell ref="I1:J2"/>
    <mergeCell ref="C16:D17"/>
    <mergeCell ref="E16:F17"/>
    <mergeCell ref="G16:H17"/>
    <mergeCell ref="I16:J17"/>
    <mergeCell ref="B14:J14"/>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P36"/>
  <sheetViews>
    <sheetView topLeftCell="M1" workbookViewId="0">
      <selection activeCell="M3" sqref="M3:M9"/>
    </sheetView>
  </sheetViews>
  <sheetFormatPr baseColWidth="10" defaultColWidth="9.1640625" defaultRowHeight="14" x14ac:dyDescent="0.2"/>
  <cols>
    <col min="1" max="1" width="9.1640625" style="189"/>
    <col min="2" max="2" width="19.1640625" style="189" customWidth="1"/>
    <col min="3" max="3" width="29.83203125" style="189" customWidth="1"/>
    <col min="4" max="4" width="9.1640625" style="189"/>
    <col min="5" max="5" width="17.33203125" style="189" customWidth="1"/>
    <col min="6" max="6" width="10.5" style="189" bestFit="1" customWidth="1"/>
    <col min="7" max="7" width="17.33203125" style="189" customWidth="1"/>
    <col min="8" max="8" width="12.83203125" style="189" bestFit="1" customWidth="1"/>
    <col min="9" max="10" width="17.33203125" style="189" customWidth="1"/>
    <col min="11" max="12" width="9.1640625" style="189"/>
    <col min="13" max="13" width="28.6640625" style="831" customWidth="1"/>
    <col min="14" max="15" width="11.5" style="836" bestFit="1" customWidth="1"/>
    <col min="16" max="17" width="12.5" style="836" bestFit="1" customWidth="1"/>
    <col min="18" max="27" width="11.5" style="836" bestFit="1" customWidth="1"/>
    <col min="28" max="30" width="12.5" style="836" bestFit="1" customWidth="1"/>
    <col min="31" max="39" width="11.5" style="836" bestFit="1" customWidth="1"/>
    <col min="40" max="40" width="11.33203125" style="836" bestFit="1" customWidth="1"/>
    <col min="41" max="42" width="10.1640625" style="836" bestFit="1" customWidth="1"/>
    <col min="43" max="16384" width="9.1640625" style="189"/>
  </cols>
  <sheetData>
    <row r="1" spans="2:42" x14ac:dyDescent="0.2">
      <c r="B1" s="1171" t="s">
        <v>548</v>
      </c>
      <c r="C1" s="1172"/>
      <c r="E1" s="1171" t="s">
        <v>553</v>
      </c>
      <c r="F1" s="1175"/>
      <c r="G1" s="1175"/>
      <c r="H1" s="1175"/>
      <c r="I1" s="1175"/>
      <c r="J1" s="1172"/>
    </row>
    <row r="2" spans="2:42" ht="26" x14ac:dyDescent="0.2">
      <c r="B2" s="828" t="s">
        <v>549</v>
      </c>
      <c r="C2" s="828" t="s">
        <v>550</v>
      </c>
      <c r="E2" s="828" t="s">
        <v>549</v>
      </c>
      <c r="F2" s="828" t="s">
        <v>554</v>
      </c>
      <c r="G2" s="828" t="s">
        <v>555</v>
      </c>
      <c r="H2" s="828" t="s">
        <v>556</v>
      </c>
      <c r="I2" s="828" t="s">
        <v>557</v>
      </c>
      <c r="J2" s="828" t="s">
        <v>558</v>
      </c>
      <c r="M2" s="832" t="s">
        <v>549</v>
      </c>
      <c r="N2" s="837">
        <v>1986</v>
      </c>
      <c r="O2" s="837">
        <v>1987</v>
      </c>
      <c r="P2" s="837">
        <v>1988</v>
      </c>
      <c r="Q2" s="837">
        <v>1989</v>
      </c>
      <c r="R2" s="837">
        <v>1990</v>
      </c>
      <c r="S2" s="837">
        <v>1991</v>
      </c>
      <c r="T2" s="837">
        <v>1992</v>
      </c>
      <c r="U2" s="837">
        <v>1993</v>
      </c>
      <c r="V2" s="837">
        <v>1994</v>
      </c>
      <c r="W2" s="837">
        <v>1995</v>
      </c>
      <c r="X2" s="837">
        <v>1996</v>
      </c>
      <c r="Y2" s="837">
        <v>1997</v>
      </c>
      <c r="Z2" s="837">
        <v>1998</v>
      </c>
      <c r="AA2" s="837">
        <v>1999</v>
      </c>
      <c r="AB2" s="837">
        <v>2000</v>
      </c>
      <c r="AC2" s="837">
        <v>2001</v>
      </c>
      <c r="AD2" s="837">
        <v>2002</v>
      </c>
      <c r="AE2" s="837">
        <v>2003</v>
      </c>
      <c r="AF2" s="837">
        <v>2004</v>
      </c>
      <c r="AG2" s="837">
        <v>2005</v>
      </c>
      <c r="AH2" s="837">
        <v>2006</v>
      </c>
      <c r="AI2" s="837">
        <v>2007</v>
      </c>
      <c r="AJ2" s="837">
        <v>2008</v>
      </c>
      <c r="AK2" s="837">
        <v>2009</v>
      </c>
      <c r="AL2" s="837">
        <v>2010</v>
      </c>
      <c r="AM2" s="837">
        <v>2011</v>
      </c>
      <c r="AN2" s="837">
        <v>2012</v>
      </c>
      <c r="AO2" s="837">
        <v>2013</v>
      </c>
      <c r="AP2" s="837">
        <v>2014</v>
      </c>
    </row>
    <row r="3" spans="2:42" x14ac:dyDescent="0.2">
      <c r="B3" s="828">
        <v>2014</v>
      </c>
      <c r="C3" s="829">
        <v>29612</v>
      </c>
      <c r="E3" s="828">
        <v>2014</v>
      </c>
      <c r="F3" s="829">
        <v>33770</v>
      </c>
      <c r="G3" s="829">
        <v>1020</v>
      </c>
      <c r="H3" s="829">
        <v>74225</v>
      </c>
      <c r="I3" s="829">
        <v>2946</v>
      </c>
      <c r="J3" s="829">
        <v>48970</v>
      </c>
      <c r="M3" s="833" t="s">
        <v>548</v>
      </c>
      <c r="N3" s="838">
        <v>19884</v>
      </c>
      <c r="O3" s="838">
        <v>22753</v>
      </c>
      <c r="P3" s="838">
        <v>24853</v>
      </c>
      <c r="Q3" s="838">
        <v>25179</v>
      </c>
      <c r="R3" s="838">
        <v>22770</v>
      </c>
      <c r="S3" s="838">
        <v>23659</v>
      </c>
      <c r="T3" s="838">
        <v>24540</v>
      </c>
      <c r="U3" s="838">
        <v>21639</v>
      </c>
      <c r="V3" s="838">
        <v>23135</v>
      </c>
      <c r="W3" s="838">
        <v>25279</v>
      </c>
      <c r="X3" s="838">
        <v>29273</v>
      </c>
      <c r="Y3" s="838">
        <v>34065</v>
      </c>
      <c r="Z3" s="838">
        <v>38470</v>
      </c>
      <c r="AA3" s="838">
        <v>41296</v>
      </c>
      <c r="AB3" s="838">
        <v>39772</v>
      </c>
      <c r="AC3" s="838">
        <v>34361</v>
      </c>
      <c r="AD3" s="838">
        <v>30259</v>
      </c>
      <c r="AE3" s="838">
        <v>28749</v>
      </c>
      <c r="AF3" s="838">
        <v>30552</v>
      </c>
      <c r="AG3" s="838">
        <v>30464</v>
      </c>
      <c r="AH3" s="838">
        <v>30691</v>
      </c>
      <c r="AI3" s="838">
        <v>29934</v>
      </c>
      <c r="AJ3" s="838">
        <v>28607</v>
      </c>
      <c r="AK3" s="838">
        <v>31857</v>
      </c>
      <c r="AL3" s="838">
        <v>31407</v>
      </c>
      <c r="AM3" s="838">
        <v>32524</v>
      </c>
      <c r="AN3" s="838">
        <v>31058</v>
      </c>
      <c r="AO3" s="838">
        <v>30911</v>
      </c>
      <c r="AP3" s="838">
        <v>29612</v>
      </c>
    </row>
    <row r="4" spans="2:42" x14ac:dyDescent="0.2">
      <c r="B4" s="828">
        <v>2013</v>
      </c>
      <c r="C4" s="829">
        <v>30911</v>
      </c>
      <c r="E4" s="828">
        <v>2013</v>
      </c>
      <c r="F4" s="829">
        <v>24103</v>
      </c>
      <c r="G4" s="829">
        <v>1044</v>
      </c>
      <c r="H4" s="829">
        <v>270823</v>
      </c>
      <c r="I4" s="829">
        <v>4227</v>
      </c>
      <c r="J4" s="829">
        <v>119507</v>
      </c>
      <c r="M4" s="834" t="s">
        <v>553</v>
      </c>
    </row>
    <row r="5" spans="2:42" x14ac:dyDescent="0.2">
      <c r="B5" s="828">
        <v>2012</v>
      </c>
      <c r="C5" s="829">
        <v>31058</v>
      </c>
      <c r="E5" s="828">
        <v>2012</v>
      </c>
      <c r="F5" s="829">
        <v>36736</v>
      </c>
      <c r="G5" s="829">
        <v>1010</v>
      </c>
      <c r="H5" s="829">
        <v>388064</v>
      </c>
      <c r="I5" s="829">
        <v>4813</v>
      </c>
      <c r="J5" s="829">
        <v>872366</v>
      </c>
      <c r="M5" s="835" t="s">
        <v>554</v>
      </c>
      <c r="N5" s="838">
        <v>29369</v>
      </c>
      <c r="O5" s="838">
        <v>49666</v>
      </c>
      <c r="P5" s="838">
        <v>60951</v>
      </c>
      <c r="Q5" s="838">
        <v>94939</v>
      </c>
      <c r="R5" s="838">
        <v>57021</v>
      </c>
      <c r="S5" s="838">
        <v>67016</v>
      </c>
      <c r="T5" s="838">
        <v>69322</v>
      </c>
      <c r="U5" s="838">
        <v>55528</v>
      </c>
      <c r="V5" s="838">
        <v>75031</v>
      </c>
      <c r="W5" s="838">
        <v>45309</v>
      </c>
      <c r="X5" s="838">
        <v>44735</v>
      </c>
      <c r="Y5" s="838">
        <v>28674</v>
      </c>
      <c r="Z5" s="838">
        <v>34447</v>
      </c>
      <c r="AA5" s="838">
        <v>36163</v>
      </c>
      <c r="AB5" s="838">
        <v>58674</v>
      </c>
      <c r="AC5" s="838">
        <v>59415</v>
      </c>
      <c r="AD5" s="838">
        <v>63513</v>
      </c>
      <c r="AE5" s="838">
        <v>73720</v>
      </c>
      <c r="AF5" s="838">
        <v>117844</v>
      </c>
      <c r="AG5" s="838">
        <v>118128</v>
      </c>
      <c r="AH5" s="838">
        <v>71604</v>
      </c>
      <c r="AI5" s="838">
        <v>98065</v>
      </c>
      <c r="AJ5" s="838">
        <v>50461</v>
      </c>
      <c r="AK5" s="838">
        <v>50705</v>
      </c>
      <c r="AL5" s="838">
        <v>30061</v>
      </c>
      <c r="AM5" s="838">
        <v>32151</v>
      </c>
      <c r="AN5" s="838">
        <v>36736</v>
      </c>
      <c r="AO5" s="838">
        <v>24103</v>
      </c>
      <c r="AP5" s="838">
        <v>33770</v>
      </c>
    </row>
    <row r="6" spans="2:42" x14ac:dyDescent="0.2">
      <c r="B6" s="828">
        <v>2011</v>
      </c>
      <c r="C6" s="829">
        <v>32524</v>
      </c>
      <c r="E6" s="828">
        <v>2011</v>
      </c>
      <c r="F6" s="829">
        <v>32151</v>
      </c>
      <c r="G6" s="829">
        <v>1077</v>
      </c>
      <c r="H6" s="829">
        <v>575972</v>
      </c>
      <c r="I6" s="829">
        <v>2561</v>
      </c>
      <c r="J6" s="829">
        <v>3978404</v>
      </c>
      <c r="M6" s="835" t="s">
        <v>555</v>
      </c>
      <c r="N6" s="839">
        <v>278</v>
      </c>
      <c r="O6" s="839">
        <v>512</v>
      </c>
      <c r="P6" s="839">
        <v>728</v>
      </c>
      <c r="Q6" s="839">
        <v>758</v>
      </c>
      <c r="R6" s="839">
        <v>535</v>
      </c>
      <c r="S6" s="838">
        <v>1174</v>
      </c>
      <c r="T6" s="839">
        <v>722</v>
      </c>
      <c r="U6" s="839">
        <v>616</v>
      </c>
      <c r="V6" s="839">
        <v>490</v>
      </c>
      <c r="W6" s="839">
        <v>876</v>
      </c>
      <c r="X6" s="839">
        <v>320</v>
      </c>
      <c r="Y6" s="839">
        <v>399</v>
      </c>
      <c r="Z6" s="839">
        <v>370</v>
      </c>
      <c r="AA6" s="839">
        <v>351</v>
      </c>
      <c r="AB6" s="839">
        <v>546</v>
      </c>
      <c r="AC6" s="839">
        <v>747</v>
      </c>
      <c r="AD6" s="839">
        <v>709</v>
      </c>
      <c r="AE6" s="839">
        <v>788</v>
      </c>
      <c r="AF6" s="839">
        <v>669</v>
      </c>
      <c r="AG6" s="839">
        <v>622</v>
      </c>
      <c r="AH6" s="839">
        <v>816</v>
      </c>
      <c r="AI6" s="839">
        <v>623</v>
      </c>
      <c r="AJ6" s="839">
        <v>605</v>
      </c>
      <c r="AK6" s="839">
        <v>622</v>
      </c>
      <c r="AL6" s="839">
        <v>713</v>
      </c>
      <c r="AM6" s="838">
        <v>1077</v>
      </c>
      <c r="AN6" s="838">
        <v>1010</v>
      </c>
      <c r="AO6" s="838">
        <v>1044</v>
      </c>
      <c r="AP6" s="838">
        <v>1020</v>
      </c>
    </row>
    <row r="7" spans="2:42" x14ac:dyDescent="0.2">
      <c r="B7" s="828">
        <v>2010</v>
      </c>
      <c r="C7" s="829">
        <v>31407</v>
      </c>
      <c r="E7" s="828">
        <v>2010</v>
      </c>
      <c r="F7" s="829">
        <v>30061</v>
      </c>
      <c r="G7" s="830">
        <v>713</v>
      </c>
      <c r="H7" s="829">
        <v>725862</v>
      </c>
      <c r="I7" s="829">
        <v>2224</v>
      </c>
      <c r="J7" s="829">
        <v>2605997</v>
      </c>
      <c r="M7" s="835" t="s">
        <v>556</v>
      </c>
      <c r="N7" s="838">
        <v>490607</v>
      </c>
      <c r="O7" s="838">
        <v>629839</v>
      </c>
      <c r="P7" s="838">
        <v>347305</v>
      </c>
      <c r="Q7" s="838">
        <v>286371</v>
      </c>
      <c r="R7" s="838">
        <v>127792</v>
      </c>
      <c r="S7" s="838">
        <v>98593</v>
      </c>
      <c r="T7" s="838">
        <v>201483</v>
      </c>
      <c r="U7" s="838">
        <v>143055</v>
      </c>
      <c r="V7" s="838">
        <v>157181</v>
      </c>
      <c r="W7" s="838">
        <v>219830</v>
      </c>
      <c r="X7" s="838">
        <v>192059</v>
      </c>
      <c r="Y7" s="838">
        <v>215348</v>
      </c>
      <c r="Z7" s="838">
        <v>262180</v>
      </c>
      <c r="AA7" s="838">
        <v>338247</v>
      </c>
      <c r="AB7" s="838">
        <v>331964</v>
      </c>
      <c r="AC7" s="838">
        <v>272120</v>
      </c>
      <c r="AD7" s="838">
        <v>238646</v>
      </c>
      <c r="AE7" s="838">
        <v>254242</v>
      </c>
      <c r="AF7" s="838">
        <v>266088</v>
      </c>
      <c r="AG7" s="838">
        <v>283382</v>
      </c>
      <c r="AH7" s="838">
        <v>328275</v>
      </c>
      <c r="AI7" s="838">
        <v>360708</v>
      </c>
      <c r="AJ7" s="838">
        <v>662137</v>
      </c>
      <c r="AK7" s="838">
        <v>671650</v>
      </c>
      <c r="AL7" s="838">
        <v>725862</v>
      </c>
      <c r="AM7" s="838">
        <v>575972</v>
      </c>
      <c r="AN7" s="838">
        <v>388064</v>
      </c>
      <c r="AO7" s="838">
        <v>270823</v>
      </c>
      <c r="AP7" s="838">
        <v>74225</v>
      </c>
    </row>
    <row r="8" spans="2:42" x14ac:dyDescent="0.2">
      <c r="B8" s="828">
        <v>2009</v>
      </c>
      <c r="C8" s="829">
        <v>31857</v>
      </c>
      <c r="E8" s="828">
        <v>2009</v>
      </c>
      <c r="F8" s="829">
        <v>50705</v>
      </c>
      <c r="G8" s="830">
        <v>622</v>
      </c>
      <c r="H8" s="829">
        <v>671650</v>
      </c>
      <c r="I8" s="829">
        <v>2129</v>
      </c>
      <c r="J8" s="829">
        <v>3427346</v>
      </c>
      <c r="M8" s="835" t="s">
        <v>557</v>
      </c>
      <c r="N8" s="839">
        <v>234</v>
      </c>
      <c r="O8" s="839">
        <v>198</v>
      </c>
      <c r="P8" s="839">
        <v>694</v>
      </c>
      <c r="Q8" s="839">
        <v>896</v>
      </c>
      <c r="R8" s="839">
        <v>272</v>
      </c>
      <c r="S8" s="839">
        <v>289</v>
      </c>
      <c r="T8" s="839">
        <v>352</v>
      </c>
      <c r="U8" s="839">
        <v>560</v>
      </c>
      <c r="V8" s="839">
        <v>769</v>
      </c>
      <c r="W8" s="839">
        <v>876</v>
      </c>
      <c r="X8" s="839">
        <v>751</v>
      </c>
      <c r="Y8" s="838">
        <v>1147</v>
      </c>
      <c r="Z8" s="838">
        <v>1203</v>
      </c>
      <c r="AA8" s="838">
        <v>1489</v>
      </c>
      <c r="AB8" s="838">
        <v>1771</v>
      </c>
      <c r="AC8" s="838">
        <v>1634</v>
      </c>
      <c r="AD8" s="838">
        <v>1347</v>
      </c>
      <c r="AE8" s="838">
        <v>1680</v>
      </c>
      <c r="AF8" s="838">
        <v>1656</v>
      </c>
      <c r="AG8" s="838">
        <v>2161</v>
      </c>
      <c r="AH8" s="838">
        <v>1804</v>
      </c>
      <c r="AI8" s="838">
        <v>1112</v>
      </c>
      <c r="AJ8" s="838">
        <v>1518</v>
      </c>
      <c r="AK8" s="838">
        <v>2129</v>
      </c>
      <c r="AL8" s="838">
        <v>2224</v>
      </c>
      <c r="AM8" s="838">
        <v>2561</v>
      </c>
      <c r="AN8" s="838">
        <v>4813</v>
      </c>
      <c r="AO8" s="838">
        <v>4227</v>
      </c>
      <c r="AP8" s="838">
        <v>2946</v>
      </c>
    </row>
    <row r="9" spans="2:42" x14ac:dyDescent="0.2">
      <c r="B9" s="828">
        <v>2008</v>
      </c>
      <c r="C9" s="829">
        <v>28607</v>
      </c>
      <c r="E9" s="828">
        <v>2008</v>
      </c>
      <c r="F9" s="829">
        <v>50461</v>
      </c>
      <c r="G9" s="830">
        <v>605</v>
      </c>
      <c r="H9" s="829">
        <v>662137</v>
      </c>
      <c r="I9" s="829">
        <v>1518</v>
      </c>
      <c r="J9" s="829">
        <v>9311715</v>
      </c>
      <c r="M9" s="835" t="s">
        <v>558</v>
      </c>
      <c r="N9" s="838">
        <v>4146711</v>
      </c>
      <c r="O9" s="838">
        <v>6556891</v>
      </c>
      <c r="P9" s="838">
        <v>10467864</v>
      </c>
      <c r="Q9" s="838">
        <v>13125011</v>
      </c>
      <c r="R9" s="838">
        <v>2832084</v>
      </c>
      <c r="S9" s="838">
        <v>1294273</v>
      </c>
      <c r="T9" s="838">
        <v>1308018</v>
      </c>
      <c r="U9" s="838">
        <v>2714575</v>
      </c>
      <c r="V9" s="838">
        <v>1368437</v>
      </c>
      <c r="W9" s="838">
        <v>2768046</v>
      </c>
      <c r="X9" s="838">
        <v>1719239</v>
      </c>
      <c r="Y9" s="838">
        <v>1099825</v>
      </c>
      <c r="Z9" s="838">
        <v>1139524</v>
      </c>
      <c r="AA9" s="838">
        <v>1717305</v>
      </c>
      <c r="AB9" s="838">
        <v>29293957</v>
      </c>
      <c r="AC9" s="838">
        <v>13863756</v>
      </c>
      <c r="AD9" s="838">
        <v>11824798</v>
      </c>
      <c r="AE9" s="838">
        <v>3038916</v>
      </c>
      <c r="AF9" s="838">
        <v>2196988</v>
      </c>
      <c r="AG9" s="838">
        <v>8868465</v>
      </c>
      <c r="AH9" s="838">
        <v>3745560</v>
      </c>
      <c r="AI9" s="838">
        <v>5677739</v>
      </c>
      <c r="AJ9" s="838">
        <v>9311715</v>
      </c>
      <c r="AK9" s="838">
        <v>3427346</v>
      </c>
      <c r="AL9" s="838">
        <v>2605997</v>
      </c>
      <c r="AM9" s="838">
        <v>3978404</v>
      </c>
      <c r="AN9" s="838">
        <v>872366</v>
      </c>
      <c r="AO9" s="838">
        <v>119507</v>
      </c>
      <c r="AP9" s="838">
        <v>48970</v>
      </c>
    </row>
    <row r="10" spans="2:42" x14ac:dyDescent="0.2">
      <c r="B10" s="828">
        <v>2007</v>
      </c>
      <c r="C10" s="829">
        <v>29934</v>
      </c>
      <c r="E10" s="828">
        <v>2007</v>
      </c>
      <c r="F10" s="829">
        <v>98065</v>
      </c>
      <c r="G10" s="830">
        <v>623</v>
      </c>
      <c r="H10" s="829">
        <v>360708</v>
      </c>
      <c r="I10" s="829">
        <v>1112</v>
      </c>
      <c r="J10" s="829">
        <v>5677739</v>
      </c>
    </row>
    <row r="11" spans="2:42" x14ac:dyDescent="0.2">
      <c r="B11" s="828">
        <v>2006</v>
      </c>
      <c r="C11" s="829">
        <v>30691</v>
      </c>
      <c r="E11" s="828">
        <v>2006</v>
      </c>
      <c r="F11" s="829">
        <v>71604</v>
      </c>
      <c r="G11" s="830">
        <v>816</v>
      </c>
      <c r="H11" s="829">
        <v>328275</v>
      </c>
      <c r="I11" s="829">
        <v>1804</v>
      </c>
      <c r="J11" s="829">
        <v>3745560</v>
      </c>
    </row>
    <row r="12" spans="2:42" x14ac:dyDescent="0.2">
      <c r="B12" s="828">
        <v>2005</v>
      </c>
      <c r="C12" s="829">
        <v>30464</v>
      </c>
      <c r="E12" s="828">
        <v>2005</v>
      </c>
      <c r="F12" s="829">
        <v>118128</v>
      </c>
      <c r="G12" s="830">
        <v>622</v>
      </c>
      <c r="H12" s="829">
        <v>283382</v>
      </c>
      <c r="I12" s="829">
        <v>2161</v>
      </c>
      <c r="J12" s="829">
        <v>8868465</v>
      </c>
    </row>
    <row r="13" spans="2:42" x14ac:dyDescent="0.2">
      <c r="B13" s="828">
        <v>2004</v>
      </c>
      <c r="C13" s="829">
        <v>30552</v>
      </c>
      <c r="E13" s="828">
        <v>2004</v>
      </c>
      <c r="F13" s="829">
        <v>117844</v>
      </c>
      <c r="G13" s="830">
        <v>669</v>
      </c>
      <c r="H13" s="829">
        <v>266088</v>
      </c>
      <c r="I13" s="829">
        <v>1656</v>
      </c>
      <c r="J13" s="829">
        <v>2196988</v>
      </c>
    </row>
    <row r="14" spans="2:42" x14ac:dyDescent="0.2">
      <c r="B14" s="828">
        <v>2003</v>
      </c>
      <c r="C14" s="829">
        <v>28749</v>
      </c>
      <c r="E14" s="828">
        <v>2003</v>
      </c>
      <c r="F14" s="829">
        <v>73720</v>
      </c>
      <c r="G14" s="830">
        <v>788</v>
      </c>
      <c r="H14" s="829">
        <v>254242</v>
      </c>
      <c r="I14" s="829">
        <v>1680</v>
      </c>
      <c r="J14" s="829">
        <v>3038916</v>
      </c>
    </row>
    <row r="15" spans="2:42" x14ac:dyDescent="0.2">
      <c r="B15" s="828">
        <v>2002</v>
      </c>
      <c r="C15" s="829">
        <v>30259</v>
      </c>
      <c r="E15" s="828">
        <v>2002</v>
      </c>
      <c r="F15" s="829">
        <v>63513</v>
      </c>
      <c r="G15" s="830">
        <v>709</v>
      </c>
      <c r="H15" s="829">
        <v>238646</v>
      </c>
      <c r="I15" s="829">
        <v>1347</v>
      </c>
      <c r="J15" s="829">
        <v>11824798</v>
      </c>
    </row>
    <row r="16" spans="2:42" x14ac:dyDescent="0.2">
      <c r="B16" s="828">
        <v>2001</v>
      </c>
      <c r="C16" s="829">
        <v>34361</v>
      </c>
      <c r="E16" s="828">
        <v>2001</v>
      </c>
      <c r="F16" s="829">
        <v>59415</v>
      </c>
      <c r="G16" s="830">
        <v>747</v>
      </c>
      <c r="H16" s="829">
        <v>272120</v>
      </c>
      <c r="I16" s="829">
        <v>1634</v>
      </c>
      <c r="J16" s="829">
        <v>13863756</v>
      </c>
    </row>
    <row r="17" spans="2:10" x14ac:dyDescent="0.2">
      <c r="B17" s="828">
        <v>2000</v>
      </c>
      <c r="C17" s="829">
        <v>39772</v>
      </c>
      <c r="E17" s="828" t="s">
        <v>559</v>
      </c>
      <c r="F17" s="829">
        <v>58674</v>
      </c>
      <c r="G17" s="830">
        <v>546</v>
      </c>
      <c r="H17" s="829">
        <v>331964</v>
      </c>
      <c r="I17" s="829">
        <v>1771</v>
      </c>
      <c r="J17" s="829">
        <v>29293957</v>
      </c>
    </row>
    <row r="18" spans="2:10" x14ac:dyDescent="0.2">
      <c r="B18" s="828">
        <v>1999</v>
      </c>
      <c r="C18" s="829">
        <v>41296</v>
      </c>
      <c r="E18" s="828">
        <v>1999</v>
      </c>
      <c r="F18" s="829">
        <v>36163</v>
      </c>
      <c r="G18" s="830">
        <v>351</v>
      </c>
      <c r="H18" s="829">
        <v>338247</v>
      </c>
      <c r="I18" s="829">
        <v>1489</v>
      </c>
      <c r="J18" s="829">
        <v>1717305</v>
      </c>
    </row>
    <row r="19" spans="2:10" x14ac:dyDescent="0.2">
      <c r="B19" s="828">
        <v>1998</v>
      </c>
      <c r="C19" s="829">
        <v>38470</v>
      </c>
      <c r="E19" s="828">
        <v>1998</v>
      </c>
      <c r="F19" s="829">
        <v>34447</v>
      </c>
      <c r="G19" s="830">
        <v>370</v>
      </c>
      <c r="H19" s="829">
        <v>262180</v>
      </c>
      <c r="I19" s="829">
        <v>1203</v>
      </c>
      <c r="J19" s="829">
        <v>1139524</v>
      </c>
    </row>
    <row r="20" spans="2:10" x14ac:dyDescent="0.2">
      <c r="B20" s="828">
        <v>1997</v>
      </c>
      <c r="C20" s="829">
        <v>34065</v>
      </c>
      <c r="E20" s="828">
        <v>1997</v>
      </c>
      <c r="F20" s="829">
        <v>28674</v>
      </c>
      <c r="G20" s="830">
        <v>399</v>
      </c>
      <c r="H20" s="829">
        <v>215348</v>
      </c>
      <c r="I20" s="829">
        <v>1147</v>
      </c>
      <c r="J20" s="829">
        <v>1099825</v>
      </c>
    </row>
    <row r="21" spans="2:10" x14ac:dyDescent="0.2">
      <c r="B21" s="828">
        <v>1996</v>
      </c>
      <c r="C21" s="829">
        <v>29273</v>
      </c>
      <c r="E21" s="828">
        <v>1996</v>
      </c>
      <c r="F21" s="829">
        <v>44735</v>
      </c>
      <c r="G21" s="830">
        <v>320</v>
      </c>
      <c r="H21" s="829">
        <v>192059</v>
      </c>
      <c r="I21" s="830">
        <v>751</v>
      </c>
      <c r="J21" s="829">
        <v>1719239</v>
      </c>
    </row>
    <row r="22" spans="2:10" x14ac:dyDescent="0.2">
      <c r="B22" s="828">
        <v>1995</v>
      </c>
      <c r="C22" s="829">
        <v>25279</v>
      </c>
      <c r="E22" s="828">
        <v>1995</v>
      </c>
      <c r="F22" s="829">
        <v>45309</v>
      </c>
      <c r="G22" s="830">
        <v>876</v>
      </c>
      <c r="H22" s="829">
        <v>219830</v>
      </c>
      <c r="I22" s="830">
        <v>876</v>
      </c>
      <c r="J22" s="829">
        <v>2768046</v>
      </c>
    </row>
    <row r="23" spans="2:10" x14ac:dyDescent="0.2">
      <c r="B23" s="828">
        <v>1994</v>
      </c>
      <c r="C23" s="829">
        <v>23135</v>
      </c>
      <c r="E23" s="828">
        <v>1994</v>
      </c>
      <c r="F23" s="829">
        <v>75031</v>
      </c>
      <c r="G23" s="830">
        <v>490</v>
      </c>
      <c r="H23" s="829">
        <v>157181</v>
      </c>
      <c r="I23" s="830">
        <v>769</v>
      </c>
      <c r="J23" s="829">
        <v>1368437</v>
      </c>
    </row>
    <row r="24" spans="2:10" x14ac:dyDescent="0.2">
      <c r="B24" s="828">
        <v>1993</v>
      </c>
      <c r="C24" s="829">
        <v>21639</v>
      </c>
      <c r="E24" s="828">
        <v>1993</v>
      </c>
      <c r="F24" s="829">
        <v>55528</v>
      </c>
      <c r="G24" s="830">
        <v>616</v>
      </c>
      <c r="H24" s="829">
        <v>143055</v>
      </c>
      <c r="I24" s="830">
        <v>560</v>
      </c>
      <c r="J24" s="829">
        <v>2714575</v>
      </c>
    </row>
    <row r="25" spans="2:10" x14ac:dyDescent="0.2">
      <c r="B25" s="828">
        <v>1992</v>
      </c>
      <c r="C25" s="829">
        <v>24540</v>
      </c>
      <c r="E25" s="828">
        <v>1992</v>
      </c>
      <c r="F25" s="829">
        <v>69322</v>
      </c>
      <c r="G25" s="830">
        <v>722</v>
      </c>
      <c r="H25" s="829">
        <v>201483</v>
      </c>
      <c r="I25" s="830">
        <v>352</v>
      </c>
      <c r="J25" s="829">
        <v>1308018</v>
      </c>
    </row>
    <row r="26" spans="2:10" x14ac:dyDescent="0.2">
      <c r="B26" s="828">
        <v>1991</v>
      </c>
      <c r="C26" s="829">
        <v>23659</v>
      </c>
      <c r="E26" s="828">
        <v>1991</v>
      </c>
      <c r="F26" s="829">
        <v>67016</v>
      </c>
      <c r="G26" s="829">
        <v>1174</v>
      </c>
      <c r="H26" s="829">
        <v>98593</v>
      </c>
      <c r="I26" s="830">
        <v>289</v>
      </c>
      <c r="J26" s="829">
        <v>1294273</v>
      </c>
    </row>
    <row r="27" spans="2:10" x14ac:dyDescent="0.2">
      <c r="B27" s="828">
        <v>1990</v>
      </c>
      <c r="C27" s="829">
        <v>22770</v>
      </c>
      <c r="E27" s="828">
        <v>1990</v>
      </c>
      <c r="F27" s="829">
        <v>57021</v>
      </c>
      <c r="G27" s="830">
        <v>535</v>
      </c>
      <c r="H27" s="829">
        <v>127792</v>
      </c>
      <c r="I27" s="830">
        <v>272</v>
      </c>
      <c r="J27" s="829">
        <v>2832084</v>
      </c>
    </row>
    <row r="28" spans="2:10" x14ac:dyDescent="0.2">
      <c r="B28" s="828">
        <v>1989</v>
      </c>
      <c r="C28" s="829">
        <v>25179</v>
      </c>
      <c r="E28" s="828">
        <v>1989</v>
      </c>
      <c r="F28" s="829">
        <v>94939</v>
      </c>
      <c r="G28" s="830">
        <v>758</v>
      </c>
      <c r="H28" s="829">
        <v>286371</v>
      </c>
      <c r="I28" s="830">
        <v>896</v>
      </c>
      <c r="J28" s="829">
        <v>13125011</v>
      </c>
    </row>
    <row r="29" spans="2:10" x14ac:dyDescent="0.2">
      <c r="B29" s="828">
        <v>1988</v>
      </c>
      <c r="C29" s="829">
        <v>24853</v>
      </c>
      <c r="E29" s="828">
        <v>1988</v>
      </c>
      <c r="F29" s="829">
        <v>60951</v>
      </c>
      <c r="G29" s="830">
        <v>728</v>
      </c>
      <c r="H29" s="829">
        <v>347305</v>
      </c>
      <c r="I29" s="830">
        <v>694</v>
      </c>
      <c r="J29" s="829">
        <v>10467864</v>
      </c>
    </row>
    <row r="30" spans="2:10" x14ac:dyDescent="0.2">
      <c r="B30" s="828">
        <v>1987</v>
      </c>
      <c r="C30" s="829">
        <v>22753</v>
      </c>
      <c r="E30" s="828">
        <v>1987</v>
      </c>
      <c r="F30" s="829">
        <v>49666</v>
      </c>
      <c r="G30" s="830">
        <v>512</v>
      </c>
      <c r="H30" s="829">
        <v>629839</v>
      </c>
      <c r="I30" s="830">
        <v>198</v>
      </c>
      <c r="J30" s="829">
        <v>6556891</v>
      </c>
    </row>
    <row r="31" spans="2:10" x14ac:dyDescent="0.2">
      <c r="B31" s="828">
        <v>1986</v>
      </c>
      <c r="C31" s="829">
        <v>19884</v>
      </c>
      <c r="E31" s="828">
        <v>1986</v>
      </c>
      <c r="F31" s="829">
        <v>29369</v>
      </c>
      <c r="G31" s="830">
        <v>278</v>
      </c>
      <c r="H31" s="829">
        <v>490607</v>
      </c>
      <c r="I31" s="830">
        <v>234</v>
      </c>
      <c r="J31" s="829">
        <v>4146711</v>
      </c>
    </row>
    <row r="32" spans="2:10" x14ac:dyDescent="0.2">
      <c r="B32" s="828" t="s">
        <v>118</v>
      </c>
      <c r="C32" s="829">
        <v>847553</v>
      </c>
      <c r="E32" s="1173" t="s">
        <v>560</v>
      </c>
      <c r="F32" s="1176"/>
      <c r="G32" s="1176"/>
      <c r="H32" s="1176"/>
      <c r="I32" s="1176"/>
      <c r="J32" s="1174"/>
    </row>
    <row r="33" spans="2:10" x14ac:dyDescent="0.2">
      <c r="B33" s="1173" t="s">
        <v>551</v>
      </c>
      <c r="C33" s="1174"/>
      <c r="E33" s="1173" t="s">
        <v>561</v>
      </c>
      <c r="F33" s="1176"/>
      <c r="G33" s="1176"/>
      <c r="H33" s="1176"/>
      <c r="I33" s="1176"/>
      <c r="J33" s="1174"/>
    </row>
    <row r="34" spans="2:10" x14ac:dyDescent="0.2">
      <c r="B34" s="1173" t="s">
        <v>552</v>
      </c>
      <c r="C34" s="1174"/>
      <c r="E34" s="1173" t="s">
        <v>562</v>
      </c>
      <c r="F34" s="1176"/>
      <c r="G34" s="1176"/>
      <c r="H34" s="1176"/>
      <c r="I34" s="1176"/>
      <c r="J34" s="1174"/>
    </row>
    <row r="36" spans="2:10" x14ac:dyDescent="0.2">
      <c r="B36" s="189" t="s">
        <v>563</v>
      </c>
    </row>
  </sheetData>
  <sortState columnSort="1" ref="N2:AP9">
    <sortCondition ref="N2:AP2"/>
  </sortState>
  <mergeCells count="7">
    <mergeCell ref="B1:C1"/>
    <mergeCell ref="B33:C33"/>
    <mergeCell ref="B34:C34"/>
    <mergeCell ref="E1:J1"/>
    <mergeCell ref="E32:J32"/>
    <mergeCell ref="E33:J33"/>
    <mergeCell ref="E34:J34"/>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
  <sheetViews>
    <sheetView workbookViewId="0">
      <selection activeCell="B29" sqref="B29"/>
    </sheetView>
  </sheetViews>
  <sheetFormatPr baseColWidth="10" defaultColWidth="8.83203125" defaultRowHeight="15" x14ac:dyDescent="0.2"/>
  <cols>
    <col min="1" max="1" width="51" bestFit="1" customWidth="1"/>
    <col min="2" max="5" width="10" bestFit="1" customWidth="1"/>
    <col min="6" max="6" width="9.83203125" bestFit="1" customWidth="1"/>
    <col min="7" max="7" width="10.1640625" bestFit="1" customWidth="1"/>
    <col min="8" max="9" width="10" bestFit="1" customWidth="1"/>
    <col min="10" max="10" width="10" customWidth="1"/>
    <col min="11" max="17" width="10" bestFit="1" customWidth="1"/>
  </cols>
  <sheetData>
    <row r="1" spans="1:17" ht="16" thickBot="1" x14ac:dyDescent="0.25"/>
    <row r="2" spans="1:17" ht="17" thickTop="1" thickBot="1" x14ac:dyDescent="0.25">
      <c r="B2" s="847">
        <v>2002</v>
      </c>
      <c r="C2" s="847">
        <v>2003</v>
      </c>
      <c r="D2" s="848">
        <v>2004</v>
      </c>
      <c r="E2" s="847">
        <v>2005</v>
      </c>
      <c r="F2" s="854">
        <v>2006</v>
      </c>
      <c r="G2" s="847">
        <v>2007</v>
      </c>
      <c r="H2" s="847">
        <v>2008</v>
      </c>
      <c r="I2" s="848">
        <v>2007</v>
      </c>
      <c r="J2" s="847">
        <v>2008</v>
      </c>
      <c r="K2" s="847">
        <v>2009</v>
      </c>
      <c r="L2" s="847">
        <v>2010</v>
      </c>
      <c r="M2" s="847">
        <v>2011</v>
      </c>
      <c r="N2" s="847">
        <v>2012</v>
      </c>
      <c r="O2" s="847">
        <v>2013</v>
      </c>
      <c r="P2" s="847">
        <v>2014</v>
      </c>
      <c r="Q2" s="847">
        <v>2015</v>
      </c>
    </row>
    <row r="3" spans="1:17" ht="16" thickTop="1" x14ac:dyDescent="0.2">
      <c r="B3" s="849"/>
      <c r="C3" s="849"/>
      <c r="D3" s="845"/>
      <c r="E3" s="849"/>
      <c r="F3" s="855"/>
      <c r="G3" s="849"/>
      <c r="H3" s="849"/>
      <c r="I3" s="845"/>
      <c r="J3" s="849"/>
      <c r="K3" s="849"/>
      <c r="L3" s="859"/>
      <c r="M3" s="859"/>
      <c r="N3" s="859"/>
      <c r="O3" s="859"/>
      <c r="P3" s="859"/>
      <c r="Q3" s="859"/>
    </row>
    <row r="4" spans="1:17" x14ac:dyDescent="0.2">
      <c r="A4" s="1" t="s">
        <v>569</v>
      </c>
      <c r="B4" s="850">
        <v>16887213</v>
      </c>
      <c r="C4" s="850">
        <v>16574743</v>
      </c>
      <c r="D4" s="841">
        <v>16851969</v>
      </c>
      <c r="E4" s="850">
        <v>16964519</v>
      </c>
      <c r="F4" s="856">
        <v>17127854</v>
      </c>
      <c r="G4" s="850">
        <v>17166431</v>
      </c>
      <c r="H4" s="850">
        <v>16965001</v>
      </c>
      <c r="I4" s="841">
        <v>17166676</v>
      </c>
      <c r="J4" s="850">
        <v>16965001</v>
      </c>
      <c r="K4" s="850">
        <v>23079331</v>
      </c>
      <c r="L4" s="850">
        <v>26481893</v>
      </c>
      <c r="M4" s="850">
        <v>26316456</v>
      </c>
      <c r="N4" s="850">
        <v>26379737</v>
      </c>
      <c r="O4" s="850">
        <v>25875015</v>
      </c>
      <c r="P4" s="850">
        <v>25473325</v>
      </c>
      <c r="Q4" s="850">
        <v>25461969</v>
      </c>
    </row>
    <row r="5" spans="1:17" x14ac:dyDescent="0.2">
      <c r="A5" s="2" t="s">
        <v>570</v>
      </c>
      <c r="B5" s="850">
        <v>8398300</v>
      </c>
      <c r="C5" s="850">
        <v>8470199</v>
      </c>
      <c r="D5" s="841">
        <v>8725491</v>
      </c>
      <c r="E5" s="850">
        <v>8901364</v>
      </c>
      <c r="F5" s="856">
        <v>9176946</v>
      </c>
      <c r="G5" s="850">
        <v>9348041</v>
      </c>
      <c r="H5" s="850">
        <v>9499306</v>
      </c>
      <c r="I5" s="841">
        <v>9348187</v>
      </c>
      <c r="J5" s="850">
        <v>9499306</v>
      </c>
      <c r="K5" s="850">
        <v>9441493</v>
      </c>
      <c r="L5" s="850">
        <v>9496490</v>
      </c>
      <c r="M5" s="850">
        <v>9818969</v>
      </c>
      <c r="N5" s="850">
        <v>10119361</v>
      </c>
      <c r="O5" s="850">
        <v>10028320</v>
      </c>
      <c r="P5" s="850">
        <v>10392140</v>
      </c>
      <c r="Q5" s="850">
        <v>10366654</v>
      </c>
    </row>
    <row r="6" spans="1:17" x14ac:dyDescent="0.2">
      <c r="A6" s="11" t="s">
        <v>564</v>
      </c>
      <c r="B6" s="851">
        <v>4039878</v>
      </c>
      <c r="C6" s="851">
        <v>4114599</v>
      </c>
      <c r="D6" s="842">
        <v>4295742</v>
      </c>
      <c r="E6" s="851">
        <v>4451399</v>
      </c>
      <c r="F6" s="857">
        <v>4630080</v>
      </c>
      <c r="G6" s="851">
        <v>4728676</v>
      </c>
      <c r="H6" s="851">
        <v>4839763</v>
      </c>
      <c r="I6" s="842">
        <v>4728890</v>
      </c>
      <c r="J6" s="851">
        <v>4839763</v>
      </c>
      <c r="K6" s="851">
        <v>4800058</v>
      </c>
      <c r="L6" s="851">
        <v>4924138</v>
      </c>
      <c r="M6" s="851">
        <v>5182967</v>
      </c>
      <c r="N6" s="851">
        <v>5418721</v>
      </c>
      <c r="O6" s="851">
        <v>5460906</v>
      </c>
      <c r="P6" s="851">
        <v>5652486</v>
      </c>
      <c r="Q6" s="851">
        <v>5713860</v>
      </c>
    </row>
    <row r="7" spans="1:17" x14ac:dyDescent="0.2">
      <c r="A7" s="863" t="s">
        <v>572</v>
      </c>
      <c r="B7" s="851">
        <v>3138705</v>
      </c>
      <c r="C7" s="851">
        <v>3132583</v>
      </c>
      <c r="D7" s="842">
        <v>3221111</v>
      </c>
      <c r="E7" s="851">
        <v>3315989</v>
      </c>
      <c r="F7" s="857">
        <v>3394734</v>
      </c>
      <c r="G7" s="851">
        <v>3444255</v>
      </c>
      <c r="H7" s="851">
        <v>3558551</v>
      </c>
      <c r="I7" s="842">
        <v>3444469</v>
      </c>
      <c r="J7" s="851">
        <v>3558551</v>
      </c>
      <c r="K7" s="851">
        <v>3564486</v>
      </c>
      <c r="L7" s="851">
        <v>3667378</v>
      </c>
      <c r="M7" s="851">
        <v>3779868</v>
      </c>
      <c r="N7" s="851">
        <v>4004269</v>
      </c>
      <c r="O7" s="851">
        <v>4053927</v>
      </c>
      <c r="P7" s="851">
        <v>4112502</v>
      </c>
      <c r="Q7" s="851">
        <v>4218836</v>
      </c>
    </row>
    <row r="8" spans="1:17" x14ac:dyDescent="0.2">
      <c r="A8" s="863" t="s">
        <v>567</v>
      </c>
      <c r="B8" s="851">
        <v>901173</v>
      </c>
      <c r="C8" s="851">
        <v>982016</v>
      </c>
      <c r="D8" s="842">
        <v>1074631</v>
      </c>
      <c r="E8" s="851">
        <v>1135410</v>
      </c>
      <c r="F8" s="857">
        <v>1235346</v>
      </c>
      <c r="G8" s="851">
        <v>1284421</v>
      </c>
      <c r="H8" s="851">
        <v>1281212</v>
      </c>
      <c r="I8" s="842">
        <v>1284421</v>
      </c>
      <c r="J8" s="851">
        <v>1281212</v>
      </c>
      <c r="K8" s="851">
        <v>1235572</v>
      </c>
      <c r="L8" s="851">
        <v>1256760</v>
      </c>
      <c r="M8" s="851">
        <v>1403099</v>
      </c>
      <c r="N8" s="851">
        <v>1414452</v>
      </c>
      <c r="O8" s="851">
        <v>1406979</v>
      </c>
      <c r="P8" s="851">
        <v>1539984</v>
      </c>
      <c r="Q8" s="851">
        <v>1495024</v>
      </c>
    </row>
    <row r="9" spans="1:17" x14ac:dyDescent="0.2">
      <c r="A9" s="11" t="s">
        <v>565</v>
      </c>
      <c r="B9" s="851">
        <v>707296</v>
      </c>
      <c r="C9" s="851">
        <v>750744</v>
      </c>
      <c r="D9" s="842">
        <v>769225</v>
      </c>
      <c r="E9" s="851">
        <v>806792</v>
      </c>
      <c r="F9" s="857">
        <v>833842</v>
      </c>
      <c r="G9" s="851">
        <v>874351</v>
      </c>
      <c r="H9" s="851">
        <v>880599</v>
      </c>
      <c r="I9" s="842">
        <v>874407</v>
      </c>
      <c r="J9" s="851">
        <v>880599</v>
      </c>
      <c r="K9" s="851">
        <v>899050</v>
      </c>
      <c r="L9" s="851">
        <v>921504</v>
      </c>
      <c r="M9" s="851">
        <v>983608</v>
      </c>
      <c r="N9" s="851">
        <v>1036282</v>
      </c>
      <c r="O9" s="851">
        <v>1026532</v>
      </c>
      <c r="P9" s="851">
        <v>1075746</v>
      </c>
      <c r="Q9" s="851">
        <v>1072767</v>
      </c>
    </row>
    <row r="10" spans="1:17" x14ac:dyDescent="0.2">
      <c r="A10" s="863" t="s">
        <v>572</v>
      </c>
      <c r="B10" s="851">
        <v>513559</v>
      </c>
      <c r="C10" s="851">
        <v>534941</v>
      </c>
      <c r="D10" s="842">
        <v>548839</v>
      </c>
      <c r="E10" s="851">
        <v>566816</v>
      </c>
      <c r="F10" s="857">
        <v>574910</v>
      </c>
      <c r="G10" s="851">
        <v>589514</v>
      </c>
      <c r="H10" s="851">
        <v>609815</v>
      </c>
      <c r="I10" s="842">
        <v>589570</v>
      </c>
      <c r="J10" s="851">
        <v>609815</v>
      </c>
      <c r="K10" s="851">
        <v>609060</v>
      </c>
      <c r="L10" s="851">
        <v>621337</v>
      </c>
      <c r="M10" s="851">
        <v>684718</v>
      </c>
      <c r="N10" s="851">
        <v>700018</v>
      </c>
      <c r="O10" s="851">
        <v>697995</v>
      </c>
      <c r="P10" s="851">
        <v>730754</v>
      </c>
      <c r="Q10" s="851">
        <v>736818</v>
      </c>
    </row>
    <row r="11" spans="1:17" x14ac:dyDescent="0.2">
      <c r="A11" s="863" t="s">
        <v>567</v>
      </c>
      <c r="B11" s="851">
        <v>193737</v>
      </c>
      <c r="C11" s="851">
        <v>215803</v>
      </c>
      <c r="D11" s="842">
        <v>220386</v>
      </c>
      <c r="E11" s="851">
        <v>239976</v>
      </c>
      <c r="F11" s="857">
        <v>258932</v>
      </c>
      <c r="G11" s="851">
        <v>284837</v>
      </c>
      <c r="H11" s="851">
        <v>270784</v>
      </c>
      <c r="I11" s="842">
        <v>284837</v>
      </c>
      <c r="J11" s="851">
        <v>270784</v>
      </c>
      <c r="K11" s="851">
        <v>289990</v>
      </c>
      <c r="L11" s="851">
        <v>300167</v>
      </c>
      <c r="M11" s="851">
        <v>298890</v>
      </c>
      <c r="N11" s="851">
        <v>336264</v>
      </c>
      <c r="O11" s="851">
        <v>328537</v>
      </c>
      <c r="P11" s="851">
        <v>344992</v>
      </c>
      <c r="Q11" s="851">
        <v>335949</v>
      </c>
    </row>
    <row r="12" spans="1:17" x14ac:dyDescent="0.2">
      <c r="A12" s="11" t="s">
        <v>566</v>
      </c>
      <c r="B12" s="851">
        <v>3651126</v>
      </c>
      <c r="C12" s="851">
        <v>3604856</v>
      </c>
      <c r="D12" s="842">
        <v>3660524</v>
      </c>
      <c r="E12" s="851">
        <v>3643173</v>
      </c>
      <c r="F12" s="857">
        <v>3713024</v>
      </c>
      <c r="G12" s="851">
        <v>3745014</v>
      </c>
      <c r="H12" s="851">
        <v>3778944</v>
      </c>
      <c r="I12" s="842">
        <v>3744890</v>
      </c>
      <c r="J12" s="851">
        <v>3778944</v>
      </c>
      <c r="K12" s="851">
        <v>3742385</v>
      </c>
      <c r="L12" s="851">
        <v>3650848</v>
      </c>
      <c r="M12" s="851">
        <v>3652394</v>
      </c>
      <c r="N12" s="851">
        <v>3664358</v>
      </c>
      <c r="O12" s="851">
        <v>3540882</v>
      </c>
      <c r="P12" s="851">
        <v>3663908</v>
      </c>
      <c r="Q12" s="851">
        <v>3580027</v>
      </c>
    </row>
    <row r="13" spans="1:17" x14ac:dyDescent="0.2">
      <c r="A13" s="863" t="s">
        <v>572</v>
      </c>
      <c r="B13" s="851">
        <v>3236231</v>
      </c>
      <c r="C13" s="851">
        <v>3189576</v>
      </c>
      <c r="D13" s="842">
        <v>3218811</v>
      </c>
      <c r="E13" s="851">
        <v>3192450</v>
      </c>
      <c r="F13" s="857">
        <v>3213032</v>
      </c>
      <c r="G13" s="851">
        <v>3198181</v>
      </c>
      <c r="H13" s="851">
        <v>3252173</v>
      </c>
      <c r="I13" s="842">
        <v>3198057</v>
      </c>
      <c r="J13" s="851">
        <v>3252173</v>
      </c>
      <c r="K13" s="851">
        <v>3250164</v>
      </c>
      <c r="L13" s="851">
        <v>3186200</v>
      </c>
      <c r="M13" s="851">
        <v>3126088</v>
      </c>
      <c r="N13" s="851">
        <v>3148044</v>
      </c>
      <c r="O13" s="851">
        <v>3097145</v>
      </c>
      <c r="P13" s="851">
        <v>3078519</v>
      </c>
      <c r="Q13" s="851">
        <v>3037700</v>
      </c>
    </row>
    <row r="14" spans="1:17" x14ac:dyDescent="0.2">
      <c r="A14" s="863" t="s">
        <v>567</v>
      </c>
      <c r="B14" s="851">
        <v>414895</v>
      </c>
      <c r="C14" s="851">
        <v>415280</v>
      </c>
      <c r="D14" s="842">
        <v>441713</v>
      </c>
      <c r="E14" s="851">
        <v>450723</v>
      </c>
      <c r="F14" s="857">
        <v>499992</v>
      </c>
      <c r="G14" s="851">
        <v>546833</v>
      </c>
      <c r="H14" s="851">
        <v>526771</v>
      </c>
      <c r="I14" s="842">
        <v>546833</v>
      </c>
      <c r="J14" s="851">
        <v>526771</v>
      </c>
      <c r="K14" s="851">
        <v>492221</v>
      </c>
      <c r="L14" s="851">
        <v>464648</v>
      </c>
      <c r="M14" s="851">
        <v>526306</v>
      </c>
      <c r="N14" s="851">
        <v>516314</v>
      </c>
      <c r="O14" s="851">
        <v>443737</v>
      </c>
      <c r="P14" s="851">
        <v>585389</v>
      </c>
      <c r="Q14" s="851">
        <v>542327</v>
      </c>
    </row>
    <row r="15" spans="1:17" x14ac:dyDescent="0.2">
      <c r="A15" s="2" t="s">
        <v>571</v>
      </c>
      <c r="B15" s="851">
        <v>8283807</v>
      </c>
      <c r="C15" s="851">
        <v>7910776</v>
      </c>
      <c r="D15" s="842">
        <v>7910259</v>
      </c>
      <c r="E15" s="851">
        <v>7837264</v>
      </c>
      <c r="F15" s="857">
        <v>7702164</v>
      </c>
      <c r="G15" s="851">
        <v>7530554</v>
      </c>
      <c r="H15" s="851">
        <v>7153044</v>
      </c>
      <c r="I15" s="842">
        <v>7530603</v>
      </c>
      <c r="J15" s="851">
        <v>7153044</v>
      </c>
      <c r="K15" s="851">
        <v>13183960</v>
      </c>
      <c r="L15" s="851">
        <v>16622631</v>
      </c>
      <c r="M15" s="851">
        <v>16150567</v>
      </c>
      <c r="N15" s="851">
        <v>15744891</v>
      </c>
      <c r="O15" s="851">
        <v>15083239</v>
      </c>
      <c r="P15" s="851">
        <v>14311721</v>
      </c>
      <c r="Q15" s="851">
        <v>14452889</v>
      </c>
    </row>
    <row r="16" spans="1:17" x14ac:dyDescent="0.2">
      <c r="A16" s="11" t="s">
        <v>572</v>
      </c>
      <c r="B16" s="840"/>
      <c r="C16" s="840"/>
      <c r="D16" s="843"/>
      <c r="E16" s="840"/>
      <c r="F16" s="855"/>
      <c r="G16" s="840"/>
      <c r="H16" s="840"/>
      <c r="I16" s="843"/>
      <c r="J16" s="840"/>
      <c r="K16" s="840"/>
      <c r="L16" s="860"/>
      <c r="M16" s="860"/>
      <c r="N16" s="860"/>
      <c r="O16" s="860"/>
      <c r="P16" s="860"/>
      <c r="Q16" s="860"/>
    </row>
    <row r="17" spans="1:17" x14ac:dyDescent="0.2">
      <c r="A17" s="863" t="s">
        <v>573</v>
      </c>
      <c r="B17" s="851">
        <v>7763664</v>
      </c>
      <c r="C17" s="851">
        <v>7433870</v>
      </c>
      <c r="D17" s="842">
        <v>7440242</v>
      </c>
      <c r="E17" s="851">
        <v>7408176</v>
      </c>
      <c r="F17" s="857">
        <v>7350055</v>
      </c>
      <c r="G17" s="851">
        <v>7194033</v>
      </c>
      <c r="H17" s="851">
        <v>6851714</v>
      </c>
      <c r="I17" s="842">
        <v>7194082</v>
      </c>
      <c r="J17" s="851">
        <v>6851714</v>
      </c>
      <c r="K17" s="851">
        <v>11548854</v>
      </c>
      <c r="L17" s="851">
        <v>15913566</v>
      </c>
      <c r="M17" s="851">
        <v>15518318</v>
      </c>
      <c r="N17" s="851">
        <v>15005872</v>
      </c>
      <c r="O17" s="851">
        <v>14323320</v>
      </c>
      <c r="P17" s="851">
        <v>13555352</v>
      </c>
      <c r="Q17" s="851">
        <v>13621014</v>
      </c>
    </row>
    <row r="18" spans="1:17" x14ac:dyDescent="0.2">
      <c r="A18" s="863" t="s">
        <v>574</v>
      </c>
      <c r="B18" s="851">
        <v>115835</v>
      </c>
      <c r="C18" s="851">
        <v>1628</v>
      </c>
      <c r="D18" s="844">
        <v>0.1</v>
      </c>
      <c r="E18" s="853">
        <v>9.9499999999999993</v>
      </c>
      <c r="F18" s="857">
        <v>638</v>
      </c>
      <c r="G18" s="851">
        <v>0</v>
      </c>
      <c r="H18" s="853">
        <v>8.0000000000000002E-3</v>
      </c>
      <c r="I18" s="842">
        <v>0</v>
      </c>
      <c r="J18" s="853">
        <v>8.0000000000000002E-3</v>
      </c>
      <c r="K18" s="851">
        <v>1192377</v>
      </c>
      <c r="L18" s="851">
        <v>8558</v>
      </c>
      <c r="M18" s="851">
        <v>5220</v>
      </c>
      <c r="N18" s="851">
        <v>5942</v>
      </c>
      <c r="O18" s="851">
        <v>1522</v>
      </c>
      <c r="P18" s="851">
        <v>465</v>
      </c>
      <c r="Q18" s="851">
        <v>2444</v>
      </c>
    </row>
    <row r="19" spans="1:17" x14ac:dyDescent="0.2">
      <c r="A19" s="11" t="s">
        <v>567</v>
      </c>
      <c r="B19" s="851">
        <v>404308</v>
      </c>
      <c r="C19" s="851">
        <v>475278</v>
      </c>
      <c r="D19" s="842">
        <v>470017</v>
      </c>
      <c r="E19" s="851">
        <v>429078</v>
      </c>
      <c r="F19" s="857">
        <v>351471</v>
      </c>
      <c r="G19" s="851">
        <v>336521</v>
      </c>
      <c r="H19" s="851">
        <v>301330</v>
      </c>
      <c r="I19" s="842">
        <v>336521</v>
      </c>
      <c r="J19" s="851">
        <v>301330</v>
      </c>
      <c r="K19" s="851">
        <v>442729</v>
      </c>
      <c r="L19" s="851">
        <v>700507</v>
      </c>
      <c r="M19" s="851">
        <v>627029</v>
      </c>
      <c r="N19" s="851">
        <v>733077</v>
      </c>
      <c r="O19" s="851">
        <v>758397</v>
      </c>
      <c r="P19" s="851">
        <v>755904</v>
      </c>
      <c r="Q19" s="851">
        <v>829431</v>
      </c>
    </row>
    <row r="20" spans="1:17" x14ac:dyDescent="0.2">
      <c r="A20" s="2" t="s">
        <v>575</v>
      </c>
      <c r="B20" s="851">
        <v>81</v>
      </c>
      <c r="C20" s="851">
        <v>348</v>
      </c>
      <c r="D20" s="842">
        <v>213</v>
      </c>
      <c r="E20" s="851">
        <v>78</v>
      </c>
      <c r="F20" s="857">
        <v>0</v>
      </c>
      <c r="G20" s="853">
        <v>0.05</v>
      </c>
      <c r="H20" s="851">
        <v>29</v>
      </c>
      <c r="I20" s="842">
        <v>50</v>
      </c>
      <c r="J20" s="851">
        <v>29</v>
      </c>
      <c r="K20" s="851">
        <v>1186</v>
      </c>
      <c r="L20" s="851">
        <v>1958</v>
      </c>
      <c r="M20" s="851">
        <v>2658</v>
      </c>
      <c r="N20" s="851">
        <v>863</v>
      </c>
      <c r="O20" s="851">
        <v>620</v>
      </c>
      <c r="P20" s="851">
        <v>537</v>
      </c>
      <c r="Q20" s="851">
        <v>3908</v>
      </c>
    </row>
    <row r="21" spans="1:17" x14ac:dyDescent="0.2">
      <c r="A21" s="11" t="s">
        <v>576</v>
      </c>
      <c r="B21" s="851">
        <v>81</v>
      </c>
      <c r="C21" s="851">
        <v>348</v>
      </c>
      <c r="D21" s="842">
        <v>213</v>
      </c>
      <c r="E21" s="851">
        <v>78</v>
      </c>
      <c r="F21" s="857">
        <v>0</v>
      </c>
      <c r="G21" s="853">
        <v>0.05</v>
      </c>
      <c r="H21" s="851">
        <v>29</v>
      </c>
      <c r="I21" s="842">
        <v>50</v>
      </c>
      <c r="J21" s="851">
        <v>29</v>
      </c>
      <c r="K21" s="851">
        <v>1186</v>
      </c>
      <c r="L21" s="851">
        <v>1958</v>
      </c>
      <c r="M21" s="851">
        <v>2658</v>
      </c>
      <c r="N21" s="851">
        <v>863</v>
      </c>
      <c r="O21" s="851">
        <v>620</v>
      </c>
      <c r="P21" s="851">
        <v>537</v>
      </c>
      <c r="Q21" s="851">
        <v>3908</v>
      </c>
    </row>
    <row r="22" spans="1:17" x14ac:dyDescent="0.2">
      <c r="A22" s="2" t="s">
        <v>577</v>
      </c>
      <c r="B22" s="851">
        <v>205025</v>
      </c>
      <c r="C22" s="851">
        <v>193420</v>
      </c>
      <c r="D22" s="842">
        <v>216006</v>
      </c>
      <c r="E22" s="851">
        <v>225813</v>
      </c>
      <c r="F22" s="857">
        <v>248744</v>
      </c>
      <c r="G22" s="851">
        <v>287836</v>
      </c>
      <c r="H22" s="851">
        <v>312622</v>
      </c>
      <c r="I22" s="842">
        <v>287836</v>
      </c>
      <c r="J22" s="851">
        <v>312622</v>
      </c>
      <c r="K22" s="851">
        <v>452692</v>
      </c>
      <c r="L22" s="851">
        <v>360814</v>
      </c>
      <c r="M22" s="851">
        <v>344262</v>
      </c>
      <c r="N22" s="851">
        <v>514622</v>
      </c>
      <c r="O22" s="851">
        <v>762836</v>
      </c>
      <c r="P22" s="851">
        <v>768927</v>
      </c>
      <c r="Q22" s="851">
        <v>638518</v>
      </c>
    </row>
    <row r="23" spans="1:17" x14ac:dyDescent="0.2">
      <c r="A23" s="11" t="s">
        <v>576</v>
      </c>
      <c r="B23" s="851">
        <v>205025</v>
      </c>
      <c r="C23" s="851">
        <v>193420</v>
      </c>
      <c r="D23" s="842">
        <v>216006</v>
      </c>
      <c r="E23" s="851">
        <v>225813</v>
      </c>
      <c r="F23" s="857">
        <v>248744</v>
      </c>
      <c r="G23" s="851">
        <v>287836</v>
      </c>
      <c r="H23" s="851">
        <v>312622</v>
      </c>
      <c r="I23" s="842">
        <v>287836</v>
      </c>
      <c r="J23" s="851">
        <v>312622</v>
      </c>
      <c r="K23" s="851">
        <v>452692</v>
      </c>
      <c r="L23" s="851">
        <v>360814</v>
      </c>
      <c r="M23" s="851">
        <v>344262</v>
      </c>
      <c r="N23" s="851">
        <v>514622</v>
      </c>
      <c r="O23" s="851">
        <v>762836</v>
      </c>
      <c r="P23" s="851">
        <v>768927</v>
      </c>
      <c r="Q23" s="851">
        <v>638518</v>
      </c>
    </row>
    <row r="24" spans="1:17" x14ac:dyDescent="0.2">
      <c r="A24" s="1" t="s">
        <v>578</v>
      </c>
      <c r="B24" s="850">
        <v>101890</v>
      </c>
      <c r="C24" s="850">
        <v>103779</v>
      </c>
      <c r="D24" s="841">
        <v>102165</v>
      </c>
      <c r="E24" s="850">
        <v>10189</v>
      </c>
      <c r="F24" s="856">
        <v>2830</v>
      </c>
      <c r="G24" s="850">
        <v>2809</v>
      </c>
      <c r="H24" s="850">
        <v>448</v>
      </c>
      <c r="I24" s="841">
        <v>2809</v>
      </c>
      <c r="J24" s="850">
        <v>448</v>
      </c>
      <c r="K24" s="851">
        <v>272</v>
      </c>
      <c r="L24" s="850">
        <v>299</v>
      </c>
      <c r="M24" s="850">
        <v>268</v>
      </c>
      <c r="N24" s="850">
        <v>248</v>
      </c>
      <c r="O24" s="850">
        <v>279</v>
      </c>
      <c r="P24" s="850">
        <v>331</v>
      </c>
      <c r="Q24" s="850">
        <v>289</v>
      </c>
    </row>
    <row r="25" spans="1:17" x14ac:dyDescent="0.2">
      <c r="A25" s="1" t="s">
        <v>576</v>
      </c>
      <c r="B25" s="850">
        <v>101890</v>
      </c>
      <c r="C25" s="850">
        <v>103779</v>
      </c>
      <c r="D25" s="841">
        <v>102165</v>
      </c>
      <c r="E25" s="850">
        <v>10189</v>
      </c>
      <c r="F25" s="856">
        <v>2830</v>
      </c>
      <c r="G25" s="850">
        <v>2809</v>
      </c>
      <c r="H25" s="850">
        <v>448</v>
      </c>
      <c r="I25" s="841">
        <v>2809</v>
      </c>
      <c r="J25" s="850">
        <v>448</v>
      </c>
      <c r="K25" s="851">
        <v>272</v>
      </c>
      <c r="L25" s="850">
        <v>299</v>
      </c>
      <c r="M25" s="850">
        <v>268</v>
      </c>
      <c r="N25" s="850">
        <v>248</v>
      </c>
      <c r="O25" s="850">
        <v>279</v>
      </c>
      <c r="P25" s="850">
        <v>331</v>
      </c>
      <c r="Q25" s="850">
        <v>289</v>
      </c>
    </row>
    <row r="26" spans="1:17" x14ac:dyDescent="0.2">
      <c r="B26" s="861"/>
      <c r="C26" s="862"/>
      <c r="D26" s="861"/>
      <c r="E26" s="862"/>
      <c r="F26" s="861"/>
      <c r="G26" s="862"/>
      <c r="H26" s="861"/>
      <c r="I26" s="862"/>
      <c r="J26" s="861"/>
      <c r="K26" s="862"/>
      <c r="L26" s="861"/>
      <c r="M26" s="861"/>
      <c r="N26" s="861"/>
      <c r="O26" s="861"/>
      <c r="P26" s="861"/>
      <c r="Q26" s="861"/>
    </row>
    <row r="27" spans="1:17" x14ac:dyDescent="0.2">
      <c r="A27" s="1" t="s">
        <v>580</v>
      </c>
      <c r="B27" s="851"/>
      <c r="C27" s="842"/>
      <c r="D27" s="851"/>
      <c r="E27" s="842"/>
      <c r="F27" s="851"/>
      <c r="G27" s="842"/>
      <c r="H27" s="851"/>
      <c r="I27" s="842"/>
      <c r="J27" s="851"/>
      <c r="K27" s="842"/>
      <c r="L27" s="851">
        <v>2722082</v>
      </c>
      <c r="M27" s="851">
        <v>2855324</v>
      </c>
      <c r="N27" s="851">
        <v>3000107</v>
      </c>
      <c r="O27" s="851">
        <v>2937650</v>
      </c>
      <c r="P27" s="851">
        <v>3226269</v>
      </c>
      <c r="Q27" s="851">
        <v>3202731</v>
      </c>
    </row>
    <row r="28" spans="1:17" x14ac:dyDescent="0.2">
      <c r="A28" s="1" t="s">
        <v>581</v>
      </c>
      <c r="B28" s="851"/>
      <c r="C28" s="842"/>
      <c r="D28" s="851"/>
      <c r="E28" s="842"/>
      <c r="F28" s="851"/>
      <c r="G28" s="842"/>
      <c r="H28" s="851"/>
      <c r="I28" s="842"/>
      <c r="J28" s="851"/>
      <c r="K28" s="842"/>
      <c r="L28" s="851">
        <v>23760110</v>
      </c>
      <c r="M28" s="851">
        <v>23461400</v>
      </c>
      <c r="N28" s="851">
        <v>23379878</v>
      </c>
      <c r="O28" s="851">
        <v>22937644</v>
      </c>
      <c r="P28" s="851">
        <v>22247387</v>
      </c>
      <c r="Q28" s="851">
        <v>22259527</v>
      </c>
    </row>
    <row r="29" spans="1:17" ht="16" thickBot="1" x14ac:dyDescent="0.25">
      <c r="A29" t="s">
        <v>568</v>
      </c>
      <c r="B29" s="852">
        <v>16989103</v>
      </c>
      <c r="C29" s="852">
        <v>16678522</v>
      </c>
      <c r="D29" s="846">
        <v>16954134</v>
      </c>
      <c r="E29" s="852">
        <v>16974708</v>
      </c>
      <c r="F29" s="858">
        <v>17130684</v>
      </c>
      <c r="G29" s="852">
        <v>17169240</v>
      </c>
      <c r="H29" s="852">
        <v>16965449</v>
      </c>
      <c r="I29" s="846">
        <v>17169485</v>
      </c>
      <c r="J29" s="852">
        <v>16965449</v>
      </c>
      <c r="K29" s="852">
        <v>23079603</v>
      </c>
      <c r="L29" s="852">
        <v>26482192</v>
      </c>
      <c r="M29" s="852">
        <v>26316724</v>
      </c>
      <c r="N29" s="852">
        <v>26379985</v>
      </c>
      <c r="O29" s="852">
        <v>25875294</v>
      </c>
      <c r="P29" s="852">
        <v>25473656</v>
      </c>
      <c r="Q29" s="852">
        <v>25462258</v>
      </c>
    </row>
    <row r="30" spans="1:17" ht="16" thickTop="1" x14ac:dyDescent="0.2">
      <c r="A30" t="s">
        <v>579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
  <sheetViews>
    <sheetView topLeftCell="A36" workbookViewId="0">
      <selection activeCell="P14" sqref="P14"/>
    </sheetView>
  </sheetViews>
  <sheetFormatPr baseColWidth="10" defaultColWidth="8.83203125" defaultRowHeight="15" x14ac:dyDescent="0.2"/>
  <sheetData>
    <row r="2" spans="2:2" x14ac:dyDescent="0.2">
      <c r="B2" s="877"/>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7"/>
  <sheetViews>
    <sheetView workbookViewId="0">
      <selection activeCell="A2" sqref="A2"/>
    </sheetView>
  </sheetViews>
  <sheetFormatPr baseColWidth="10" defaultColWidth="8.83203125" defaultRowHeight="15" x14ac:dyDescent="0.2"/>
  <cols>
    <col min="1" max="1" width="32.5" customWidth="1"/>
  </cols>
  <sheetData>
    <row r="1" spans="1:17" ht="16" thickBot="1" x14ac:dyDescent="0.25">
      <c r="A1" t="s">
        <v>628</v>
      </c>
    </row>
    <row r="2" spans="1:17" ht="17" thickTop="1" thickBot="1" x14ac:dyDescent="0.25">
      <c r="A2" s="888" t="s">
        <v>629</v>
      </c>
      <c r="B2" s="889" t="s">
        <v>589</v>
      </c>
      <c r="C2" s="889" t="s">
        <v>590</v>
      </c>
      <c r="D2" s="889" t="s">
        <v>591</v>
      </c>
      <c r="E2" s="889" t="s">
        <v>592</v>
      </c>
      <c r="F2" s="889" t="s">
        <v>593</v>
      </c>
      <c r="G2" s="889" t="s">
        <v>546</v>
      </c>
      <c r="H2" s="890" t="s">
        <v>547</v>
      </c>
      <c r="I2" s="890" t="s">
        <v>159</v>
      </c>
      <c r="J2" s="889" t="s">
        <v>158</v>
      </c>
      <c r="K2" s="889" t="s">
        <v>157</v>
      </c>
      <c r="L2" s="889" t="s">
        <v>156</v>
      </c>
      <c r="M2" s="889" t="s">
        <v>155</v>
      </c>
      <c r="N2" s="889" t="s">
        <v>154</v>
      </c>
      <c r="O2" s="889" t="s">
        <v>153</v>
      </c>
      <c r="P2" s="889" t="s">
        <v>87</v>
      </c>
      <c r="Q2" s="891" t="s">
        <v>86</v>
      </c>
    </row>
    <row r="3" spans="1:17" ht="17" thickTop="1" thickBot="1" x14ac:dyDescent="0.25">
      <c r="A3" s="892" t="s">
        <v>630</v>
      </c>
      <c r="B3" s="893">
        <v>6205</v>
      </c>
      <c r="C3" s="893">
        <v>5211</v>
      </c>
      <c r="D3" s="893">
        <v>4371</v>
      </c>
      <c r="E3" s="893">
        <v>3565</v>
      </c>
      <c r="F3" s="893">
        <v>1850</v>
      </c>
      <c r="G3" s="894">
        <v>114</v>
      </c>
      <c r="H3" s="894" t="s">
        <v>485</v>
      </c>
      <c r="I3" s="894" t="s">
        <v>485</v>
      </c>
      <c r="J3" s="894" t="s">
        <v>485</v>
      </c>
      <c r="K3" s="894" t="s">
        <v>485</v>
      </c>
      <c r="L3" s="894" t="s">
        <v>485</v>
      </c>
      <c r="M3" s="894" t="s">
        <v>485</v>
      </c>
      <c r="N3" s="894" t="s">
        <v>485</v>
      </c>
      <c r="O3" s="894" t="s">
        <v>485</v>
      </c>
      <c r="P3" s="894" t="s">
        <v>485</v>
      </c>
      <c r="Q3" s="895" t="s">
        <v>485</v>
      </c>
    </row>
    <row r="4" spans="1:17" ht="16" thickBot="1" x14ac:dyDescent="0.25">
      <c r="A4" s="892" t="s">
        <v>631</v>
      </c>
      <c r="B4" s="893">
        <v>6237</v>
      </c>
      <c r="C4" s="893">
        <v>5962</v>
      </c>
      <c r="D4" s="893">
        <v>5143</v>
      </c>
      <c r="E4" s="893">
        <v>5931</v>
      </c>
      <c r="F4" s="893">
        <v>4602</v>
      </c>
      <c r="G4" s="893">
        <v>7245</v>
      </c>
      <c r="H4" s="893">
        <v>6032</v>
      </c>
      <c r="I4" s="893">
        <v>7120</v>
      </c>
      <c r="J4" s="893">
        <v>6020</v>
      </c>
      <c r="K4" s="893">
        <v>4425</v>
      </c>
      <c r="L4" s="893">
        <v>4651</v>
      </c>
      <c r="M4" s="893">
        <v>4401</v>
      </c>
      <c r="N4" s="893">
        <v>2509</v>
      </c>
      <c r="O4" s="893">
        <v>1738</v>
      </c>
      <c r="P4" s="893">
        <v>2034</v>
      </c>
      <c r="Q4" s="896">
        <v>1752</v>
      </c>
    </row>
    <row r="5" spans="1:17" ht="16" thickBot="1" x14ac:dyDescent="0.25">
      <c r="A5" s="892" t="s">
        <v>632</v>
      </c>
      <c r="B5" s="893">
        <v>6478</v>
      </c>
      <c r="C5" s="893">
        <v>5033</v>
      </c>
      <c r="D5" s="893">
        <v>4665</v>
      </c>
      <c r="E5" s="893">
        <v>5151</v>
      </c>
      <c r="F5" s="893">
        <v>2889</v>
      </c>
      <c r="G5" s="893">
        <v>1358</v>
      </c>
      <c r="H5" s="893">
        <v>3053</v>
      </c>
      <c r="I5" s="893">
        <v>4018</v>
      </c>
      <c r="J5" s="893">
        <v>4303</v>
      </c>
      <c r="K5" s="893">
        <v>3527</v>
      </c>
      <c r="L5" s="893">
        <v>3171</v>
      </c>
      <c r="M5" s="893">
        <v>1509</v>
      </c>
      <c r="N5" s="894">
        <v>474</v>
      </c>
      <c r="O5" s="894">
        <v>500</v>
      </c>
      <c r="P5" s="894">
        <v>950</v>
      </c>
      <c r="Q5" s="895">
        <v>849</v>
      </c>
    </row>
    <row r="6" spans="1:17" ht="16" thickBot="1" x14ac:dyDescent="0.25">
      <c r="A6" s="897" t="s">
        <v>633</v>
      </c>
      <c r="B6" s="898">
        <v>1731</v>
      </c>
      <c r="C6" s="898">
        <v>1952</v>
      </c>
      <c r="D6" s="899">
        <v>835</v>
      </c>
      <c r="E6" s="898">
        <v>1688</v>
      </c>
      <c r="F6" s="898">
        <v>1813</v>
      </c>
      <c r="G6" s="898">
        <v>1619</v>
      </c>
      <c r="H6" s="898">
        <v>1436</v>
      </c>
      <c r="I6" s="899">
        <v>548</v>
      </c>
      <c r="J6" s="899">
        <v>572</v>
      </c>
      <c r="K6" s="899">
        <v>418</v>
      </c>
      <c r="L6" s="899">
        <v>398</v>
      </c>
      <c r="M6" s="899">
        <v>642</v>
      </c>
      <c r="N6" s="899">
        <v>702</v>
      </c>
      <c r="O6" s="899">
        <v>924</v>
      </c>
      <c r="P6" s="899">
        <v>958</v>
      </c>
      <c r="Q6" s="900">
        <v>557</v>
      </c>
    </row>
    <row r="7" spans="1:17" ht="17" thickTop="1" thickBot="1" x14ac:dyDescent="0.25">
      <c r="A7" s="901" t="s">
        <v>634</v>
      </c>
      <c r="B7" s="893">
        <v>2581</v>
      </c>
      <c r="C7" s="893">
        <v>2089</v>
      </c>
      <c r="D7" s="893">
        <v>1732</v>
      </c>
      <c r="E7" s="893">
        <v>1380</v>
      </c>
      <c r="F7" s="893">
        <v>1354</v>
      </c>
      <c r="G7" s="893">
        <v>1001</v>
      </c>
      <c r="H7" s="894">
        <v>811</v>
      </c>
      <c r="I7" s="894">
        <v>749</v>
      </c>
      <c r="J7" s="894">
        <v>954</v>
      </c>
      <c r="K7" s="894">
        <v>843</v>
      </c>
      <c r="L7" s="894">
        <v>673</v>
      </c>
      <c r="M7" s="894">
        <v>591</v>
      </c>
      <c r="N7" s="894">
        <v>537</v>
      </c>
      <c r="O7" s="894">
        <v>360</v>
      </c>
      <c r="P7" s="894">
        <v>272</v>
      </c>
      <c r="Q7" s="895">
        <v>282</v>
      </c>
    </row>
    <row r="8" spans="1:17" ht="16" thickBot="1" x14ac:dyDescent="0.25">
      <c r="A8" s="901" t="s">
        <v>635</v>
      </c>
      <c r="B8" s="893">
        <v>1570</v>
      </c>
      <c r="C8" s="893">
        <v>1434</v>
      </c>
      <c r="D8" s="893">
        <v>1102</v>
      </c>
      <c r="E8" s="894">
        <v>564</v>
      </c>
      <c r="F8" s="894">
        <v>671</v>
      </c>
      <c r="G8" s="894">
        <v>400</v>
      </c>
      <c r="H8" s="893">
        <v>1517</v>
      </c>
      <c r="I8" s="893">
        <v>2191</v>
      </c>
      <c r="J8" s="893">
        <v>3339</v>
      </c>
      <c r="K8" s="893">
        <v>2672</v>
      </c>
      <c r="L8" s="893">
        <v>2422</v>
      </c>
      <c r="M8" s="893">
        <v>2114</v>
      </c>
      <c r="N8" s="893">
        <v>1143</v>
      </c>
      <c r="O8" s="894">
        <v>796</v>
      </c>
      <c r="P8" s="894">
        <v>741</v>
      </c>
      <c r="Q8" s="895">
        <v>291</v>
      </c>
    </row>
    <row r="9" spans="1:17" ht="16" thickBot="1" x14ac:dyDescent="0.25">
      <c r="A9" s="901" t="s">
        <v>636</v>
      </c>
      <c r="B9" s="893">
        <v>2057</v>
      </c>
      <c r="C9" s="893">
        <v>2106</v>
      </c>
      <c r="D9" s="893">
        <v>1511</v>
      </c>
      <c r="E9" s="893">
        <v>2345</v>
      </c>
      <c r="F9" s="893">
        <v>1912</v>
      </c>
      <c r="G9" s="893">
        <v>1793</v>
      </c>
      <c r="H9" s="893">
        <v>1281</v>
      </c>
      <c r="I9" s="894">
        <v>902</v>
      </c>
      <c r="J9" s="894">
        <v>961</v>
      </c>
      <c r="K9" s="893">
        <v>1157</v>
      </c>
      <c r="L9" s="893">
        <v>1669</v>
      </c>
      <c r="M9" s="893">
        <v>1531</v>
      </c>
      <c r="N9" s="894">
        <v>950</v>
      </c>
      <c r="O9" s="894">
        <v>650</v>
      </c>
      <c r="P9" s="894">
        <v>647</v>
      </c>
      <c r="Q9" s="895">
        <v>637</v>
      </c>
    </row>
    <row r="10" spans="1:17" ht="16" thickBot="1" x14ac:dyDescent="0.25">
      <c r="A10" s="901" t="s">
        <v>637</v>
      </c>
      <c r="B10" s="894">
        <v>562</v>
      </c>
      <c r="C10" s="894">
        <v>921</v>
      </c>
      <c r="D10" s="893">
        <v>1369</v>
      </c>
      <c r="E10" s="893">
        <v>1223</v>
      </c>
      <c r="F10" s="893">
        <v>1225</v>
      </c>
      <c r="G10" s="894">
        <v>754</v>
      </c>
      <c r="H10" s="894">
        <v>518</v>
      </c>
      <c r="I10" s="894">
        <v>497</v>
      </c>
      <c r="J10" s="894">
        <v>541</v>
      </c>
      <c r="K10" s="894">
        <v>472</v>
      </c>
      <c r="L10" s="894">
        <v>543</v>
      </c>
      <c r="M10" s="894">
        <v>468</v>
      </c>
      <c r="N10" s="894">
        <v>418</v>
      </c>
      <c r="O10" s="894">
        <v>469</v>
      </c>
      <c r="P10" s="894">
        <v>767</v>
      </c>
      <c r="Q10" s="895">
        <v>789</v>
      </c>
    </row>
    <row r="11" spans="1:17" ht="16" thickBot="1" x14ac:dyDescent="0.25">
      <c r="A11" s="901" t="s">
        <v>638</v>
      </c>
      <c r="B11" s="893">
        <v>1568</v>
      </c>
      <c r="C11" s="893">
        <v>1305</v>
      </c>
      <c r="D11" s="893">
        <v>1463</v>
      </c>
      <c r="E11" s="893">
        <v>1406</v>
      </c>
      <c r="F11" s="894">
        <v>986</v>
      </c>
      <c r="G11" s="894">
        <v>948</v>
      </c>
      <c r="H11" s="894">
        <v>568</v>
      </c>
      <c r="I11" s="894">
        <v>486</v>
      </c>
      <c r="J11" s="894">
        <v>427</v>
      </c>
      <c r="K11" s="894">
        <v>283</v>
      </c>
      <c r="L11" s="894">
        <v>290</v>
      </c>
      <c r="M11" s="894">
        <v>270</v>
      </c>
      <c r="N11" s="894">
        <v>102</v>
      </c>
      <c r="O11" s="894">
        <v>88</v>
      </c>
      <c r="P11" s="894">
        <v>91</v>
      </c>
      <c r="Q11" s="895">
        <v>64</v>
      </c>
    </row>
    <row r="12" spans="1:17" ht="16" thickBot="1" x14ac:dyDescent="0.25">
      <c r="A12" s="901" t="s">
        <v>639</v>
      </c>
      <c r="B12" s="894">
        <v>489</v>
      </c>
      <c r="C12" s="894">
        <v>685</v>
      </c>
      <c r="D12" s="894">
        <v>432</v>
      </c>
      <c r="E12" s="894">
        <v>292</v>
      </c>
      <c r="F12" s="894">
        <v>263</v>
      </c>
      <c r="G12" s="894">
        <v>233</v>
      </c>
      <c r="H12" s="894">
        <v>175</v>
      </c>
      <c r="I12" s="894">
        <v>95</v>
      </c>
      <c r="J12" s="894">
        <v>81</v>
      </c>
      <c r="K12" s="894">
        <v>59</v>
      </c>
      <c r="L12" s="894">
        <v>56</v>
      </c>
      <c r="M12" s="894">
        <v>41</v>
      </c>
      <c r="N12" s="894">
        <v>41</v>
      </c>
      <c r="O12" s="894">
        <v>37</v>
      </c>
      <c r="P12" s="894">
        <v>45</v>
      </c>
      <c r="Q12" s="895">
        <v>32</v>
      </c>
    </row>
    <row r="13" spans="1:17" ht="16" thickBot="1" x14ac:dyDescent="0.25">
      <c r="A13" s="901" t="s">
        <v>640</v>
      </c>
      <c r="B13" s="893">
        <v>1324</v>
      </c>
      <c r="C13" s="893">
        <v>1335</v>
      </c>
      <c r="D13" s="893">
        <v>1142</v>
      </c>
      <c r="E13" s="894">
        <v>992</v>
      </c>
      <c r="F13" s="894">
        <v>847</v>
      </c>
      <c r="G13" s="894">
        <v>279</v>
      </c>
      <c r="H13" s="894">
        <v>185</v>
      </c>
      <c r="I13" s="894">
        <v>341</v>
      </c>
      <c r="J13" s="894">
        <v>340</v>
      </c>
      <c r="K13" s="894">
        <v>277</v>
      </c>
      <c r="L13" s="894">
        <v>356</v>
      </c>
      <c r="M13" s="894">
        <v>293</v>
      </c>
      <c r="N13" s="894">
        <v>317</v>
      </c>
      <c r="O13" s="894">
        <v>299</v>
      </c>
      <c r="P13" s="894">
        <v>269</v>
      </c>
      <c r="Q13" s="895">
        <v>190</v>
      </c>
    </row>
    <row r="14" spans="1:17" ht="16" thickBot="1" x14ac:dyDescent="0.25">
      <c r="A14" s="902" t="s">
        <v>641</v>
      </c>
      <c r="B14" s="898">
        <v>1957</v>
      </c>
      <c r="C14" s="898">
        <v>2463</v>
      </c>
      <c r="D14" s="898">
        <v>1736</v>
      </c>
      <c r="E14" s="898">
        <v>1955</v>
      </c>
      <c r="F14" s="898">
        <v>2701</v>
      </c>
      <c r="G14" s="898">
        <v>1935</v>
      </c>
      <c r="H14" s="898">
        <v>1544</v>
      </c>
      <c r="I14" s="898">
        <v>1119</v>
      </c>
      <c r="J14" s="898">
        <v>1282</v>
      </c>
      <c r="K14" s="898">
        <v>1043</v>
      </c>
      <c r="L14" s="898">
        <v>1422</v>
      </c>
      <c r="M14" s="899">
        <v>815</v>
      </c>
      <c r="N14" s="899">
        <v>702</v>
      </c>
      <c r="O14" s="899">
        <v>531</v>
      </c>
      <c r="P14" s="899">
        <v>506</v>
      </c>
      <c r="Q14" s="900">
        <v>341</v>
      </c>
    </row>
    <row r="15" spans="1:17" ht="17" thickTop="1" thickBot="1" x14ac:dyDescent="0.25">
      <c r="A15" s="903" t="s">
        <v>653</v>
      </c>
      <c r="B15" s="893">
        <v>13689</v>
      </c>
      <c r="C15" s="893">
        <v>12087</v>
      </c>
      <c r="D15" s="893">
        <v>11392</v>
      </c>
      <c r="E15" s="893">
        <v>10319</v>
      </c>
      <c r="F15" s="893">
        <v>10530</v>
      </c>
      <c r="G15" s="893">
        <v>10536</v>
      </c>
      <c r="H15" s="893">
        <v>7520</v>
      </c>
      <c r="I15" s="893">
        <v>5536</v>
      </c>
      <c r="J15" s="893">
        <v>5391</v>
      </c>
      <c r="K15" s="893">
        <v>6360</v>
      </c>
      <c r="L15" s="893">
        <v>5288</v>
      </c>
      <c r="M15" s="893">
        <v>4036</v>
      </c>
      <c r="N15" s="893">
        <v>3964</v>
      </c>
      <c r="O15" s="893">
        <v>3684</v>
      </c>
      <c r="P15" s="893">
        <v>4096</v>
      </c>
      <c r="Q15" s="896">
        <v>5031</v>
      </c>
    </row>
    <row r="16" spans="1:17" ht="16" thickBot="1" x14ac:dyDescent="0.25">
      <c r="A16" s="904" t="s">
        <v>642</v>
      </c>
      <c r="B16" s="893">
        <v>157178</v>
      </c>
      <c r="C16" s="893">
        <v>104875</v>
      </c>
      <c r="D16" s="893">
        <v>66985</v>
      </c>
      <c r="E16" s="893">
        <v>50145</v>
      </c>
      <c r="F16" s="893">
        <v>53794</v>
      </c>
      <c r="G16" s="893">
        <v>68506</v>
      </c>
      <c r="H16" s="893">
        <v>42636</v>
      </c>
      <c r="I16" s="893">
        <v>22920</v>
      </c>
      <c r="J16" s="893">
        <v>20761</v>
      </c>
      <c r="K16" s="893">
        <v>17082</v>
      </c>
      <c r="L16" s="893">
        <v>14694</v>
      </c>
      <c r="M16" s="893">
        <v>16144</v>
      </c>
      <c r="N16" s="893">
        <v>21720</v>
      </c>
      <c r="O16" s="893">
        <v>23510</v>
      </c>
      <c r="P16" s="893">
        <v>24255</v>
      </c>
      <c r="Q16" s="896">
        <v>19013</v>
      </c>
    </row>
    <row r="17" spans="1:17" ht="16" thickBot="1" x14ac:dyDescent="0.25">
      <c r="A17" s="904" t="s">
        <v>643</v>
      </c>
      <c r="B17" s="893">
        <v>238126</v>
      </c>
      <c r="C17" s="893">
        <v>172852</v>
      </c>
      <c r="D17" s="893">
        <v>108273</v>
      </c>
      <c r="E17" s="893">
        <v>92099</v>
      </c>
      <c r="F17" s="893">
        <v>74467</v>
      </c>
      <c r="G17" s="893">
        <v>55722</v>
      </c>
      <c r="H17" s="893">
        <v>61465</v>
      </c>
      <c r="I17" s="893">
        <v>55883</v>
      </c>
      <c r="J17" s="893">
        <v>40961</v>
      </c>
      <c r="K17" s="893">
        <v>33521</v>
      </c>
      <c r="L17" s="893">
        <v>32562</v>
      </c>
      <c r="M17" s="893">
        <v>30191</v>
      </c>
      <c r="N17" s="893">
        <v>23916</v>
      </c>
      <c r="O17" s="893">
        <v>16306</v>
      </c>
      <c r="P17" s="893">
        <v>14511</v>
      </c>
      <c r="Q17" s="896">
        <v>12820</v>
      </c>
    </row>
    <row r="18" spans="1:17" ht="16" thickBot="1" x14ac:dyDescent="0.25">
      <c r="A18" s="904" t="s">
        <v>644</v>
      </c>
      <c r="B18" s="893">
        <v>115696</v>
      </c>
      <c r="C18" s="893">
        <v>112857</v>
      </c>
      <c r="D18" s="893">
        <v>94154</v>
      </c>
      <c r="E18" s="893">
        <v>88816</v>
      </c>
      <c r="F18" s="893">
        <v>104399</v>
      </c>
      <c r="G18" s="893">
        <v>122679</v>
      </c>
      <c r="H18" s="893">
        <v>122256</v>
      </c>
      <c r="I18" s="893">
        <v>75464</v>
      </c>
      <c r="J18" s="893">
        <v>30312</v>
      </c>
      <c r="K18" s="893">
        <v>14999</v>
      </c>
      <c r="L18" s="893">
        <v>12251</v>
      </c>
      <c r="M18" s="893">
        <v>10345</v>
      </c>
      <c r="N18" s="893">
        <v>9678</v>
      </c>
      <c r="O18" s="893">
        <v>11154</v>
      </c>
      <c r="P18" s="893">
        <v>12339</v>
      </c>
      <c r="Q18" s="896">
        <v>14495</v>
      </c>
    </row>
    <row r="19" spans="1:17" ht="16" thickBot="1" x14ac:dyDescent="0.25">
      <c r="A19" s="904" t="s">
        <v>645</v>
      </c>
      <c r="B19" s="893">
        <v>108973</v>
      </c>
      <c r="C19" s="893">
        <v>87068</v>
      </c>
      <c r="D19" s="893">
        <v>82095</v>
      </c>
      <c r="E19" s="893">
        <v>70521</v>
      </c>
      <c r="F19" s="893">
        <v>74706</v>
      </c>
      <c r="G19" s="893">
        <v>75346</v>
      </c>
      <c r="H19" s="893">
        <v>74840</v>
      </c>
      <c r="I19" s="893">
        <v>56714</v>
      </c>
      <c r="J19" s="893">
        <v>43658</v>
      </c>
      <c r="K19" s="893">
        <v>40569</v>
      </c>
      <c r="L19" s="893">
        <v>35287</v>
      </c>
      <c r="M19" s="893">
        <v>36053</v>
      </c>
      <c r="N19" s="893">
        <v>44872</v>
      </c>
      <c r="O19" s="893">
        <v>50749</v>
      </c>
      <c r="P19" s="893">
        <v>44049</v>
      </c>
      <c r="Q19" s="896">
        <v>35888</v>
      </c>
    </row>
    <row r="20" spans="1:17" ht="16" thickBot="1" x14ac:dyDescent="0.25">
      <c r="A20" s="903" t="s">
        <v>654</v>
      </c>
      <c r="B20" s="893">
        <v>133243</v>
      </c>
      <c r="C20" s="893">
        <v>107844</v>
      </c>
      <c r="D20" s="893">
        <v>89927</v>
      </c>
      <c r="E20" s="893">
        <v>77749</v>
      </c>
      <c r="F20" s="893">
        <v>92947</v>
      </c>
      <c r="G20" s="893">
        <v>134186</v>
      </c>
      <c r="H20" s="893">
        <v>110528</v>
      </c>
      <c r="I20" s="893">
        <v>73430</v>
      </c>
      <c r="J20" s="893">
        <v>75473</v>
      </c>
      <c r="K20" s="893">
        <v>60989</v>
      </c>
      <c r="L20" s="893">
        <v>59766</v>
      </c>
      <c r="M20" s="893">
        <v>59243</v>
      </c>
      <c r="N20" s="893">
        <v>97762</v>
      </c>
      <c r="O20" s="893">
        <v>154453</v>
      </c>
      <c r="P20" s="893">
        <v>256393</v>
      </c>
      <c r="Q20" s="896">
        <v>147257</v>
      </c>
    </row>
    <row r="21" spans="1:17" ht="16" thickBot="1" x14ac:dyDescent="0.25">
      <c r="A21" s="904" t="s">
        <v>646</v>
      </c>
      <c r="B21" s="893">
        <v>151681</v>
      </c>
      <c r="C21" s="893">
        <v>110075</v>
      </c>
      <c r="D21" s="893">
        <v>100681</v>
      </c>
      <c r="E21" s="893">
        <v>111515</v>
      </c>
      <c r="F21" s="893">
        <v>138608</v>
      </c>
      <c r="G21" s="893">
        <v>126904</v>
      </c>
      <c r="H21" s="893">
        <v>142104</v>
      </c>
      <c r="I21" s="893">
        <v>152460</v>
      </c>
      <c r="J21" s="893">
        <v>162390</v>
      </c>
      <c r="K21" s="893">
        <v>118721</v>
      </c>
      <c r="L21" s="893">
        <v>68565</v>
      </c>
      <c r="M21" s="893">
        <v>42447</v>
      </c>
      <c r="N21" s="893">
        <v>28461</v>
      </c>
      <c r="O21" s="893">
        <v>27496</v>
      </c>
      <c r="P21" s="893">
        <v>29911</v>
      </c>
      <c r="Q21" s="896">
        <v>26290</v>
      </c>
    </row>
    <row r="22" spans="1:17" ht="16" thickBot="1" x14ac:dyDescent="0.25">
      <c r="A22" s="904" t="s">
        <v>647</v>
      </c>
      <c r="B22" s="893">
        <v>616346</v>
      </c>
      <c r="C22" s="893">
        <v>449675</v>
      </c>
      <c r="D22" s="893">
        <v>333648</v>
      </c>
      <c r="E22" s="893">
        <v>347263</v>
      </c>
      <c r="F22" s="893">
        <v>491771</v>
      </c>
      <c r="G22" s="893">
        <v>439079</v>
      </c>
      <c r="H22" s="893">
        <v>392074</v>
      </c>
      <c r="I22" s="893">
        <v>378239</v>
      </c>
      <c r="J22" s="893">
        <v>317696</v>
      </c>
      <c r="K22" s="893">
        <v>241673</v>
      </c>
      <c r="L22" s="893">
        <v>212202</v>
      </c>
      <c r="M22" s="893">
        <v>123285</v>
      </c>
      <c r="N22" s="893">
        <v>120000</v>
      </c>
      <c r="O22" s="893">
        <v>120939</v>
      </c>
      <c r="P22" s="893">
        <v>87915</v>
      </c>
      <c r="Q22" s="896">
        <v>63397</v>
      </c>
    </row>
    <row r="23" spans="1:17" ht="16" thickBot="1" x14ac:dyDescent="0.25">
      <c r="A23" s="905" t="s">
        <v>648</v>
      </c>
      <c r="B23" s="898">
        <v>108747</v>
      </c>
      <c r="C23" s="898">
        <v>78385</v>
      </c>
      <c r="D23" s="898">
        <v>42654</v>
      </c>
      <c r="E23" s="898">
        <v>56638</v>
      </c>
      <c r="F23" s="898">
        <v>98060</v>
      </c>
      <c r="G23" s="898">
        <v>138438</v>
      </c>
      <c r="H23" s="898">
        <v>118549</v>
      </c>
      <c r="I23" s="898">
        <v>37992</v>
      </c>
      <c r="J23" s="898">
        <v>8363</v>
      </c>
      <c r="K23" s="898">
        <v>6951</v>
      </c>
      <c r="L23" s="898">
        <v>7116</v>
      </c>
      <c r="M23" s="898">
        <v>5833</v>
      </c>
      <c r="N23" s="898">
        <v>6500</v>
      </c>
      <c r="O23" s="898">
        <v>6106</v>
      </c>
      <c r="P23" s="898">
        <v>5902</v>
      </c>
      <c r="Q23" s="906">
        <v>7142</v>
      </c>
    </row>
    <row r="24" spans="1:17" ht="17" thickTop="1" thickBot="1" x14ac:dyDescent="0.25">
      <c r="A24" s="892" t="s">
        <v>649</v>
      </c>
      <c r="B24" s="907">
        <v>20651</v>
      </c>
      <c r="C24" s="907">
        <v>18158</v>
      </c>
      <c r="D24" s="907">
        <v>15014</v>
      </c>
      <c r="E24" s="907">
        <v>16335</v>
      </c>
      <c r="F24" s="907">
        <v>11154</v>
      </c>
      <c r="G24" s="907">
        <v>10336</v>
      </c>
      <c r="H24" s="907">
        <v>10521</v>
      </c>
      <c r="I24" s="907">
        <v>11686</v>
      </c>
      <c r="J24" s="907">
        <v>10895</v>
      </c>
      <c r="K24" s="907">
        <v>8370</v>
      </c>
      <c r="L24" s="907">
        <v>8220</v>
      </c>
      <c r="M24" s="907">
        <v>6552</v>
      </c>
      <c r="N24" s="907">
        <v>3685</v>
      </c>
      <c r="O24" s="907">
        <v>3162</v>
      </c>
      <c r="P24" s="907">
        <v>3942</v>
      </c>
      <c r="Q24" s="908">
        <v>3158</v>
      </c>
    </row>
    <row r="25" spans="1:17" ht="16" thickBot="1" x14ac:dyDescent="0.25">
      <c r="A25" s="917" t="s">
        <v>650</v>
      </c>
      <c r="B25" s="909">
        <v>12108</v>
      </c>
      <c r="C25" s="909">
        <v>12338</v>
      </c>
      <c r="D25" s="909">
        <v>10487</v>
      </c>
      <c r="E25" s="909">
        <v>10157</v>
      </c>
      <c r="F25" s="909">
        <v>9959</v>
      </c>
      <c r="G25" s="909">
        <v>7343</v>
      </c>
      <c r="H25" s="909">
        <v>6599</v>
      </c>
      <c r="I25" s="909">
        <v>6380</v>
      </c>
      <c r="J25" s="909">
        <v>7925</v>
      </c>
      <c r="K25" s="909">
        <v>6806</v>
      </c>
      <c r="L25" s="909">
        <v>7431</v>
      </c>
      <c r="M25" s="909">
        <v>6123</v>
      </c>
      <c r="N25" s="909">
        <v>4210</v>
      </c>
      <c r="O25" s="909">
        <v>3230</v>
      </c>
      <c r="P25" s="909">
        <v>3338</v>
      </c>
      <c r="Q25" s="911">
        <v>2626</v>
      </c>
    </row>
    <row r="26" spans="1:17" ht="16" thickBot="1" x14ac:dyDescent="0.25">
      <c r="A26" s="905" t="s">
        <v>651</v>
      </c>
      <c r="B26" s="912">
        <v>1643679</v>
      </c>
      <c r="C26" s="912">
        <v>1235718</v>
      </c>
      <c r="D26" s="912">
        <v>929809</v>
      </c>
      <c r="E26" s="912">
        <v>905065</v>
      </c>
      <c r="F26" s="912">
        <v>1139282</v>
      </c>
      <c r="G26" s="912">
        <v>1171396</v>
      </c>
      <c r="H26" s="912">
        <v>1071972</v>
      </c>
      <c r="I26" s="912">
        <v>858638</v>
      </c>
      <c r="J26" s="912">
        <v>705005</v>
      </c>
      <c r="K26" s="912">
        <v>540865</v>
      </c>
      <c r="L26" s="912">
        <v>447731</v>
      </c>
      <c r="M26" s="912">
        <v>327577</v>
      </c>
      <c r="N26" s="912">
        <v>356873</v>
      </c>
      <c r="O26" s="912">
        <v>414397</v>
      </c>
      <c r="P26" s="912">
        <v>479371</v>
      </c>
      <c r="Q26" s="913">
        <v>331333</v>
      </c>
    </row>
    <row r="27" spans="1:17" ht="17" thickTop="1" thickBot="1" x14ac:dyDescent="0.25">
      <c r="A27" s="914" t="s">
        <v>652</v>
      </c>
      <c r="B27" s="915">
        <v>1676438</v>
      </c>
      <c r="C27" s="915">
        <v>1266214</v>
      </c>
      <c r="D27" s="915">
        <v>955310</v>
      </c>
      <c r="E27" s="915">
        <v>931557</v>
      </c>
      <c r="F27" s="915">
        <v>1160395</v>
      </c>
      <c r="G27" s="915">
        <v>1189075</v>
      </c>
      <c r="H27" s="915">
        <v>1089092</v>
      </c>
      <c r="I27" s="915">
        <v>876704</v>
      </c>
      <c r="J27" s="915">
        <v>723825</v>
      </c>
      <c r="K27" s="915">
        <v>556041</v>
      </c>
      <c r="L27" s="915">
        <v>463382</v>
      </c>
      <c r="M27" s="915">
        <v>340252</v>
      </c>
      <c r="N27" s="915">
        <v>364768</v>
      </c>
      <c r="O27" s="915">
        <v>420789</v>
      </c>
      <c r="P27" s="915">
        <v>486651</v>
      </c>
      <c r="Q27" s="916">
        <v>337117</v>
      </c>
    </row>
    <row r="28" spans="1:17" ht="16" thickTop="1" x14ac:dyDescent="0.2"/>
    <row r="29" spans="1:17" ht="18" thickBot="1" x14ac:dyDescent="0.25">
      <c r="A29" s="918" t="s">
        <v>655</v>
      </c>
    </row>
    <row r="30" spans="1:17" ht="17" thickTop="1" thickBot="1" x14ac:dyDescent="0.25">
      <c r="A30" s="919" t="s">
        <v>629</v>
      </c>
      <c r="B30" s="920" t="s">
        <v>656</v>
      </c>
      <c r="C30" s="920" t="s">
        <v>590</v>
      </c>
      <c r="D30" s="889" t="s">
        <v>591</v>
      </c>
      <c r="E30" s="889" t="s">
        <v>592</v>
      </c>
      <c r="F30" s="889" t="s">
        <v>593</v>
      </c>
      <c r="G30" s="920" t="s">
        <v>546</v>
      </c>
      <c r="H30" s="889" t="s">
        <v>547</v>
      </c>
      <c r="I30" s="889" t="s">
        <v>159</v>
      </c>
      <c r="J30" s="889" t="s">
        <v>158</v>
      </c>
      <c r="K30" s="889" t="s">
        <v>157</v>
      </c>
      <c r="L30" s="890" t="s">
        <v>156</v>
      </c>
      <c r="M30" s="889" t="s">
        <v>155</v>
      </c>
      <c r="N30" s="889" t="s">
        <v>154</v>
      </c>
      <c r="O30" s="889" t="s">
        <v>153</v>
      </c>
      <c r="P30" s="889" t="s">
        <v>87</v>
      </c>
      <c r="Q30" s="891" t="s">
        <v>86</v>
      </c>
    </row>
    <row r="31" spans="1:17" ht="17" thickTop="1" thickBot="1" x14ac:dyDescent="0.25">
      <c r="A31" s="921" t="s">
        <v>630</v>
      </c>
      <c r="B31" s="922">
        <v>6034</v>
      </c>
      <c r="C31" s="922">
        <v>5007</v>
      </c>
      <c r="D31" s="922">
        <v>4186</v>
      </c>
      <c r="E31" s="922">
        <v>3382</v>
      </c>
      <c r="F31" s="922">
        <v>1753</v>
      </c>
      <c r="G31" s="923">
        <v>106</v>
      </c>
      <c r="H31" s="923" t="s">
        <v>485</v>
      </c>
      <c r="I31" s="923" t="s">
        <v>485</v>
      </c>
      <c r="J31" s="923" t="s">
        <v>485</v>
      </c>
      <c r="K31" s="923" t="s">
        <v>485</v>
      </c>
      <c r="L31" s="923" t="s">
        <v>485</v>
      </c>
      <c r="M31" s="923" t="s">
        <v>485</v>
      </c>
      <c r="N31" s="923" t="s">
        <v>485</v>
      </c>
      <c r="O31" s="923" t="s">
        <v>485</v>
      </c>
      <c r="P31" s="923" t="s">
        <v>485</v>
      </c>
      <c r="Q31" s="895" t="s">
        <v>485</v>
      </c>
    </row>
    <row r="32" spans="1:17" ht="16" thickBot="1" x14ac:dyDescent="0.25">
      <c r="A32" s="921" t="s">
        <v>631</v>
      </c>
      <c r="B32" s="922">
        <v>2421</v>
      </c>
      <c r="C32" s="922">
        <v>1590</v>
      </c>
      <c r="D32" s="922">
        <v>1825</v>
      </c>
      <c r="E32" s="922">
        <v>2481</v>
      </c>
      <c r="F32" s="922">
        <v>2007</v>
      </c>
      <c r="G32" s="922">
        <v>2325</v>
      </c>
      <c r="H32" s="922">
        <v>1616</v>
      </c>
      <c r="I32" s="922">
        <v>1612</v>
      </c>
      <c r="J32" s="922">
        <v>1564</v>
      </c>
      <c r="K32" s="922">
        <v>1857</v>
      </c>
      <c r="L32" s="922">
        <v>1837</v>
      </c>
      <c r="M32" s="922">
        <v>1529</v>
      </c>
      <c r="N32" s="923">
        <v>831</v>
      </c>
      <c r="O32" s="894">
        <v>388</v>
      </c>
      <c r="P32" s="894">
        <v>277</v>
      </c>
      <c r="Q32" s="895">
        <v>273</v>
      </c>
    </row>
    <row r="33" spans="1:17" ht="16" thickBot="1" x14ac:dyDescent="0.25">
      <c r="A33" s="921" t="s">
        <v>632</v>
      </c>
      <c r="B33" s="922">
        <v>5985</v>
      </c>
      <c r="C33" s="922">
        <v>4616</v>
      </c>
      <c r="D33" s="922">
        <v>4126</v>
      </c>
      <c r="E33" s="922">
        <v>4352</v>
      </c>
      <c r="F33" s="922">
        <v>2280</v>
      </c>
      <c r="G33" s="923">
        <v>983</v>
      </c>
      <c r="H33" s="922">
        <v>1840</v>
      </c>
      <c r="I33" s="922">
        <v>2633</v>
      </c>
      <c r="J33" s="922">
        <v>2923</v>
      </c>
      <c r="K33" s="922">
        <v>2269</v>
      </c>
      <c r="L33" s="922">
        <v>1941</v>
      </c>
      <c r="M33" s="923">
        <v>897</v>
      </c>
      <c r="N33" s="923">
        <v>277</v>
      </c>
      <c r="O33" s="894">
        <v>262</v>
      </c>
      <c r="P33" s="894">
        <v>465</v>
      </c>
      <c r="Q33" s="895">
        <v>394</v>
      </c>
    </row>
    <row r="34" spans="1:17" ht="16" thickBot="1" x14ac:dyDescent="0.25">
      <c r="A34" s="924" t="s">
        <v>633</v>
      </c>
      <c r="B34" s="925">
        <v>0</v>
      </c>
      <c r="C34" s="925">
        <v>0</v>
      </c>
      <c r="D34" s="925">
        <v>0</v>
      </c>
      <c r="E34" s="925">
        <v>0</v>
      </c>
      <c r="F34" s="925">
        <v>3</v>
      </c>
      <c r="G34" s="925">
        <v>1</v>
      </c>
      <c r="H34" s="925">
        <v>2</v>
      </c>
      <c r="I34" s="925">
        <v>0</v>
      </c>
      <c r="J34" s="925">
        <v>0</v>
      </c>
      <c r="K34" s="925">
        <v>2</v>
      </c>
      <c r="L34" s="925">
        <v>2</v>
      </c>
      <c r="M34" s="925">
        <v>3</v>
      </c>
      <c r="N34" s="925">
        <v>0</v>
      </c>
      <c r="O34" s="899">
        <v>3</v>
      </c>
      <c r="P34" s="899">
        <v>0</v>
      </c>
      <c r="Q34" s="900">
        <v>1</v>
      </c>
    </row>
    <row r="35" spans="1:17" ht="17" thickTop="1" thickBot="1" x14ac:dyDescent="0.25">
      <c r="A35" s="926" t="s">
        <v>634</v>
      </c>
      <c r="B35" s="922">
        <v>1560</v>
      </c>
      <c r="C35" s="922">
        <v>1214</v>
      </c>
      <c r="D35" s="922">
        <v>1059</v>
      </c>
      <c r="E35" s="923">
        <v>754</v>
      </c>
      <c r="F35" s="923">
        <v>759</v>
      </c>
      <c r="G35" s="923">
        <v>506</v>
      </c>
      <c r="H35" s="923">
        <v>485</v>
      </c>
      <c r="I35" s="923">
        <v>518</v>
      </c>
      <c r="J35" s="923">
        <v>643</v>
      </c>
      <c r="K35" s="923">
        <v>524</v>
      </c>
      <c r="L35" s="923">
        <v>376</v>
      </c>
      <c r="M35" s="923">
        <v>314</v>
      </c>
      <c r="N35" s="923">
        <v>270</v>
      </c>
      <c r="O35" s="894">
        <v>106</v>
      </c>
      <c r="P35" s="894">
        <v>58</v>
      </c>
      <c r="Q35" s="895">
        <v>67</v>
      </c>
    </row>
    <row r="36" spans="1:17" ht="16" thickBot="1" x14ac:dyDescent="0.25">
      <c r="A36" s="926" t="s">
        <v>635</v>
      </c>
      <c r="B36" s="923">
        <v>978</v>
      </c>
      <c r="C36" s="923">
        <v>850</v>
      </c>
      <c r="D36" s="923">
        <v>421</v>
      </c>
      <c r="E36" s="923">
        <v>218</v>
      </c>
      <c r="F36" s="923">
        <v>240</v>
      </c>
      <c r="G36" s="923">
        <v>221</v>
      </c>
      <c r="H36" s="923">
        <v>959</v>
      </c>
      <c r="I36" s="922">
        <v>1271</v>
      </c>
      <c r="J36" s="922">
        <v>1618</v>
      </c>
      <c r="K36" s="922">
        <v>1314</v>
      </c>
      <c r="L36" s="922">
        <v>1143</v>
      </c>
      <c r="M36" s="923">
        <v>938</v>
      </c>
      <c r="N36" s="923">
        <v>607</v>
      </c>
      <c r="O36" s="894">
        <v>370</v>
      </c>
      <c r="P36" s="894">
        <v>294</v>
      </c>
      <c r="Q36" s="895">
        <v>137</v>
      </c>
    </row>
    <row r="37" spans="1:17" ht="16" thickBot="1" x14ac:dyDescent="0.25">
      <c r="A37" s="926" t="s">
        <v>636</v>
      </c>
      <c r="B37" s="922">
        <v>1634</v>
      </c>
      <c r="C37" s="922">
        <v>1772</v>
      </c>
      <c r="D37" s="922">
        <v>1125</v>
      </c>
      <c r="E37" s="922">
        <v>1672</v>
      </c>
      <c r="F37" s="922">
        <v>1353</v>
      </c>
      <c r="G37" s="922">
        <v>1327</v>
      </c>
      <c r="H37" s="923">
        <v>944</v>
      </c>
      <c r="I37" s="923">
        <v>686</v>
      </c>
      <c r="J37" s="923">
        <v>664</v>
      </c>
      <c r="K37" s="923">
        <v>881</v>
      </c>
      <c r="L37" s="922">
        <v>1196</v>
      </c>
      <c r="M37" s="922">
        <v>1031</v>
      </c>
      <c r="N37" s="923">
        <v>673</v>
      </c>
      <c r="O37" s="894">
        <v>479</v>
      </c>
      <c r="P37" s="894">
        <v>431</v>
      </c>
      <c r="Q37" s="895">
        <v>427</v>
      </c>
    </row>
    <row r="38" spans="1:17" ht="16" thickBot="1" x14ac:dyDescent="0.25">
      <c r="A38" s="926" t="s">
        <v>637</v>
      </c>
      <c r="B38" s="923">
        <v>373</v>
      </c>
      <c r="C38" s="923">
        <v>755</v>
      </c>
      <c r="D38" s="922">
        <v>1068</v>
      </c>
      <c r="E38" s="922">
        <v>1009</v>
      </c>
      <c r="F38" s="922">
        <v>1011</v>
      </c>
      <c r="G38" s="923">
        <v>580</v>
      </c>
      <c r="H38" s="923">
        <v>383</v>
      </c>
      <c r="I38" s="923">
        <v>334</v>
      </c>
      <c r="J38" s="923">
        <v>361</v>
      </c>
      <c r="K38" s="923">
        <v>311</v>
      </c>
      <c r="L38" s="923">
        <v>388</v>
      </c>
      <c r="M38" s="923">
        <v>294</v>
      </c>
      <c r="N38" s="923">
        <v>306</v>
      </c>
      <c r="O38" s="894">
        <v>337</v>
      </c>
      <c r="P38" s="894">
        <v>532</v>
      </c>
      <c r="Q38" s="895">
        <v>563</v>
      </c>
    </row>
    <row r="39" spans="1:17" ht="16" thickBot="1" x14ac:dyDescent="0.25">
      <c r="A39" s="926" t="s">
        <v>638</v>
      </c>
      <c r="B39" s="922">
        <v>1375</v>
      </c>
      <c r="C39" s="922">
        <v>1153</v>
      </c>
      <c r="D39" s="922">
        <v>1199</v>
      </c>
      <c r="E39" s="922">
        <v>1153</v>
      </c>
      <c r="F39" s="923">
        <v>844</v>
      </c>
      <c r="G39" s="923">
        <v>807</v>
      </c>
      <c r="H39" s="923">
        <v>511</v>
      </c>
      <c r="I39" s="923">
        <v>409</v>
      </c>
      <c r="J39" s="923">
        <v>379</v>
      </c>
      <c r="K39" s="923">
        <v>208</v>
      </c>
      <c r="L39" s="923">
        <v>184</v>
      </c>
      <c r="M39" s="923">
        <v>167</v>
      </c>
      <c r="N39" s="923">
        <v>54</v>
      </c>
      <c r="O39" s="894">
        <v>62</v>
      </c>
      <c r="P39" s="894">
        <v>51</v>
      </c>
      <c r="Q39" s="895">
        <v>46</v>
      </c>
    </row>
    <row r="40" spans="1:17" ht="16" thickBot="1" x14ac:dyDescent="0.25">
      <c r="A40" s="926" t="s">
        <v>639</v>
      </c>
      <c r="B40" s="923">
        <v>135</v>
      </c>
      <c r="C40" s="923">
        <v>300</v>
      </c>
      <c r="D40" s="923">
        <v>49</v>
      </c>
      <c r="E40" s="923">
        <v>52</v>
      </c>
      <c r="F40" s="923">
        <v>89</v>
      </c>
      <c r="G40" s="923">
        <v>76</v>
      </c>
      <c r="H40" s="923">
        <v>58</v>
      </c>
      <c r="I40" s="923">
        <v>17</v>
      </c>
      <c r="J40" s="923">
        <v>12</v>
      </c>
      <c r="K40" s="923">
        <v>10</v>
      </c>
      <c r="L40" s="923">
        <v>6</v>
      </c>
      <c r="M40" s="923">
        <v>5</v>
      </c>
      <c r="N40" s="923">
        <v>8</v>
      </c>
      <c r="O40" s="894">
        <v>1</v>
      </c>
      <c r="P40" s="894">
        <v>5</v>
      </c>
      <c r="Q40" s="895">
        <v>1</v>
      </c>
    </row>
    <row r="41" spans="1:17" ht="16" thickBot="1" x14ac:dyDescent="0.25">
      <c r="A41" s="926" t="s">
        <v>640</v>
      </c>
      <c r="B41" s="922">
        <v>1205</v>
      </c>
      <c r="C41" s="922">
        <v>1252</v>
      </c>
      <c r="D41" s="922">
        <v>1006</v>
      </c>
      <c r="E41" s="923">
        <v>839</v>
      </c>
      <c r="F41" s="923">
        <v>742</v>
      </c>
      <c r="G41" s="923">
        <v>173</v>
      </c>
      <c r="H41" s="923">
        <v>108</v>
      </c>
      <c r="I41" s="923">
        <v>290</v>
      </c>
      <c r="J41" s="923">
        <v>296</v>
      </c>
      <c r="K41" s="923">
        <v>260</v>
      </c>
      <c r="L41" s="923">
        <v>316</v>
      </c>
      <c r="M41" s="923">
        <v>234</v>
      </c>
      <c r="N41" s="923">
        <v>266</v>
      </c>
      <c r="O41" s="894">
        <v>237</v>
      </c>
      <c r="P41" s="894">
        <v>219</v>
      </c>
      <c r="Q41" s="895">
        <v>153</v>
      </c>
    </row>
    <row r="42" spans="1:17" ht="16" thickBot="1" x14ac:dyDescent="0.25">
      <c r="A42" s="927" t="s">
        <v>641</v>
      </c>
      <c r="B42" s="925">
        <v>102</v>
      </c>
      <c r="C42" s="925">
        <v>148</v>
      </c>
      <c r="D42" s="925">
        <v>168</v>
      </c>
      <c r="E42" s="925">
        <v>250</v>
      </c>
      <c r="F42" s="925">
        <v>457</v>
      </c>
      <c r="G42" s="925">
        <v>391</v>
      </c>
      <c r="H42" s="925">
        <v>341</v>
      </c>
      <c r="I42" s="925">
        <v>284</v>
      </c>
      <c r="J42" s="925">
        <v>271</v>
      </c>
      <c r="K42" s="925">
        <v>168</v>
      </c>
      <c r="L42" s="925">
        <v>157</v>
      </c>
      <c r="M42" s="925">
        <v>162</v>
      </c>
      <c r="N42" s="925">
        <v>122</v>
      </c>
      <c r="O42" s="899">
        <v>80</v>
      </c>
      <c r="P42" s="899">
        <v>75</v>
      </c>
      <c r="Q42" s="900">
        <v>43</v>
      </c>
    </row>
    <row r="43" spans="1:17" ht="17" thickTop="1" thickBot="1" x14ac:dyDescent="0.25">
      <c r="A43" s="928" t="s">
        <v>653</v>
      </c>
      <c r="B43" s="922">
        <v>12851</v>
      </c>
      <c r="C43" s="922">
        <v>11107</v>
      </c>
      <c r="D43" s="922">
        <v>10321</v>
      </c>
      <c r="E43" s="922">
        <v>9477</v>
      </c>
      <c r="F43" s="922">
        <v>9736</v>
      </c>
      <c r="G43" s="922">
        <v>9568</v>
      </c>
      <c r="H43" s="922">
        <v>6791</v>
      </c>
      <c r="I43" s="922">
        <v>5002</v>
      </c>
      <c r="J43" s="922">
        <v>4756</v>
      </c>
      <c r="K43" s="922">
        <v>5573</v>
      </c>
      <c r="L43" s="922">
        <v>4754</v>
      </c>
      <c r="M43" s="922">
        <v>3621</v>
      </c>
      <c r="N43" s="922">
        <v>3417</v>
      </c>
      <c r="O43" s="893">
        <v>3174</v>
      </c>
      <c r="P43" s="893">
        <v>3164</v>
      </c>
      <c r="Q43" s="896">
        <v>2177</v>
      </c>
    </row>
    <row r="44" spans="1:17" ht="16" thickBot="1" x14ac:dyDescent="0.25">
      <c r="A44" s="929" t="s">
        <v>642</v>
      </c>
      <c r="B44" s="922">
        <v>150467</v>
      </c>
      <c r="C44" s="922">
        <v>100265</v>
      </c>
      <c r="D44" s="922">
        <v>64169</v>
      </c>
      <c r="E44" s="922">
        <v>45779</v>
      </c>
      <c r="F44" s="922">
        <v>43931</v>
      </c>
      <c r="G44" s="922">
        <v>37276</v>
      </c>
      <c r="H44" s="922">
        <v>30361</v>
      </c>
      <c r="I44" s="922">
        <v>16286</v>
      </c>
      <c r="J44" s="922">
        <v>14916</v>
      </c>
      <c r="K44" s="922">
        <v>12820</v>
      </c>
      <c r="L44" s="922">
        <v>10593</v>
      </c>
      <c r="M44" s="922">
        <v>11697</v>
      </c>
      <c r="N44" s="922">
        <v>12404</v>
      </c>
      <c r="O44" s="893">
        <v>14005</v>
      </c>
      <c r="P44" s="893">
        <v>10196</v>
      </c>
      <c r="Q44" s="896">
        <v>10874</v>
      </c>
    </row>
    <row r="45" spans="1:17" ht="16" thickBot="1" x14ac:dyDescent="0.25">
      <c r="A45" s="929" t="s">
        <v>643</v>
      </c>
      <c r="B45" s="922">
        <v>236346</v>
      </c>
      <c r="C45" s="922">
        <v>171866</v>
      </c>
      <c r="D45" s="922">
        <v>107411</v>
      </c>
      <c r="E45" s="922">
        <v>91116</v>
      </c>
      <c r="F45" s="922">
        <v>73741</v>
      </c>
      <c r="G45" s="922">
        <v>54770</v>
      </c>
      <c r="H45" s="922">
        <v>60723</v>
      </c>
      <c r="I45" s="922">
        <v>55271</v>
      </c>
      <c r="J45" s="922">
        <v>40159</v>
      </c>
      <c r="K45" s="922">
        <v>32602</v>
      </c>
      <c r="L45" s="922">
        <v>31704</v>
      </c>
      <c r="M45" s="922">
        <v>29474</v>
      </c>
      <c r="N45" s="922">
        <v>22511</v>
      </c>
      <c r="O45" s="893">
        <v>15141</v>
      </c>
      <c r="P45" s="893">
        <v>12511</v>
      </c>
      <c r="Q45" s="896">
        <v>11320</v>
      </c>
    </row>
    <row r="46" spans="1:17" ht="16" thickBot="1" x14ac:dyDescent="0.25">
      <c r="A46" s="929" t="s">
        <v>644</v>
      </c>
      <c r="B46" s="922">
        <v>114299</v>
      </c>
      <c r="C46" s="922">
        <v>110679</v>
      </c>
      <c r="D46" s="922">
        <v>91655</v>
      </c>
      <c r="E46" s="922">
        <v>86097</v>
      </c>
      <c r="F46" s="922">
        <v>100842</v>
      </c>
      <c r="G46" s="922">
        <v>117780</v>
      </c>
      <c r="H46" s="922">
        <v>117532</v>
      </c>
      <c r="I46" s="922">
        <v>72293</v>
      </c>
      <c r="J46" s="922">
        <v>29137</v>
      </c>
      <c r="K46" s="922">
        <v>13887</v>
      </c>
      <c r="L46" s="922">
        <v>11194</v>
      </c>
      <c r="M46" s="922">
        <v>9633</v>
      </c>
      <c r="N46" s="922">
        <v>8915</v>
      </c>
      <c r="O46" s="893">
        <v>10092</v>
      </c>
      <c r="P46" s="893">
        <v>9904</v>
      </c>
      <c r="Q46" s="896">
        <v>10677</v>
      </c>
    </row>
    <row r="47" spans="1:17" ht="16" thickBot="1" x14ac:dyDescent="0.25">
      <c r="A47" s="929" t="s">
        <v>645</v>
      </c>
      <c r="B47" s="922">
        <v>105637</v>
      </c>
      <c r="C47" s="922">
        <v>82460</v>
      </c>
      <c r="D47" s="922">
        <v>77815</v>
      </c>
      <c r="E47" s="922">
        <v>62734</v>
      </c>
      <c r="F47" s="922">
        <v>62220</v>
      </c>
      <c r="G47" s="922">
        <v>54553</v>
      </c>
      <c r="H47" s="922">
        <v>59146</v>
      </c>
      <c r="I47" s="922">
        <v>44831</v>
      </c>
      <c r="J47" s="922">
        <v>34403</v>
      </c>
      <c r="K47" s="922">
        <v>31831</v>
      </c>
      <c r="L47" s="922">
        <v>27957</v>
      </c>
      <c r="M47" s="922">
        <v>29131</v>
      </c>
      <c r="N47" s="922">
        <v>31742</v>
      </c>
      <c r="O47" s="893">
        <v>32772</v>
      </c>
      <c r="P47" s="893">
        <v>26540</v>
      </c>
      <c r="Q47" s="896">
        <v>25766</v>
      </c>
    </row>
    <row r="48" spans="1:17" ht="16" thickBot="1" x14ac:dyDescent="0.25">
      <c r="A48" s="928" t="s">
        <v>654</v>
      </c>
      <c r="B48" s="922">
        <v>122501</v>
      </c>
      <c r="C48" s="922">
        <v>95287</v>
      </c>
      <c r="D48" s="922">
        <v>78588</v>
      </c>
      <c r="E48" s="922">
        <v>62830</v>
      </c>
      <c r="F48" s="922">
        <v>66521</v>
      </c>
      <c r="G48" s="922">
        <v>54332</v>
      </c>
      <c r="H48" s="922">
        <v>58282</v>
      </c>
      <c r="I48" s="922">
        <v>51975</v>
      </c>
      <c r="J48" s="922">
        <v>55401</v>
      </c>
      <c r="K48" s="922">
        <v>45051</v>
      </c>
      <c r="L48" s="922">
        <v>40732</v>
      </c>
      <c r="M48" s="922">
        <v>38353</v>
      </c>
      <c r="N48" s="922">
        <v>47823</v>
      </c>
      <c r="O48" s="893">
        <v>57624</v>
      </c>
      <c r="P48" s="893">
        <v>63468</v>
      </c>
      <c r="Q48" s="896">
        <v>48173</v>
      </c>
    </row>
    <row r="49" spans="1:17" ht="16" thickBot="1" x14ac:dyDescent="0.25">
      <c r="A49" s="929" t="s">
        <v>646</v>
      </c>
      <c r="B49" s="922">
        <v>150599</v>
      </c>
      <c r="C49" s="922">
        <v>109281</v>
      </c>
      <c r="D49" s="922">
        <v>99551</v>
      </c>
      <c r="E49" s="922">
        <v>109919</v>
      </c>
      <c r="F49" s="922">
        <v>136847</v>
      </c>
      <c r="G49" s="922">
        <v>124947</v>
      </c>
      <c r="H49" s="922">
        <v>140821</v>
      </c>
      <c r="I49" s="922">
        <v>151140</v>
      </c>
      <c r="J49" s="922">
        <v>160818</v>
      </c>
      <c r="K49" s="922">
        <v>117227</v>
      </c>
      <c r="L49" s="922">
        <v>67259</v>
      </c>
      <c r="M49" s="922">
        <v>41281</v>
      </c>
      <c r="N49" s="922">
        <v>27307</v>
      </c>
      <c r="O49" s="893">
        <v>26223</v>
      </c>
      <c r="P49" s="893">
        <v>27871</v>
      </c>
      <c r="Q49" s="896">
        <v>24269</v>
      </c>
    </row>
    <row r="50" spans="1:17" ht="16" thickBot="1" x14ac:dyDescent="0.25">
      <c r="A50" s="929" t="s">
        <v>647</v>
      </c>
      <c r="B50" s="922">
        <v>614145</v>
      </c>
      <c r="C50" s="922">
        <v>446471</v>
      </c>
      <c r="D50" s="922">
        <v>329991</v>
      </c>
      <c r="E50" s="922">
        <v>341971</v>
      </c>
      <c r="F50" s="922">
        <v>482990</v>
      </c>
      <c r="G50" s="922">
        <v>426416</v>
      </c>
      <c r="H50" s="922">
        <v>382610</v>
      </c>
      <c r="I50" s="922">
        <v>366456</v>
      </c>
      <c r="J50" s="922">
        <v>305429</v>
      </c>
      <c r="K50" s="922">
        <v>230045</v>
      </c>
      <c r="L50" s="922">
        <v>195921</v>
      </c>
      <c r="M50" s="922">
        <v>111974</v>
      </c>
      <c r="N50" s="922">
        <v>102303</v>
      </c>
      <c r="O50" s="893">
        <v>101092</v>
      </c>
      <c r="P50" s="893">
        <v>68870</v>
      </c>
      <c r="Q50" s="896">
        <v>48916</v>
      </c>
    </row>
    <row r="51" spans="1:17" ht="16" thickBot="1" x14ac:dyDescent="0.25">
      <c r="A51" s="930" t="s">
        <v>648</v>
      </c>
      <c r="B51" s="931">
        <v>108236</v>
      </c>
      <c r="C51" s="931">
        <v>77974</v>
      </c>
      <c r="D51" s="931">
        <v>42260</v>
      </c>
      <c r="E51" s="931">
        <v>55927</v>
      </c>
      <c r="F51" s="931">
        <v>96640</v>
      </c>
      <c r="G51" s="931">
        <v>136767</v>
      </c>
      <c r="H51" s="931">
        <v>117553</v>
      </c>
      <c r="I51" s="931">
        <v>37380</v>
      </c>
      <c r="J51" s="931">
        <v>8016</v>
      </c>
      <c r="K51" s="931">
        <v>6546</v>
      </c>
      <c r="L51" s="931">
        <v>6705</v>
      </c>
      <c r="M51" s="931">
        <v>5416</v>
      </c>
      <c r="N51" s="931">
        <v>5919</v>
      </c>
      <c r="O51" s="898">
        <v>5286</v>
      </c>
      <c r="P51" s="898">
        <v>4247</v>
      </c>
      <c r="Q51" s="906">
        <v>3845</v>
      </c>
    </row>
    <row r="52" spans="1:17" ht="17" thickTop="1" thickBot="1" x14ac:dyDescent="0.25">
      <c r="A52" s="921" t="s">
        <v>649</v>
      </c>
      <c r="B52" s="932">
        <v>14440</v>
      </c>
      <c r="C52" s="932">
        <v>11213</v>
      </c>
      <c r="D52" s="932">
        <v>10137</v>
      </c>
      <c r="E52" s="932">
        <v>10215</v>
      </c>
      <c r="F52" s="932">
        <v>6043</v>
      </c>
      <c r="G52" s="932">
        <v>3415</v>
      </c>
      <c r="H52" s="932">
        <v>3458</v>
      </c>
      <c r="I52" s="932">
        <v>4245</v>
      </c>
      <c r="J52" s="932">
        <v>4487</v>
      </c>
      <c r="K52" s="932">
        <v>4128</v>
      </c>
      <c r="L52" s="932">
        <v>3780</v>
      </c>
      <c r="M52" s="932">
        <v>2429</v>
      </c>
      <c r="N52" s="932">
        <v>1108</v>
      </c>
      <c r="O52" s="933">
        <v>653</v>
      </c>
      <c r="P52" s="933">
        <v>742</v>
      </c>
      <c r="Q52" s="934">
        <v>668</v>
      </c>
    </row>
    <row r="53" spans="1:17" x14ac:dyDescent="0.2">
      <c r="A53" s="938" t="s">
        <v>650</v>
      </c>
      <c r="B53" s="939">
        <v>7362</v>
      </c>
      <c r="C53" s="940">
        <v>7444</v>
      </c>
      <c r="D53" s="940">
        <v>6095</v>
      </c>
      <c r="E53" s="940">
        <v>5947</v>
      </c>
      <c r="F53" s="940">
        <v>5495</v>
      </c>
      <c r="G53" s="940">
        <v>4081</v>
      </c>
      <c r="H53" s="940">
        <v>3789</v>
      </c>
      <c r="I53" s="940">
        <v>3809</v>
      </c>
      <c r="J53" s="940">
        <v>4244</v>
      </c>
      <c r="K53" s="940">
        <v>3676</v>
      </c>
      <c r="L53" s="940">
        <v>3766</v>
      </c>
      <c r="M53" s="940">
        <v>3145</v>
      </c>
      <c r="N53" s="940">
        <v>2306</v>
      </c>
      <c r="O53" s="940">
        <v>1672</v>
      </c>
      <c r="P53" s="940">
        <v>1665</v>
      </c>
      <c r="Q53" s="910"/>
    </row>
    <row r="54" spans="1:17" ht="16" thickBot="1" x14ac:dyDescent="0.25">
      <c r="A54" s="930" t="s">
        <v>651</v>
      </c>
      <c r="B54" s="935">
        <v>1615081</v>
      </c>
      <c r="C54" s="935">
        <v>1205390</v>
      </c>
      <c r="D54" s="935">
        <v>901761</v>
      </c>
      <c r="E54" s="935">
        <v>865850</v>
      </c>
      <c r="F54" s="935">
        <v>1073468</v>
      </c>
      <c r="G54" s="935">
        <v>1016409</v>
      </c>
      <c r="H54" s="935">
        <v>973819</v>
      </c>
      <c r="I54" s="935">
        <v>800634</v>
      </c>
      <c r="J54" s="935">
        <v>653035</v>
      </c>
      <c r="K54" s="935">
        <v>495582</v>
      </c>
      <c r="L54" s="935">
        <v>396819</v>
      </c>
      <c r="M54" s="935">
        <v>280580</v>
      </c>
      <c r="N54" s="935">
        <v>262341</v>
      </c>
      <c r="O54" s="935">
        <v>265409</v>
      </c>
      <c r="P54" s="935">
        <v>226771</v>
      </c>
      <c r="Q54" s="913">
        <v>186017</v>
      </c>
    </row>
    <row r="55" spans="1:17" ht="17" thickTop="1" thickBot="1" x14ac:dyDescent="0.25">
      <c r="A55" s="936" t="s">
        <v>652</v>
      </c>
      <c r="B55" s="937">
        <v>1636883</v>
      </c>
      <c r="C55" s="937">
        <v>1224047</v>
      </c>
      <c r="D55" s="937">
        <v>917993</v>
      </c>
      <c r="E55" s="937">
        <v>882012</v>
      </c>
      <c r="F55" s="937">
        <v>1085006</v>
      </c>
      <c r="G55" s="937">
        <v>1023905</v>
      </c>
      <c r="H55" s="937">
        <v>981066</v>
      </c>
      <c r="I55" s="937">
        <v>808688</v>
      </c>
      <c r="J55" s="937">
        <v>661766</v>
      </c>
      <c r="K55" s="937">
        <v>503386</v>
      </c>
      <c r="L55" s="937">
        <v>404365</v>
      </c>
      <c r="M55" s="937">
        <v>286154</v>
      </c>
      <c r="N55" s="937">
        <v>265755</v>
      </c>
      <c r="O55" s="937">
        <v>267734</v>
      </c>
      <c r="P55" s="937">
        <v>229178</v>
      </c>
      <c r="Q55" s="916">
        <v>188122</v>
      </c>
    </row>
    <row r="56" spans="1:17" ht="16" thickTop="1" x14ac:dyDescent="0.2"/>
    <row r="58" spans="1:17" ht="16" thickBot="1" x14ac:dyDescent="0.25">
      <c r="A58" s="941" t="s">
        <v>657</v>
      </c>
    </row>
    <row r="59" spans="1:17" ht="17" thickTop="1" thickBot="1" x14ac:dyDescent="0.25">
      <c r="A59" s="942" t="s">
        <v>629</v>
      </c>
      <c r="B59" s="943" t="s">
        <v>656</v>
      </c>
      <c r="C59" s="943" t="s">
        <v>590</v>
      </c>
      <c r="D59" s="943" t="s">
        <v>591</v>
      </c>
      <c r="E59" s="943" t="s">
        <v>592</v>
      </c>
      <c r="F59" s="943" t="s">
        <v>593</v>
      </c>
      <c r="G59" s="943" t="s">
        <v>546</v>
      </c>
      <c r="H59" s="944" t="s">
        <v>547</v>
      </c>
      <c r="I59" s="944" t="s">
        <v>159</v>
      </c>
      <c r="J59" s="944" t="s">
        <v>158</v>
      </c>
      <c r="K59" s="944" t="s">
        <v>157</v>
      </c>
      <c r="L59" s="944" t="s">
        <v>156</v>
      </c>
      <c r="M59" s="943" t="s">
        <v>155</v>
      </c>
      <c r="N59" s="945" t="s">
        <v>154</v>
      </c>
      <c r="O59" s="943" t="s">
        <v>153</v>
      </c>
      <c r="P59" s="944" t="s">
        <v>87</v>
      </c>
      <c r="Q59" s="946" t="s">
        <v>86</v>
      </c>
    </row>
    <row r="60" spans="1:17" ht="17" thickTop="1" thickBot="1" x14ac:dyDescent="0.25">
      <c r="A60" s="947" t="s">
        <v>630</v>
      </c>
      <c r="B60" s="948">
        <v>171</v>
      </c>
      <c r="C60" s="948">
        <v>204</v>
      </c>
      <c r="D60" s="948">
        <v>185</v>
      </c>
      <c r="E60" s="948">
        <v>183</v>
      </c>
      <c r="F60" s="948">
        <v>97</v>
      </c>
      <c r="G60" s="948">
        <v>8</v>
      </c>
      <c r="H60" s="948" t="s">
        <v>485</v>
      </c>
      <c r="I60" s="948" t="s">
        <v>485</v>
      </c>
      <c r="J60" s="948" t="s">
        <v>485</v>
      </c>
      <c r="K60" s="948" t="s">
        <v>485</v>
      </c>
      <c r="L60" s="948" t="s">
        <v>485</v>
      </c>
      <c r="M60" s="948" t="s">
        <v>485</v>
      </c>
      <c r="N60" s="948" t="s">
        <v>485</v>
      </c>
      <c r="O60" s="948" t="s">
        <v>485</v>
      </c>
      <c r="P60" s="948" t="s">
        <v>485</v>
      </c>
      <c r="Q60" s="895" t="s">
        <v>485</v>
      </c>
    </row>
    <row r="61" spans="1:17" ht="16" thickBot="1" x14ac:dyDescent="0.25">
      <c r="A61" s="947" t="s">
        <v>631</v>
      </c>
      <c r="B61" s="949">
        <v>3816</v>
      </c>
      <c r="C61" s="949">
        <v>4372</v>
      </c>
      <c r="D61" s="949">
        <v>3318</v>
      </c>
      <c r="E61" s="949">
        <v>3450</v>
      </c>
      <c r="F61" s="949">
        <v>2595</v>
      </c>
      <c r="G61" s="949">
        <v>4920</v>
      </c>
      <c r="H61" s="949">
        <v>4416</v>
      </c>
      <c r="I61" s="949">
        <v>5508</v>
      </c>
      <c r="J61" s="949">
        <v>4456</v>
      </c>
      <c r="K61" s="949">
        <v>2568</v>
      </c>
      <c r="L61" s="949">
        <v>2814</v>
      </c>
      <c r="M61" s="949">
        <v>2872</v>
      </c>
      <c r="N61" s="949">
        <v>1678</v>
      </c>
      <c r="O61" s="949">
        <v>1350</v>
      </c>
      <c r="P61" s="949">
        <v>1757</v>
      </c>
      <c r="Q61" s="896">
        <v>1479</v>
      </c>
    </row>
    <row r="62" spans="1:17" ht="16" thickBot="1" x14ac:dyDescent="0.25">
      <c r="A62" s="947" t="s">
        <v>632</v>
      </c>
      <c r="B62" s="948">
        <v>493</v>
      </c>
      <c r="C62" s="948">
        <v>417</v>
      </c>
      <c r="D62" s="948">
        <v>539</v>
      </c>
      <c r="E62" s="948">
        <v>799</v>
      </c>
      <c r="F62" s="948">
        <v>609</v>
      </c>
      <c r="G62" s="948">
        <v>375</v>
      </c>
      <c r="H62" s="949">
        <v>1213</v>
      </c>
      <c r="I62" s="949">
        <v>1385</v>
      </c>
      <c r="J62" s="949">
        <v>1380</v>
      </c>
      <c r="K62" s="949">
        <v>1258</v>
      </c>
      <c r="L62" s="949">
        <v>1230</v>
      </c>
      <c r="M62" s="948">
        <v>612</v>
      </c>
      <c r="N62" s="948">
        <v>197</v>
      </c>
      <c r="O62" s="948">
        <v>238</v>
      </c>
      <c r="P62" s="948">
        <v>485</v>
      </c>
      <c r="Q62" s="895">
        <v>455</v>
      </c>
    </row>
    <row r="63" spans="1:17" ht="16" thickBot="1" x14ac:dyDescent="0.25">
      <c r="A63" s="950" t="s">
        <v>633</v>
      </c>
      <c r="B63" s="951">
        <v>1731</v>
      </c>
      <c r="C63" s="951">
        <v>1952</v>
      </c>
      <c r="D63" s="952">
        <v>835</v>
      </c>
      <c r="E63" s="951">
        <v>1688</v>
      </c>
      <c r="F63" s="951">
        <v>1810</v>
      </c>
      <c r="G63" s="951">
        <v>1618</v>
      </c>
      <c r="H63" s="951">
        <v>1434</v>
      </c>
      <c r="I63" s="952">
        <v>548</v>
      </c>
      <c r="J63" s="952">
        <v>572</v>
      </c>
      <c r="K63" s="952">
        <v>416</v>
      </c>
      <c r="L63" s="952">
        <v>396</v>
      </c>
      <c r="M63" s="952">
        <v>639</v>
      </c>
      <c r="N63" s="952">
        <v>702</v>
      </c>
      <c r="O63" s="952">
        <v>921</v>
      </c>
      <c r="P63" s="952">
        <v>958</v>
      </c>
      <c r="Q63" s="900">
        <v>556</v>
      </c>
    </row>
    <row r="64" spans="1:17" ht="17" thickTop="1" thickBot="1" x14ac:dyDescent="0.25">
      <c r="A64" s="953" t="s">
        <v>634</v>
      </c>
      <c r="B64" s="949">
        <v>1021</v>
      </c>
      <c r="C64" s="948">
        <v>875</v>
      </c>
      <c r="D64" s="948">
        <v>673</v>
      </c>
      <c r="E64" s="948">
        <v>626</v>
      </c>
      <c r="F64" s="948">
        <v>595</v>
      </c>
      <c r="G64" s="948">
        <v>495</v>
      </c>
      <c r="H64" s="948">
        <v>326</v>
      </c>
      <c r="I64" s="948">
        <v>231</v>
      </c>
      <c r="J64" s="948">
        <v>311</v>
      </c>
      <c r="K64" s="948">
        <v>319</v>
      </c>
      <c r="L64" s="948">
        <v>297</v>
      </c>
      <c r="M64" s="948">
        <v>277</v>
      </c>
      <c r="N64" s="948">
        <v>267</v>
      </c>
      <c r="O64" s="948">
        <v>254</v>
      </c>
      <c r="P64" s="948">
        <v>214</v>
      </c>
      <c r="Q64" s="954">
        <v>215</v>
      </c>
    </row>
    <row r="65" spans="1:17" ht="16" thickBot="1" x14ac:dyDescent="0.25">
      <c r="A65" s="953" t="s">
        <v>635</v>
      </c>
      <c r="B65" s="948">
        <v>592</v>
      </c>
      <c r="C65" s="948">
        <v>584</v>
      </c>
      <c r="D65" s="948">
        <v>681</v>
      </c>
      <c r="E65" s="948">
        <v>346</v>
      </c>
      <c r="F65" s="948">
        <v>431</v>
      </c>
      <c r="G65" s="948">
        <v>179</v>
      </c>
      <c r="H65" s="948">
        <v>558</v>
      </c>
      <c r="I65" s="948">
        <v>920</v>
      </c>
      <c r="J65" s="949">
        <v>1721</v>
      </c>
      <c r="K65" s="949">
        <v>1358</v>
      </c>
      <c r="L65" s="949">
        <v>1279</v>
      </c>
      <c r="M65" s="949">
        <v>1176</v>
      </c>
      <c r="N65" s="948">
        <v>536</v>
      </c>
      <c r="O65" s="948">
        <v>426</v>
      </c>
      <c r="P65" s="948">
        <v>447</v>
      </c>
      <c r="Q65" s="954">
        <v>154</v>
      </c>
    </row>
    <row r="66" spans="1:17" ht="16" thickBot="1" x14ac:dyDescent="0.25">
      <c r="A66" s="953" t="s">
        <v>636</v>
      </c>
      <c r="B66" s="948">
        <v>423</v>
      </c>
      <c r="C66" s="948">
        <v>334</v>
      </c>
      <c r="D66" s="948">
        <v>386</v>
      </c>
      <c r="E66" s="948">
        <v>673</v>
      </c>
      <c r="F66" s="948">
        <v>559</v>
      </c>
      <c r="G66" s="948">
        <v>466</v>
      </c>
      <c r="H66" s="948">
        <v>337</v>
      </c>
      <c r="I66" s="948">
        <v>216</v>
      </c>
      <c r="J66" s="948">
        <v>297</v>
      </c>
      <c r="K66" s="948">
        <v>276</v>
      </c>
      <c r="L66" s="948">
        <v>473</v>
      </c>
      <c r="M66" s="948">
        <v>500</v>
      </c>
      <c r="N66" s="948">
        <v>277</v>
      </c>
      <c r="O66" s="948">
        <v>171</v>
      </c>
      <c r="P66" s="948">
        <v>216</v>
      </c>
      <c r="Q66" s="954">
        <v>210</v>
      </c>
    </row>
    <row r="67" spans="1:17" ht="16" thickBot="1" x14ac:dyDescent="0.25">
      <c r="A67" s="953" t="s">
        <v>637</v>
      </c>
      <c r="B67" s="948">
        <v>189</v>
      </c>
      <c r="C67" s="948">
        <v>166</v>
      </c>
      <c r="D67" s="948">
        <v>301</v>
      </c>
      <c r="E67" s="948">
        <v>214</v>
      </c>
      <c r="F67" s="948">
        <v>214</v>
      </c>
      <c r="G67" s="948">
        <v>174</v>
      </c>
      <c r="H67" s="948">
        <v>135</v>
      </c>
      <c r="I67" s="948">
        <v>163</v>
      </c>
      <c r="J67" s="948">
        <v>180</v>
      </c>
      <c r="K67" s="948">
        <v>161</v>
      </c>
      <c r="L67" s="948">
        <v>155</v>
      </c>
      <c r="M67" s="948">
        <v>174</v>
      </c>
      <c r="N67" s="948">
        <v>112</v>
      </c>
      <c r="O67" s="948">
        <v>132</v>
      </c>
      <c r="P67" s="948">
        <v>235</v>
      </c>
      <c r="Q67" s="954">
        <v>226</v>
      </c>
    </row>
    <row r="68" spans="1:17" ht="16" thickBot="1" x14ac:dyDescent="0.25">
      <c r="A68" s="953" t="s">
        <v>638</v>
      </c>
      <c r="B68" s="948">
        <v>193</v>
      </c>
      <c r="C68" s="948">
        <v>152</v>
      </c>
      <c r="D68" s="948">
        <v>264</v>
      </c>
      <c r="E68" s="948">
        <v>253</v>
      </c>
      <c r="F68" s="948">
        <v>142</v>
      </c>
      <c r="G68" s="948">
        <v>141</v>
      </c>
      <c r="H68" s="948">
        <v>57</v>
      </c>
      <c r="I68" s="948">
        <v>77</v>
      </c>
      <c r="J68" s="948">
        <v>48</v>
      </c>
      <c r="K68" s="948">
        <v>75</v>
      </c>
      <c r="L68" s="948">
        <v>106</v>
      </c>
      <c r="M68" s="948">
        <v>103</v>
      </c>
      <c r="N68" s="948">
        <v>48</v>
      </c>
      <c r="O68" s="948">
        <v>26</v>
      </c>
      <c r="P68" s="948">
        <v>40</v>
      </c>
      <c r="Q68" s="895">
        <v>18</v>
      </c>
    </row>
    <row r="69" spans="1:17" ht="16" thickBot="1" x14ac:dyDescent="0.25">
      <c r="A69" s="953" t="s">
        <v>639</v>
      </c>
      <c r="B69" s="948">
        <v>354</v>
      </c>
      <c r="C69" s="948">
        <v>385</v>
      </c>
      <c r="D69" s="948">
        <v>383</v>
      </c>
      <c r="E69" s="948">
        <v>240</v>
      </c>
      <c r="F69" s="948">
        <v>174</v>
      </c>
      <c r="G69" s="948">
        <v>157</v>
      </c>
      <c r="H69" s="948">
        <v>117</v>
      </c>
      <c r="I69" s="948">
        <v>78</v>
      </c>
      <c r="J69" s="948">
        <v>69</v>
      </c>
      <c r="K69" s="948">
        <v>49</v>
      </c>
      <c r="L69" s="948">
        <v>50</v>
      </c>
      <c r="M69" s="948">
        <v>36</v>
      </c>
      <c r="N69" s="948">
        <v>33</v>
      </c>
      <c r="O69" s="948">
        <v>36</v>
      </c>
      <c r="P69" s="948">
        <v>40</v>
      </c>
      <c r="Q69" s="895">
        <v>31</v>
      </c>
    </row>
    <row r="70" spans="1:17" ht="16" thickBot="1" x14ac:dyDescent="0.25">
      <c r="A70" s="953" t="s">
        <v>640</v>
      </c>
      <c r="B70" s="948">
        <v>119</v>
      </c>
      <c r="C70" s="948">
        <v>83</v>
      </c>
      <c r="D70" s="948">
        <v>136</v>
      </c>
      <c r="E70" s="948">
        <v>153</v>
      </c>
      <c r="F70" s="948">
        <v>105</v>
      </c>
      <c r="G70" s="948">
        <v>106</v>
      </c>
      <c r="H70" s="948">
        <v>77</v>
      </c>
      <c r="I70" s="948">
        <v>51</v>
      </c>
      <c r="J70" s="948">
        <v>44</v>
      </c>
      <c r="K70" s="948">
        <v>17</v>
      </c>
      <c r="L70" s="948">
        <v>40</v>
      </c>
      <c r="M70" s="948">
        <v>59</v>
      </c>
      <c r="N70" s="948">
        <v>51</v>
      </c>
      <c r="O70" s="948">
        <v>62</v>
      </c>
      <c r="P70" s="948">
        <v>50</v>
      </c>
      <c r="Q70" s="954">
        <v>37</v>
      </c>
    </row>
    <row r="71" spans="1:17" ht="16" thickBot="1" x14ac:dyDescent="0.25">
      <c r="A71" s="955" t="s">
        <v>641</v>
      </c>
      <c r="B71" s="951">
        <v>1855</v>
      </c>
      <c r="C71" s="951">
        <v>2315</v>
      </c>
      <c r="D71" s="951">
        <v>1568</v>
      </c>
      <c r="E71" s="951">
        <v>1705</v>
      </c>
      <c r="F71" s="951">
        <v>2244</v>
      </c>
      <c r="G71" s="951">
        <v>1544</v>
      </c>
      <c r="H71" s="951">
        <v>1203</v>
      </c>
      <c r="I71" s="952">
        <v>835</v>
      </c>
      <c r="J71" s="951">
        <v>1011</v>
      </c>
      <c r="K71" s="952">
        <v>875</v>
      </c>
      <c r="L71" s="951">
        <v>1265</v>
      </c>
      <c r="M71" s="952">
        <v>653</v>
      </c>
      <c r="N71" s="952">
        <v>580</v>
      </c>
      <c r="O71" s="952">
        <v>451</v>
      </c>
      <c r="P71" s="952">
        <v>431</v>
      </c>
      <c r="Q71" s="956">
        <v>298</v>
      </c>
    </row>
    <row r="72" spans="1:17" ht="17" thickTop="1" thickBot="1" x14ac:dyDescent="0.25">
      <c r="A72" s="957" t="s">
        <v>658</v>
      </c>
      <c r="B72" s="948">
        <v>838</v>
      </c>
      <c r="C72" s="948">
        <v>980</v>
      </c>
      <c r="D72" s="949">
        <v>1071</v>
      </c>
      <c r="E72" s="948">
        <v>842</v>
      </c>
      <c r="F72" s="948">
        <v>794</v>
      </c>
      <c r="G72" s="948">
        <v>968</v>
      </c>
      <c r="H72" s="948">
        <v>729</v>
      </c>
      <c r="I72" s="948">
        <v>534</v>
      </c>
      <c r="J72" s="948">
        <v>635</v>
      </c>
      <c r="K72" s="948">
        <v>787</v>
      </c>
      <c r="L72" s="948">
        <v>534</v>
      </c>
      <c r="M72" s="948">
        <v>415</v>
      </c>
      <c r="N72" s="948">
        <v>547</v>
      </c>
      <c r="O72" s="948">
        <v>510</v>
      </c>
      <c r="P72" s="948">
        <v>932</v>
      </c>
      <c r="Q72" s="958">
        <v>2854</v>
      </c>
    </row>
    <row r="73" spans="1:17" ht="16" thickBot="1" x14ac:dyDescent="0.25">
      <c r="A73" s="959" t="s">
        <v>642</v>
      </c>
      <c r="B73" s="949">
        <v>6711</v>
      </c>
      <c r="C73" s="949">
        <v>4610</v>
      </c>
      <c r="D73" s="949">
        <v>2816</v>
      </c>
      <c r="E73" s="949">
        <v>4366</v>
      </c>
      <c r="F73" s="949">
        <v>9863</v>
      </c>
      <c r="G73" s="949">
        <v>31230</v>
      </c>
      <c r="H73" s="949">
        <v>12275</v>
      </c>
      <c r="I73" s="949">
        <v>6634</v>
      </c>
      <c r="J73" s="949">
        <v>5845</v>
      </c>
      <c r="K73" s="949">
        <v>4262</v>
      </c>
      <c r="L73" s="949">
        <v>4101</v>
      </c>
      <c r="M73" s="949">
        <v>4447</v>
      </c>
      <c r="N73" s="949">
        <v>9316</v>
      </c>
      <c r="O73" s="949">
        <v>9505</v>
      </c>
      <c r="P73" s="949">
        <v>14059</v>
      </c>
      <c r="Q73" s="958">
        <v>8139</v>
      </c>
    </row>
    <row r="74" spans="1:17" ht="16" thickBot="1" x14ac:dyDescent="0.25">
      <c r="A74" s="959" t="s">
        <v>643</v>
      </c>
      <c r="B74" s="949">
        <v>1780</v>
      </c>
      <c r="C74" s="948">
        <v>986</v>
      </c>
      <c r="D74" s="948">
        <v>862</v>
      </c>
      <c r="E74" s="948">
        <v>983</v>
      </c>
      <c r="F74" s="948">
        <v>726</v>
      </c>
      <c r="G74" s="948">
        <v>952</v>
      </c>
      <c r="H74" s="948">
        <v>742</v>
      </c>
      <c r="I74" s="948">
        <v>612</v>
      </c>
      <c r="J74" s="948">
        <v>802</v>
      </c>
      <c r="K74" s="948">
        <v>919</v>
      </c>
      <c r="L74" s="948">
        <v>858</v>
      </c>
      <c r="M74" s="948">
        <v>717</v>
      </c>
      <c r="N74" s="949">
        <v>1405</v>
      </c>
      <c r="O74" s="949">
        <v>1165</v>
      </c>
      <c r="P74" s="949">
        <v>2000</v>
      </c>
      <c r="Q74" s="958">
        <v>1500</v>
      </c>
    </row>
    <row r="75" spans="1:17" ht="16" thickBot="1" x14ac:dyDescent="0.25">
      <c r="A75" s="959" t="s">
        <v>644</v>
      </c>
      <c r="B75" s="949">
        <v>1397</v>
      </c>
      <c r="C75" s="949">
        <v>2178</v>
      </c>
      <c r="D75" s="949">
        <v>2499</v>
      </c>
      <c r="E75" s="949">
        <v>2719</v>
      </c>
      <c r="F75" s="949">
        <v>3557</v>
      </c>
      <c r="G75" s="949">
        <v>4899</v>
      </c>
      <c r="H75" s="949">
        <v>4724</v>
      </c>
      <c r="I75" s="949">
        <v>3171</v>
      </c>
      <c r="J75" s="949">
        <v>1175</v>
      </c>
      <c r="K75" s="949">
        <v>1112</v>
      </c>
      <c r="L75" s="949">
        <v>1057</v>
      </c>
      <c r="M75" s="948">
        <v>712</v>
      </c>
      <c r="N75" s="948">
        <v>763</v>
      </c>
      <c r="O75" s="949">
        <v>1062</v>
      </c>
      <c r="P75" s="949">
        <v>2435</v>
      </c>
      <c r="Q75" s="958">
        <v>3818</v>
      </c>
    </row>
    <row r="76" spans="1:17" ht="16" thickBot="1" x14ac:dyDescent="0.25">
      <c r="A76" s="959" t="s">
        <v>645</v>
      </c>
      <c r="B76" s="949">
        <v>3336</v>
      </c>
      <c r="C76" s="949">
        <v>4608</v>
      </c>
      <c r="D76" s="949">
        <v>4280</v>
      </c>
      <c r="E76" s="949">
        <v>7787</v>
      </c>
      <c r="F76" s="949">
        <v>12486</v>
      </c>
      <c r="G76" s="949">
        <v>20793</v>
      </c>
      <c r="H76" s="949">
        <v>15694</v>
      </c>
      <c r="I76" s="949">
        <v>11883</v>
      </c>
      <c r="J76" s="949">
        <v>9255</v>
      </c>
      <c r="K76" s="949">
        <v>8738</v>
      </c>
      <c r="L76" s="949">
        <v>7330</v>
      </c>
      <c r="M76" s="949">
        <v>6922</v>
      </c>
      <c r="N76" s="949">
        <v>13130</v>
      </c>
      <c r="O76" s="949">
        <v>17977</v>
      </c>
      <c r="P76" s="949">
        <v>17509</v>
      </c>
      <c r="Q76" s="958">
        <v>10122</v>
      </c>
    </row>
    <row r="77" spans="1:17" ht="16" thickBot="1" x14ac:dyDescent="0.25">
      <c r="A77" s="957" t="s">
        <v>654</v>
      </c>
      <c r="B77" s="949">
        <v>10742</v>
      </c>
      <c r="C77" s="949">
        <v>12557</v>
      </c>
      <c r="D77" s="949">
        <v>11339</v>
      </c>
      <c r="E77" s="949">
        <v>14919</v>
      </c>
      <c r="F77" s="949">
        <v>26426</v>
      </c>
      <c r="G77" s="949">
        <v>79854</v>
      </c>
      <c r="H77" s="949">
        <v>52246</v>
      </c>
      <c r="I77" s="949">
        <v>21455</v>
      </c>
      <c r="J77" s="949">
        <v>20072</v>
      </c>
      <c r="K77" s="949">
        <v>15938</v>
      </c>
      <c r="L77" s="949">
        <v>19034</v>
      </c>
      <c r="M77" s="949">
        <v>20890</v>
      </c>
      <c r="N77" s="949">
        <v>49939</v>
      </c>
      <c r="O77" s="949">
        <v>96829</v>
      </c>
      <c r="P77" s="949">
        <v>192925</v>
      </c>
      <c r="Q77" s="958">
        <v>99084</v>
      </c>
    </row>
    <row r="78" spans="1:17" ht="16" thickBot="1" x14ac:dyDescent="0.25">
      <c r="A78" s="959" t="s">
        <v>646</v>
      </c>
      <c r="B78" s="949">
        <v>1082</v>
      </c>
      <c r="C78" s="948">
        <v>794</v>
      </c>
      <c r="D78" s="949">
        <v>1130</v>
      </c>
      <c r="E78" s="949">
        <v>1596</v>
      </c>
      <c r="F78" s="949">
        <v>1761</v>
      </c>
      <c r="G78" s="949">
        <v>1957</v>
      </c>
      <c r="H78" s="949">
        <v>1283</v>
      </c>
      <c r="I78" s="949">
        <v>1320</v>
      </c>
      <c r="J78" s="949">
        <v>1572</v>
      </c>
      <c r="K78" s="949">
        <v>1494</v>
      </c>
      <c r="L78" s="949">
        <v>1306</v>
      </c>
      <c r="M78" s="949">
        <v>1166</v>
      </c>
      <c r="N78" s="949">
        <v>1154</v>
      </c>
      <c r="O78" s="949">
        <v>1273</v>
      </c>
      <c r="P78" s="949">
        <v>2040</v>
      </c>
      <c r="Q78" s="958">
        <v>2021</v>
      </c>
    </row>
    <row r="79" spans="1:17" ht="16" thickBot="1" x14ac:dyDescent="0.25">
      <c r="A79" s="959" t="s">
        <v>647</v>
      </c>
      <c r="B79" s="949">
        <v>2201</v>
      </c>
      <c r="C79" s="949">
        <v>3204</v>
      </c>
      <c r="D79" s="949">
        <v>3657</v>
      </c>
      <c r="E79" s="949">
        <v>5292</v>
      </c>
      <c r="F79" s="949">
        <v>8781</v>
      </c>
      <c r="G79" s="949">
        <v>12663</v>
      </c>
      <c r="H79" s="949">
        <v>9464</v>
      </c>
      <c r="I79" s="949">
        <v>11783</v>
      </c>
      <c r="J79" s="949">
        <v>12267</v>
      </c>
      <c r="K79" s="949">
        <v>11628</v>
      </c>
      <c r="L79" s="949">
        <v>16281</v>
      </c>
      <c r="M79" s="949">
        <v>11311</v>
      </c>
      <c r="N79" s="949">
        <v>17697</v>
      </c>
      <c r="O79" s="949">
        <v>19847</v>
      </c>
      <c r="P79" s="949">
        <v>19045</v>
      </c>
      <c r="Q79" s="958">
        <v>14481</v>
      </c>
    </row>
    <row r="80" spans="1:17" ht="16" thickBot="1" x14ac:dyDescent="0.25">
      <c r="A80" s="960" t="s">
        <v>648</v>
      </c>
      <c r="B80" s="952">
        <v>511</v>
      </c>
      <c r="C80" s="952">
        <v>411</v>
      </c>
      <c r="D80" s="952">
        <v>394</v>
      </c>
      <c r="E80" s="952">
        <v>711</v>
      </c>
      <c r="F80" s="951">
        <v>1420</v>
      </c>
      <c r="G80" s="951">
        <v>1671</v>
      </c>
      <c r="H80" s="952">
        <v>996</v>
      </c>
      <c r="I80" s="952">
        <v>612</v>
      </c>
      <c r="J80" s="952">
        <v>347</v>
      </c>
      <c r="K80" s="952">
        <v>405</v>
      </c>
      <c r="L80" s="952">
        <v>411</v>
      </c>
      <c r="M80" s="952">
        <v>417</v>
      </c>
      <c r="N80" s="952">
        <v>581</v>
      </c>
      <c r="O80" s="952">
        <v>820</v>
      </c>
      <c r="P80" s="951">
        <v>1655</v>
      </c>
      <c r="Q80" s="961">
        <v>3297</v>
      </c>
    </row>
    <row r="81" spans="1:17" ht="17" thickTop="1" thickBot="1" x14ac:dyDescent="0.25">
      <c r="A81" s="947" t="s">
        <v>649</v>
      </c>
      <c r="B81" s="962">
        <v>6211</v>
      </c>
      <c r="C81" s="962">
        <v>6945</v>
      </c>
      <c r="D81" s="962">
        <v>4877</v>
      </c>
      <c r="E81" s="962">
        <v>6120</v>
      </c>
      <c r="F81" s="962">
        <v>5111</v>
      </c>
      <c r="G81" s="962">
        <v>6921</v>
      </c>
      <c r="H81" s="962">
        <v>7063</v>
      </c>
      <c r="I81" s="962">
        <v>7441</v>
      </c>
      <c r="J81" s="962">
        <v>6408</v>
      </c>
      <c r="K81" s="962">
        <v>4242</v>
      </c>
      <c r="L81" s="962">
        <v>4440</v>
      </c>
      <c r="M81" s="962">
        <v>4123</v>
      </c>
      <c r="N81" s="962">
        <v>2577</v>
      </c>
      <c r="O81" s="962">
        <v>2509</v>
      </c>
      <c r="P81" s="962">
        <v>3200</v>
      </c>
      <c r="Q81" s="908">
        <v>2490</v>
      </c>
    </row>
    <row r="82" spans="1:17" ht="16" thickBot="1" x14ac:dyDescent="0.25">
      <c r="A82" s="953" t="s">
        <v>650</v>
      </c>
      <c r="B82" s="963">
        <v>4746</v>
      </c>
      <c r="C82" s="963">
        <v>4894</v>
      </c>
      <c r="D82" s="963">
        <v>4392</v>
      </c>
      <c r="E82" s="963">
        <v>4210</v>
      </c>
      <c r="F82" s="963">
        <v>4464</v>
      </c>
      <c r="G82" s="963">
        <v>3262</v>
      </c>
      <c r="H82" s="963">
        <v>2810</v>
      </c>
      <c r="I82" s="963">
        <v>2571</v>
      </c>
      <c r="J82" s="963">
        <v>3681</v>
      </c>
      <c r="K82" s="963">
        <v>3130</v>
      </c>
      <c r="L82" s="963">
        <v>3665</v>
      </c>
      <c r="M82" s="963">
        <v>2978</v>
      </c>
      <c r="N82" s="963">
        <v>1904</v>
      </c>
      <c r="O82" s="963">
        <v>1558</v>
      </c>
      <c r="P82" s="963">
        <v>1673</v>
      </c>
      <c r="Q82" s="911">
        <v>1189</v>
      </c>
    </row>
    <row r="83" spans="1:17" ht="16" thickBot="1" x14ac:dyDescent="0.25">
      <c r="A83" s="960" t="s">
        <v>651</v>
      </c>
      <c r="B83" s="964">
        <v>28598</v>
      </c>
      <c r="C83" s="964">
        <v>30328</v>
      </c>
      <c r="D83" s="964">
        <v>28048</v>
      </c>
      <c r="E83" s="964">
        <v>39215</v>
      </c>
      <c r="F83" s="964">
        <v>65814</v>
      </c>
      <c r="G83" s="964">
        <v>154987</v>
      </c>
      <c r="H83" s="964">
        <v>98153</v>
      </c>
      <c r="I83" s="964">
        <v>58004</v>
      </c>
      <c r="J83" s="964">
        <v>51970</v>
      </c>
      <c r="K83" s="964">
        <v>45283</v>
      </c>
      <c r="L83" s="964">
        <v>50912</v>
      </c>
      <c r="M83" s="964">
        <v>46997</v>
      </c>
      <c r="N83" s="964">
        <v>94532</v>
      </c>
      <c r="O83" s="964">
        <v>148988</v>
      </c>
      <c r="P83" s="964">
        <v>252600</v>
      </c>
      <c r="Q83" s="913">
        <v>145316</v>
      </c>
    </row>
    <row r="84" spans="1:17" ht="17" thickTop="1" thickBot="1" x14ac:dyDescent="0.25">
      <c r="A84" s="965" t="s">
        <v>652</v>
      </c>
      <c r="B84" s="966">
        <v>39555</v>
      </c>
      <c r="C84" s="966">
        <v>42167</v>
      </c>
      <c r="D84" s="966">
        <v>37317</v>
      </c>
      <c r="E84" s="966">
        <v>49545</v>
      </c>
      <c r="F84" s="966">
        <v>75389</v>
      </c>
      <c r="G84" s="966">
        <v>165170</v>
      </c>
      <c r="H84" s="966">
        <v>108026</v>
      </c>
      <c r="I84" s="966">
        <v>68016</v>
      </c>
      <c r="J84" s="966">
        <v>62059</v>
      </c>
      <c r="K84" s="966">
        <v>52655</v>
      </c>
      <c r="L84" s="966">
        <v>59017</v>
      </c>
      <c r="M84" s="966">
        <v>54098</v>
      </c>
      <c r="N84" s="966">
        <v>99013</v>
      </c>
      <c r="O84" s="966">
        <v>153055</v>
      </c>
      <c r="P84" s="966">
        <v>257473</v>
      </c>
      <c r="Q84" s="916">
        <v>148995</v>
      </c>
    </row>
    <row r="85" spans="1:17" ht="16" thickTop="1" x14ac:dyDescent="0.2"/>
    <row r="87" spans="1:17" x14ac:dyDescent="0.2">
      <c r="A87" s="3" t="s">
        <v>659</v>
      </c>
    </row>
  </sheetData>
  <pageMargins left="0.7" right="0.7" top="0.75" bottom="0.75" header="0.3" footer="0.3"/>
  <pageSetup orientation="portrait"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topLeftCell="A20" workbookViewId="0">
      <selection activeCell="C44" sqref="C44"/>
    </sheetView>
  </sheetViews>
  <sheetFormatPr baseColWidth="10" defaultColWidth="8.83203125" defaultRowHeight="15" x14ac:dyDescent="0.2"/>
  <cols>
    <col min="1" max="1" width="18.1640625" customWidth="1"/>
    <col min="2" max="2" width="18.33203125" customWidth="1"/>
    <col min="3" max="3" width="20.1640625" customWidth="1"/>
    <col min="4" max="4" width="17.33203125" customWidth="1"/>
    <col min="5" max="18" width="9.1640625" customWidth="1"/>
  </cols>
  <sheetData>
    <row r="1" spans="1:4" x14ac:dyDescent="0.2">
      <c r="A1" t="s">
        <v>96</v>
      </c>
      <c r="B1" t="s">
        <v>660</v>
      </c>
      <c r="C1" t="s">
        <v>662</v>
      </c>
      <c r="D1" t="s">
        <v>661</v>
      </c>
    </row>
    <row r="2" spans="1:4" x14ac:dyDescent="0.2">
      <c r="A2">
        <v>2014</v>
      </c>
      <c r="B2" s="23">
        <v>23140</v>
      </c>
      <c r="C2" s="23"/>
      <c r="D2" s="967">
        <v>1226</v>
      </c>
    </row>
    <row r="3" spans="1:4" x14ac:dyDescent="0.2">
      <c r="A3">
        <v>2013</v>
      </c>
      <c r="B3" s="23">
        <v>24361</v>
      </c>
      <c r="C3" s="23"/>
      <c r="D3" s="967">
        <v>1744</v>
      </c>
    </row>
    <row r="4" spans="1:4" x14ac:dyDescent="0.2">
      <c r="A4">
        <v>2012</v>
      </c>
      <c r="B4" s="23">
        <v>22848</v>
      </c>
      <c r="C4" s="23"/>
      <c r="D4" s="967">
        <v>1262</v>
      </c>
    </row>
    <row r="5" spans="1:4" x14ac:dyDescent="0.2">
      <c r="A5">
        <v>2011</v>
      </c>
      <c r="B5" s="23">
        <v>24792</v>
      </c>
      <c r="C5" s="967">
        <v>178300000</v>
      </c>
      <c r="D5" s="967">
        <v>1110</v>
      </c>
    </row>
    <row r="6" spans="1:4" x14ac:dyDescent="0.2">
      <c r="A6">
        <v>2010</v>
      </c>
      <c r="B6" s="23">
        <v>19959</v>
      </c>
      <c r="C6" s="967">
        <v>188125346</v>
      </c>
      <c r="D6" s="967">
        <v>1413</v>
      </c>
    </row>
    <row r="7" spans="1:4" x14ac:dyDescent="0.2">
      <c r="A7">
        <v>2009</v>
      </c>
      <c r="B7" s="23">
        <v>14841</v>
      </c>
      <c r="C7" s="967">
        <v>260697937</v>
      </c>
      <c r="D7" s="967">
        <v>2065</v>
      </c>
    </row>
    <row r="8" spans="1:4" x14ac:dyDescent="0.2">
      <c r="A8">
        <v>2008</v>
      </c>
      <c r="B8" s="23">
        <v>14992</v>
      </c>
      <c r="C8" s="967">
        <v>272728879</v>
      </c>
      <c r="D8" s="967"/>
    </row>
    <row r="9" spans="1:4" x14ac:dyDescent="0.2">
      <c r="A9">
        <v>2007</v>
      </c>
      <c r="B9" s="23">
        <v>13657</v>
      </c>
      <c r="C9" s="967">
        <v>196754377</v>
      </c>
      <c r="D9" s="967"/>
    </row>
    <row r="10" spans="1:4" x14ac:dyDescent="0.2">
      <c r="A10">
        <v>2006</v>
      </c>
      <c r="B10" s="23">
        <v>14675</v>
      </c>
      <c r="C10" s="967">
        <v>155369236</v>
      </c>
      <c r="D10" s="967"/>
    </row>
    <row r="11" spans="1:4" x14ac:dyDescent="0.2">
      <c r="A11">
        <v>2005</v>
      </c>
      <c r="B11" s="23">
        <v>8022</v>
      </c>
      <c r="C11" s="967">
        <v>93234510</v>
      </c>
      <c r="D11" s="967"/>
    </row>
    <row r="12" spans="1:4" x14ac:dyDescent="0.2">
      <c r="A12">
        <v>2004</v>
      </c>
      <c r="B12" s="23">
        <v>7255</v>
      </c>
      <c r="C12" s="967">
        <v>138767885</v>
      </c>
      <c r="D12" s="967"/>
    </row>
    <row r="13" spans="1:4" x14ac:dyDescent="0.2">
      <c r="A13">
        <v>2003</v>
      </c>
      <c r="B13" s="23">
        <v>6500</v>
      </c>
      <c r="C13" s="967">
        <v>94019227</v>
      </c>
      <c r="D13" s="967"/>
    </row>
    <row r="14" spans="1:4" x14ac:dyDescent="0.2">
      <c r="A14">
        <v>2002</v>
      </c>
      <c r="B14" s="23">
        <v>5793</v>
      </c>
      <c r="C14" s="967">
        <v>98990341</v>
      </c>
      <c r="D14" s="967"/>
    </row>
    <row r="15" spans="1:4" x14ac:dyDescent="0.2">
      <c r="A15">
        <v>2001</v>
      </c>
      <c r="B15" s="23">
        <v>3586</v>
      </c>
      <c r="C15" s="967">
        <v>57438680</v>
      </c>
      <c r="D15" s="967"/>
    </row>
    <row r="16" spans="1:4" x14ac:dyDescent="0.2">
      <c r="A16">
        <v>2000</v>
      </c>
      <c r="B16" s="23">
        <v>3244</v>
      </c>
      <c r="C16" s="967">
        <v>45327526</v>
      </c>
      <c r="D16" s="23"/>
    </row>
    <row r="17" spans="1:14" x14ac:dyDescent="0.2">
      <c r="A17">
        <v>1999</v>
      </c>
      <c r="B17" s="23">
        <v>3691</v>
      </c>
      <c r="C17" s="967">
        <v>98501594</v>
      </c>
      <c r="D17" s="23"/>
    </row>
    <row r="19" spans="1:14" x14ac:dyDescent="0.2">
      <c r="A19" t="s">
        <v>663</v>
      </c>
    </row>
    <row r="22" spans="1:14" ht="14.25" customHeight="1" x14ac:dyDescent="0.2"/>
    <row r="29" spans="1:14" x14ac:dyDescent="0.2">
      <c r="A29" s="3" t="s">
        <v>96</v>
      </c>
      <c r="B29" s="3">
        <v>1999</v>
      </c>
      <c r="C29" s="3">
        <v>2000</v>
      </c>
      <c r="D29" s="3">
        <v>2001</v>
      </c>
      <c r="E29" s="3">
        <v>2012</v>
      </c>
      <c r="F29" s="3">
        <v>2013</v>
      </c>
      <c r="G29" s="3">
        <v>2014</v>
      </c>
      <c r="H29" s="3"/>
      <c r="I29" s="3"/>
      <c r="J29" s="3"/>
      <c r="K29" s="3"/>
      <c r="L29" s="3"/>
      <c r="M29" s="3"/>
      <c r="N29" s="3"/>
    </row>
    <row r="30" spans="1:14" x14ac:dyDescent="0.2">
      <c r="A30" t="s">
        <v>671</v>
      </c>
      <c r="B30" s="23">
        <v>3691</v>
      </c>
      <c r="C30" s="23">
        <v>3244</v>
      </c>
      <c r="D30" s="23">
        <v>3586</v>
      </c>
      <c r="E30" s="23">
        <v>22848</v>
      </c>
      <c r="F30" s="23">
        <v>24361</v>
      </c>
      <c r="G30" s="23">
        <v>23140</v>
      </c>
      <c r="H30" s="23"/>
      <c r="I30" s="23"/>
      <c r="J30" s="23"/>
      <c r="K30" s="23"/>
      <c r="L30" s="23"/>
      <c r="M30" s="23"/>
      <c r="N30" s="23"/>
    </row>
    <row r="31" spans="1:14" x14ac:dyDescent="0.2">
      <c r="A31" t="s">
        <v>662</v>
      </c>
      <c r="B31" s="967">
        <v>98501594</v>
      </c>
      <c r="C31" s="967">
        <v>45327526</v>
      </c>
      <c r="D31" s="967">
        <v>57438680</v>
      </c>
      <c r="E31" s="23"/>
      <c r="F31" s="23"/>
      <c r="G31" s="23"/>
      <c r="H31" s="967"/>
      <c r="I31" s="967"/>
      <c r="J31" s="967"/>
      <c r="K31" s="967"/>
      <c r="L31" s="967"/>
      <c r="M31" s="967"/>
      <c r="N31" s="967"/>
    </row>
    <row r="32" spans="1:14" x14ac:dyDescent="0.2">
      <c r="A32" t="s">
        <v>670</v>
      </c>
      <c r="B32" s="968">
        <f t="shared" ref="B32:D32" si="0">B31/100000</f>
        <v>985.01594</v>
      </c>
      <c r="C32" s="968">
        <f t="shared" si="0"/>
        <v>453.27526</v>
      </c>
      <c r="D32" s="968">
        <f t="shared" si="0"/>
        <v>574.38679999999999</v>
      </c>
      <c r="E32" s="969" t="s">
        <v>427</v>
      </c>
      <c r="F32" s="969" t="s">
        <v>427</v>
      </c>
      <c r="G32" s="969" t="s">
        <v>427</v>
      </c>
      <c r="H32" s="968"/>
      <c r="I32" s="968"/>
      <c r="J32" s="968"/>
      <c r="K32" s="968"/>
      <c r="L32" s="968"/>
      <c r="M32" s="968"/>
      <c r="N32" s="968"/>
    </row>
    <row r="33" spans="1:14" x14ac:dyDescent="0.2">
      <c r="A33" t="s">
        <v>664</v>
      </c>
      <c r="B33" s="969" t="s">
        <v>427</v>
      </c>
      <c r="C33" s="969" t="s">
        <v>427</v>
      </c>
      <c r="D33" s="969" t="s">
        <v>427</v>
      </c>
      <c r="E33" s="967">
        <v>1262</v>
      </c>
      <c r="F33" s="967">
        <v>1744</v>
      </c>
      <c r="G33" s="967">
        <v>1226</v>
      </c>
      <c r="H33" s="969"/>
      <c r="I33" s="969"/>
      <c r="J33" s="969"/>
      <c r="K33" s="969"/>
      <c r="L33" s="967"/>
      <c r="M33" s="967"/>
      <c r="N33" s="967"/>
    </row>
  </sheetData>
  <sortState columnSort="1" ref="B29:Q33">
    <sortCondition ref="B29:Q29"/>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09"/>
  <sheetViews>
    <sheetView topLeftCell="H20" zoomScale="85" zoomScaleNormal="85" workbookViewId="0">
      <selection activeCell="AB20" sqref="AB1:AB1048576"/>
    </sheetView>
  </sheetViews>
  <sheetFormatPr baseColWidth="10" defaultColWidth="9.1640625" defaultRowHeight="15" x14ac:dyDescent="0.2"/>
  <cols>
    <col min="1" max="1" width="23.1640625" style="43" bestFit="1" customWidth="1"/>
    <col min="2" max="2" width="55.33203125" style="166" customWidth="1"/>
    <col min="3" max="12" width="9.5" style="166" customWidth="1"/>
    <col min="13" max="13" width="10.33203125" style="166" bestFit="1" customWidth="1"/>
    <col min="14" max="25" width="9.5" style="166" customWidth="1"/>
    <col min="26" max="26" width="9.83203125" style="166" customWidth="1"/>
    <col min="27" max="27" width="9.5" style="166" customWidth="1"/>
    <col min="28" max="28" width="9.1640625" style="166" customWidth="1"/>
    <col min="29" max="29" width="9.1640625" style="166"/>
    <col min="30" max="16384" width="9.1640625" style="43"/>
  </cols>
  <sheetData>
    <row r="1" spans="1:27" x14ac:dyDescent="0.2">
      <c r="B1" s="161"/>
      <c r="C1" s="165"/>
      <c r="D1" s="165"/>
      <c r="E1" s="165"/>
      <c r="F1" s="165"/>
      <c r="G1" s="165"/>
      <c r="H1" s="165"/>
      <c r="I1" s="165"/>
      <c r="J1" s="165"/>
      <c r="K1" s="165"/>
      <c r="L1" s="165"/>
      <c r="M1" s="165"/>
      <c r="N1" s="165"/>
      <c r="O1" s="165"/>
      <c r="P1" s="165"/>
      <c r="Q1" s="165"/>
      <c r="R1" s="165"/>
      <c r="S1" s="165"/>
      <c r="T1" s="165"/>
      <c r="U1" s="165"/>
      <c r="V1" s="165"/>
      <c r="W1" s="165"/>
      <c r="X1" s="165"/>
      <c r="Y1" s="165"/>
      <c r="Z1" s="165"/>
      <c r="AA1" s="165"/>
    </row>
    <row r="2" spans="1:27" x14ac:dyDescent="0.2">
      <c r="A2" s="1080" t="s">
        <v>483</v>
      </c>
      <c r="B2" s="977"/>
      <c r="C2" s="167">
        <v>1990</v>
      </c>
      <c r="D2" s="167">
        <v>1991</v>
      </c>
      <c r="E2" s="167">
        <v>1992</v>
      </c>
      <c r="F2" s="167">
        <v>1993</v>
      </c>
      <c r="G2" s="167">
        <v>1994</v>
      </c>
      <c r="H2" s="167">
        <v>1995</v>
      </c>
      <c r="I2" s="167">
        <v>1996</v>
      </c>
      <c r="J2" s="167">
        <v>1997</v>
      </c>
      <c r="K2" s="167">
        <v>1998</v>
      </c>
      <c r="L2" s="167">
        <v>1999</v>
      </c>
      <c r="M2" s="167">
        <v>2000</v>
      </c>
      <c r="N2" s="167">
        <v>2001</v>
      </c>
      <c r="O2" s="167">
        <v>2002</v>
      </c>
      <c r="P2" s="167">
        <v>2003</v>
      </c>
      <c r="Q2" s="167">
        <v>2004</v>
      </c>
      <c r="R2" s="167">
        <v>2005</v>
      </c>
      <c r="S2" s="167">
        <v>2006</v>
      </c>
      <c r="T2" s="167">
        <v>2007</v>
      </c>
      <c r="U2" s="167">
        <v>2008</v>
      </c>
      <c r="V2" s="167">
        <v>2009</v>
      </c>
      <c r="W2" s="167">
        <v>2010</v>
      </c>
      <c r="X2" s="167">
        <v>2011</v>
      </c>
      <c r="Y2" s="167">
        <v>2012</v>
      </c>
      <c r="Z2" s="167">
        <v>2013</v>
      </c>
      <c r="AA2" s="167">
        <v>2014</v>
      </c>
    </row>
    <row r="3" spans="1:27" x14ac:dyDescent="0.2">
      <c r="A3" s="1080"/>
      <c r="B3" s="168" t="s">
        <v>623</v>
      </c>
      <c r="C3" s="169"/>
      <c r="D3" s="169"/>
      <c r="E3" s="169"/>
      <c r="F3" s="169"/>
      <c r="G3" s="169"/>
      <c r="H3" s="169"/>
      <c r="I3" s="169"/>
      <c r="J3" s="169"/>
      <c r="K3" s="169"/>
      <c r="L3" s="169"/>
      <c r="M3" s="169"/>
      <c r="N3" s="169"/>
      <c r="O3" s="169"/>
      <c r="P3" s="169"/>
      <c r="Q3" s="169"/>
      <c r="R3" s="169"/>
      <c r="S3" s="169"/>
      <c r="T3" s="169"/>
      <c r="U3" s="169"/>
      <c r="V3" s="169"/>
      <c r="W3" s="169"/>
      <c r="X3" s="169"/>
      <c r="Y3" s="169"/>
      <c r="Z3" s="169"/>
      <c r="AA3" s="169"/>
    </row>
    <row r="4" spans="1:27" x14ac:dyDescent="0.2">
      <c r="A4" s="1080"/>
      <c r="B4" s="881" t="s">
        <v>624</v>
      </c>
      <c r="C4" s="879">
        <v>6301.0538640000004</v>
      </c>
      <c r="D4" s="879">
        <v>6270.8267889999997</v>
      </c>
      <c r="E4" s="879">
        <v>6375.5106900000001</v>
      </c>
      <c r="F4" s="879">
        <v>6501.5347869999996</v>
      </c>
      <c r="G4" s="879">
        <v>6599.4531939999997</v>
      </c>
      <c r="H4" s="879">
        <v>6694.6135020000002</v>
      </c>
      <c r="I4" s="879">
        <v>6917.9104939999997</v>
      </c>
      <c r="J4" s="879">
        <v>6965.19956</v>
      </c>
      <c r="K4" s="879">
        <v>6992.8885710000004</v>
      </c>
      <c r="L4" s="879">
        <v>7054.5234149999997</v>
      </c>
      <c r="M4" s="879">
        <v>7212.6377050000001</v>
      </c>
      <c r="N4" s="879">
        <v>7111.0441259999998</v>
      </c>
      <c r="O4" s="879">
        <v>7152.0403530000003</v>
      </c>
      <c r="P4" s="879">
        <v>7179.5016999999998</v>
      </c>
      <c r="Q4" s="879">
        <v>7314.6013670000002</v>
      </c>
      <c r="R4" s="879">
        <v>7350.209973</v>
      </c>
      <c r="S4" s="879">
        <v>7282.1656780000003</v>
      </c>
      <c r="T4" s="879">
        <v>7399.7813539999997</v>
      </c>
      <c r="U4" s="879">
        <v>7191.8646239999998</v>
      </c>
      <c r="V4" s="879">
        <v>6722.7365040000004</v>
      </c>
      <c r="W4" s="879">
        <v>6898.8102730000001</v>
      </c>
      <c r="X4" s="879">
        <v>6776.646839</v>
      </c>
      <c r="Y4" s="879">
        <v>6545.0979829999997</v>
      </c>
      <c r="Z4" s="879">
        <v>6672.9553450000003</v>
      </c>
      <c r="AA4" s="883" t="s">
        <v>8</v>
      </c>
    </row>
    <row r="5" spans="1:27" x14ac:dyDescent="0.2">
      <c r="A5" s="1080"/>
      <c r="B5" s="175" t="s">
        <v>612</v>
      </c>
      <c r="C5" s="171">
        <v>5123.6954580000001</v>
      </c>
      <c r="D5" s="171">
        <v>5074.0759760000001</v>
      </c>
      <c r="E5" s="171">
        <v>5178.9882420000004</v>
      </c>
      <c r="F5" s="171">
        <v>5293.1369590000004</v>
      </c>
      <c r="G5" s="171">
        <v>5386.1807339999996</v>
      </c>
      <c r="H5" s="171">
        <v>5450.5376100000003</v>
      </c>
      <c r="I5" s="171">
        <v>5638.7264290000003</v>
      </c>
      <c r="J5" s="171">
        <v>5713.8933850000003</v>
      </c>
      <c r="K5" s="171">
        <v>5754.4923070000004</v>
      </c>
      <c r="L5" s="171">
        <v>5828.4619149999999</v>
      </c>
      <c r="M5" s="171">
        <v>6002.4269700000004</v>
      </c>
      <c r="N5" s="171">
        <v>5905.5674680000002</v>
      </c>
      <c r="O5" s="171">
        <v>5947.3353239999997</v>
      </c>
      <c r="P5" s="171">
        <v>5993.4094720000003</v>
      </c>
      <c r="Q5" s="171">
        <v>6108.5831790000002</v>
      </c>
      <c r="R5" s="171">
        <v>6133.9685090000003</v>
      </c>
      <c r="S5" s="171">
        <v>6054.1517459999995</v>
      </c>
      <c r="T5" s="171">
        <v>6135.1981740000001</v>
      </c>
      <c r="U5" s="171">
        <v>5936.9874749999999</v>
      </c>
      <c r="V5" s="171">
        <v>5500.6022389999998</v>
      </c>
      <c r="W5" s="171">
        <v>5704.5305159999998</v>
      </c>
      <c r="X5" s="171">
        <v>5568.8905070000001</v>
      </c>
      <c r="Y5" s="171">
        <v>5358.276159</v>
      </c>
      <c r="Z5" s="171">
        <v>5505.1783290000003</v>
      </c>
      <c r="AA5" s="179" t="s">
        <v>8</v>
      </c>
    </row>
    <row r="6" spans="1:27" x14ac:dyDescent="0.2">
      <c r="A6" s="1080"/>
      <c r="B6" s="175" t="s">
        <v>613</v>
      </c>
      <c r="C6" s="171">
        <v>745.4929353</v>
      </c>
      <c r="D6" s="171">
        <v>748.95994559999997</v>
      </c>
      <c r="E6" s="171">
        <v>753.47164299999997</v>
      </c>
      <c r="F6" s="171">
        <v>743.81664290000003</v>
      </c>
      <c r="G6" s="171">
        <v>758.48073609999994</v>
      </c>
      <c r="H6" s="171">
        <v>750.17092939999998</v>
      </c>
      <c r="I6" s="171">
        <v>750.77845430000002</v>
      </c>
      <c r="J6" s="171">
        <v>731.40404469999999</v>
      </c>
      <c r="K6" s="171">
        <v>720.82171200000005</v>
      </c>
      <c r="L6" s="171">
        <v>715.77248750000001</v>
      </c>
      <c r="M6" s="171">
        <v>716.12846739999998</v>
      </c>
      <c r="N6" s="171">
        <v>706.2297701</v>
      </c>
      <c r="O6" s="171">
        <v>703.40453160000004</v>
      </c>
      <c r="P6" s="171">
        <v>707.22163880000005</v>
      </c>
      <c r="Q6" s="171">
        <v>698.29893509999999</v>
      </c>
      <c r="R6" s="171">
        <v>707.84555980000005</v>
      </c>
      <c r="S6" s="171">
        <v>720.2472434</v>
      </c>
      <c r="T6" s="171">
        <v>724.27836400000001</v>
      </c>
      <c r="U6" s="171">
        <v>727.91320949999999</v>
      </c>
      <c r="V6" s="171">
        <v>709.48951150000005</v>
      </c>
      <c r="W6" s="171">
        <v>667.1674084</v>
      </c>
      <c r="X6" s="171">
        <v>660.92939960000001</v>
      </c>
      <c r="Y6" s="171">
        <v>647.63261609999995</v>
      </c>
      <c r="Z6" s="171">
        <v>636.3128054</v>
      </c>
      <c r="AA6" s="179" t="s">
        <v>8</v>
      </c>
    </row>
    <row r="7" spans="1:27" x14ac:dyDescent="0.2">
      <c r="A7" s="1080"/>
      <c r="B7" s="175" t="s">
        <v>614</v>
      </c>
      <c r="C7" s="171">
        <v>329.89945210000002</v>
      </c>
      <c r="D7" s="171">
        <v>354.88060960000001</v>
      </c>
      <c r="E7" s="171">
        <v>345.56989870000001</v>
      </c>
      <c r="F7" s="171">
        <v>366.54872419999998</v>
      </c>
      <c r="G7" s="171">
        <v>352.811193</v>
      </c>
      <c r="H7" s="171">
        <v>371.46388630000001</v>
      </c>
      <c r="I7" s="171">
        <v>393.90031820000002</v>
      </c>
      <c r="J7" s="171">
        <v>376.65973380000003</v>
      </c>
      <c r="K7" s="171">
        <v>358.14974569999998</v>
      </c>
      <c r="L7" s="171">
        <v>353.2562302</v>
      </c>
      <c r="M7" s="171">
        <v>335.18125179999998</v>
      </c>
      <c r="N7" s="171">
        <v>353.05028950000002</v>
      </c>
      <c r="O7" s="171">
        <v>346.88446820000001</v>
      </c>
      <c r="P7" s="171">
        <v>334.17445609999999</v>
      </c>
      <c r="Q7" s="171">
        <v>355.5936696</v>
      </c>
      <c r="R7" s="171">
        <v>355.8863455</v>
      </c>
      <c r="S7" s="171">
        <v>353.81704919999999</v>
      </c>
      <c r="T7" s="171">
        <v>377.04337729999997</v>
      </c>
      <c r="U7" s="171">
        <v>364.30892069999999</v>
      </c>
      <c r="V7" s="171">
        <v>356.10034109999998</v>
      </c>
      <c r="W7" s="171">
        <v>360.06240550000001</v>
      </c>
      <c r="X7" s="171">
        <v>371.87648910000001</v>
      </c>
      <c r="Y7" s="171">
        <v>365.60821220000003</v>
      </c>
      <c r="Z7" s="171">
        <v>355.19385240000003</v>
      </c>
      <c r="AA7" s="179" t="s">
        <v>8</v>
      </c>
    </row>
    <row r="8" spans="1:27" x14ac:dyDescent="0.2">
      <c r="A8" s="1080"/>
      <c r="B8" s="884" t="s">
        <v>615</v>
      </c>
      <c r="C8" s="879">
        <v>101.9660191</v>
      </c>
      <c r="D8" s="879">
        <v>92.910257380000004</v>
      </c>
      <c r="E8" s="879">
        <v>97.480906709999999</v>
      </c>
      <c r="F8" s="879">
        <v>98.032461100000006</v>
      </c>
      <c r="G8" s="879">
        <v>101.9805307</v>
      </c>
      <c r="H8" s="879">
        <v>122.44107579999999</v>
      </c>
      <c r="I8" s="879">
        <v>134.50529299999999</v>
      </c>
      <c r="J8" s="879">
        <v>143.24239660000001</v>
      </c>
      <c r="K8" s="879">
        <v>159.42480549999999</v>
      </c>
      <c r="L8" s="879">
        <v>157.0327825</v>
      </c>
      <c r="M8" s="879">
        <v>158.90101659999999</v>
      </c>
      <c r="N8" s="879">
        <v>146.1965984</v>
      </c>
      <c r="O8" s="879">
        <v>154.41602900000001</v>
      </c>
      <c r="P8" s="879">
        <v>144.69613269999999</v>
      </c>
      <c r="Q8" s="879">
        <v>152.12558369999999</v>
      </c>
      <c r="R8" s="879">
        <v>152.50955870000001</v>
      </c>
      <c r="S8" s="879">
        <v>153.94963920000001</v>
      </c>
      <c r="T8" s="879">
        <v>163.261438</v>
      </c>
      <c r="U8" s="879">
        <v>162.6550187</v>
      </c>
      <c r="V8" s="879">
        <v>156.54441170000001</v>
      </c>
      <c r="W8" s="879">
        <v>167.04994360000001</v>
      </c>
      <c r="X8" s="879">
        <v>174.95044250000001</v>
      </c>
      <c r="Y8" s="879">
        <v>173.5809959</v>
      </c>
      <c r="Z8" s="879">
        <v>176.2703578</v>
      </c>
      <c r="AA8" s="179" t="s">
        <v>8</v>
      </c>
    </row>
    <row r="9" spans="1:27" x14ac:dyDescent="0.2">
      <c r="A9" s="1080"/>
      <c r="B9" s="175" t="s">
        <v>616</v>
      </c>
      <c r="C9" s="171">
        <v>492.5373457</v>
      </c>
      <c r="D9" s="171">
        <v>518.26677140000004</v>
      </c>
      <c r="E9" s="171">
        <v>513.6903681</v>
      </c>
      <c r="F9" s="171">
        <v>533.05500500000005</v>
      </c>
      <c r="G9" s="171">
        <v>529.94231290000005</v>
      </c>
      <c r="H9" s="171">
        <v>546.81132419999994</v>
      </c>
      <c r="I9" s="171">
        <v>571.81001079999999</v>
      </c>
      <c r="J9" s="171">
        <v>553.26221080000005</v>
      </c>
      <c r="K9" s="171">
        <v>543.58343739999998</v>
      </c>
      <c r="L9" s="171">
        <v>546.47176009999998</v>
      </c>
      <c r="M9" s="171">
        <v>529.15082340000004</v>
      </c>
      <c r="N9" s="171">
        <v>550.27140929999996</v>
      </c>
      <c r="O9" s="171">
        <v>550.37985609999998</v>
      </c>
      <c r="P9" s="171">
        <v>537.28066980000006</v>
      </c>
      <c r="Q9" s="171">
        <v>556.64511560000005</v>
      </c>
      <c r="R9" s="171">
        <v>564.99059839999995</v>
      </c>
      <c r="S9" s="171">
        <v>578.70479799999998</v>
      </c>
      <c r="T9" s="171">
        <v>607.08957720000001</v>
      </c>
      <c r="U9" s="171">
        <v>598.90651009999999</v>
      </c>
      <c r="V9" s="171">
        <v>588.81136409999999</v>
      </c>
      <c r="W9" s="171">
        <v>590.77248440000005</v>
      </c>
      <c r="X9" s="171">
        <v>605.49708269999996</v>
      </c>
      <c r="Y9" s="171">
        <v>611.59861220000005</v>
      </c>
      <c r="Z9" s="171">
        <v>586.75756479999995</v>
      </c>
      <c r="AA9" s="882" t="s">
        <v>8</v>
      </c>
    </row>
    <row r="10" spans="1:27" x14ac:dyDescent="0.2">
      <c r="A10" s="1080"/>
      <c r="B10" s="175" t="s">
        <v>617</v>
      </c>
      <c r="C10" s="171">
        <v>424.79017540000001</v>
      </c>
      <c r="D10" s="171">
        <v>433.66725609999997</v>
      </c>
      <c r="E10" s="171">
        <v>433.16460769999998</v>
      </c>
      <c r="F10" s="171">
        <v>434.61514360000001</v>
      </c>
      <c r="G10" s="171">
        <v>438.17566219999998</v>
      </c>
      <c r="H10" s="171">
        <v>437.33461080000001</v>
      </c>
      <c r="I10" s="171">
        <v>443.1050899</v>
      </c>
      <c r="J10" s="171">
        <v>436.19520169999998</v>
      </c>
      <c r="K10" s="171">
        <v>411.85309790000002</v>
      </c>
      <c r="L10" s="171">
        <v>411.71712489999999</v>
      </c>
      <c r="M10" s="171">
        <v>422.71853859999999</v>
      </c>
      <c r="N10" s="171">
        <v>414.77471020000002</v>
      </c>
      <c r="O10" s="171">
        <v>417.65397050000001</v>
      </c>
      <c r="P10" s="171">
        <v>436.27432570000002</v>
      </c>
      <c r="Q10" s="171">
        <v>434.6565592</v>
      </c>
      <c r="R10" s="171">
        <v>429.82768659999999</v>
      </c>
      <c r="S10" s="171">
        <v>416.6033458</v>
      </c>
      <c r="T10" s="171">
        <v>429.76271980000001</v>
      </c>
      <c r="U10" s="171">
        <v>436.58573250000001</v>
      </c>
      <c r="V10" s="171">
        <v>431.93611600000003</v>
      </c>
      <c r="W10" s="171">
        <v>396.40400199999999</v>
      </c>
      <c r="X10" s="171">
        <v>400.69278969999999</v>
      </c>
      <c r="Y10" s="171">
        <v>374.32942259999999</v>
      </c>
      <c r="Z10" s="171">
        <v>401.11054150000001</v>
      </c>
      <c r="AA10" s="179" t="s">
        <v>8</v>
      </c>
    </row>
    <row r="11" spans="1:27" x14ac:dyDescent="0.2">
      <c r="A11" s="1080"/>
      <c r="B11" s="175" t="s">
        <v>618</v>
      </c>
      <c r="C11" s="171">
        <v>1864.7857530000001</v>
      </c>
      <c r="D11" s="171">
        <v>1860.7236949999999</v>
      </c>
      <c r="E11" s="171">
        <v>1875.617741</v>
      </c>
      <c r="F11" s="171">
        <v>1950.6205640000001</v>
      </c>
      <c r="G11" s="171">
        <v>1975.063322</v>
      </c>
      <c r="H11" s="171">
        <v>1991.4267050000001</v>
      </c>
      <c r="I11" s="171">
        <v>2063.8824789999999</v>
      </c>
      <c r="J11" s="171">
        <v>2129.661239</v>
      </c>
      <c r="K11" s="171">
        <v>2215.569266</v>
      </c>
      <c r="L11" s="171">
        <v>2229.8097079999998</v>
      </c>
      <c r="M11" s="171">
        <v>2334.7567549999999</v>
      </c>
      <c r="N11" s="171">
        <v>2296.2662289999998</v>
      </c>
      <c r="O11" s="171">
        <v>2312.5750250000001</v>
      </c>
      <c r="P11" s="171">
        <v>2344.0107360000002</v>
      </c>
      <c r="Q11" s="171">
        <v>2377.8199760000002</v>
      </c>
      <c r="R11" s="171">
        <v>2443.91831</v>
      </c>
      <c r="S11" s="171">
        <v>2387.8108659999998</v>
      </c>
      <c r="T11" s="171">
        <v>2454.0948669999998</v>
      </c>
      <c r="U11" s="171">
        <v>2400.6023580000001</v>
      </c>
      <c r="V11" s="171">
        <v>2185.6659380000001</v>
      </c>
      <c r="W11" s="171">
        <v>2300.4881479999999</v>
      </c>
      <c r="X11" s="171">
        <v>2198.082782</v>
      </c>
      <c r="Y11" s="171">
        <v>2060.7878930000002</v>
      </c>
      <c r="Z11" s="171">
        <v>2077.0395950000002</v>
      </c>
      <c r="AA11" s="179" t="s">
        <v>8</v>
      </c>
    </row>
    <row r="12" spans="1:27" x14ac:dyDescent="0.2">
      <c r="A12" s="1080"/>
      <c r="B12" s="175" t="s">
        <v>619</v>
      </c>
      <c r="C12" s="171">
        <v>1587.7015779999999</v>
      </c>
      <c r="D12" s="171">
        <v>1557.697899</v>
      </c>
      <c r="E12" s="171">
        <v>1594.0773569999999</v>
      </c>
      <c r="F12" s="171">
        <v>1568.7953319999999</v>
      </c>
      <c r="G12" s="171">
        <v>1594.0939639999999</v>
      </c>
      <c r="H12" s="171">
        <v>1611.323347</v>
      </c>
      <c r="I12" s="171">
        <v>1644.8031599999999</v>
      </c>
      <c r="J12" s="171">
        <v>1641.086603</v>
      </c>
      <c r="K12" s="171">
        <v>1606.4964359999999</v>
      </c>
      <c r="L12" s="171">
        <v>1568.5575229999999</v>
      </c>
      <c r="M12" s="171">
        <v>1554.1708269999999</v>
      </c>
      <c r="N12" s="171">
        <v>1492.9805859999999</v>
      </c>
      <c r="O12" s="171">
        <v>1478.044623</v>
      </c>
      <c r="P12" s="171">
        <v>1454.2713610000001</v>
      </c>
      <c r="Q12" s="171">
        <v>1503.104139</v>
      </c>
      <c r="R12" s="171">
        <v>1462.7991569999999</v>
      </c>
      <c r="S12" s="171">
        <v>1489.9092920000001</v>
      </c>
      <c r="T12" s="171">
        <v>1483.3563939999999</v>
      </c>
      <c r="U12" s="171">
        <v>1422.104456</v>
      </c>
      <c r="V12" s="171">
        <v>1272.473524</v>
      </c>
      <c r="W12" s="171">
        <v>1353.3199050000001</v>
      </c>
      <c r="X12" s="171">
        <v>1352.9618049999999</v>
      </c>
      <c r="Y12" s="171">
        <v>1338.9218370000001</v>
      </c>
      <c r="Z12" s="171">
        <v>1392.092821</v>
      </c>
      <c r="AA12" s="179" t="s">
        <v>8</v>
      </c>
    </row>
    <row r="13" spans="1:27" x14ac:dyDescent="0.2">
      <c r="A13" s="1080"/>
      <c r="B13" s="175" t="s">
        <v>620</v>
      </c>
      <c r="C13" s="171">
        <v>346.2639393</v>
      </c>
      <c r="D13" s="171">
        <v>355.62717989999999</v>
      </c>
      <c r="E13" s="171">
        <v>362.31111850000002</v>
      </c>
      <c r="F13" s="171">
        <v>374.13953370000002</v>
      </c>
      <c r="G13" s="171">
        <v>364.91529209999999</v>
      </c>
      <c r="H13" s="171">
        <v>368.98766239999998</v>
      </c>
      <c r="I13" s="171">
        <v>400.44356399999998</v>
      </c>
      <c r="J13" s="171">
        <v>382.02422790000003</v>
      </c>
      <c r="K13" s="171">
        <v>347.35035340000002</v>
      </c>
      <c r="L13" s="171">
        <v>367.19038180000001</v>
      </c>
      <c r="M13" s="171">
        <v>388.39114660000001</v>
      </c>
      <c r="N13" s="171">
        <v>378.81165540000001</v>
      </c>
      <c r="O13" s="171">
        <v>376.03322930000002</v>
      </c>
      <c r="P13" s="171">
        <v>394.66162639999999</v>
      </c>
      <c r="Q13" s="171">
        <v>382.83525789999999</v>
      </c>
      <c r="R13" s="171">
        <v>372.77994639999997</v>
      </c>
      <c r="S13" s="171">
        <v>337.69763269999999</v>
      </c>
      <c r="T13" s="171">
        <v>360.23775389999997</v>
      </c>
      <c r="U13" s="171">
        <v>369.3833654</v>
      </c>
      <c r="V13" s="171">
        <v>360.92426330000001</v>
      </c>
      <c r="W13" s="171">
        <v>363.71938249999999</v>
      </c>
      <c r="X13" s="171">
        <v>360.51208780000002</v>
      </c>
      <c r="Y13" s="171">
        <v>321.47259880000001</v>
      </c>
      <c r="Z13" s="171">
        <v>374.97846570000002</v>
      </c>
      <c r="AA13" s="179" t="s">
        <v>8</v>
      </c>
    </row>
    <row r="14" spans="1:27" x14ac:dyDescent="0.2">
      <c r="A14" s="1080"/>
      <c r="B14" s="175" t="s">
        <v>621</v>
      </c>
      <c r="C14" s="171">
        <v>1551.2529520000001</v>
      </c>
      <c r="D14" s="171">
        <v>1505.5579270000001</v>
      </c>
      <c r="E14" s="171">
        <v>1559.1085559999999</v>
      </c>
      <c r="F14" s="171">
        <v>1600.9189719999999</v>
      </c>
      <c r="G14" s="171">
        <v>1655.6518040000001</v>
      </c>
      <c r="H14" s="171">
        <v>1698.066425</v>
      </c>
      <c r="I14" s="171">
        <v>1753.142024</v>
      </c>
      <c r="J14" s="171">
        <v>1780.7615129999999</v>
      </c>
      <c r="K14" s="171">
        <v>1825.5549799999999</v>
      </c>
      <c r="L14" s="171">
        <v>1886.945291</v>
      </c>
      <c r="M14" s="171">
        <v>1937.390273</v>
      </c>
      <c r="N14" s="171">
        <v>1924.6816160000001</v>
      </c>
      <c r="O14" s="171">
        <v>1965.1081650000001</v>
      </c>
      <c r="P14" s="171">
        <v>1954.786793</v>
      </c>
      <c r="Q14" s="171">
        <v>1999.880844</v>
      </c>
      <c r="R14" s="171">
        <v>2017.7129769999999</v>
      </c>
      <c r="S14" s="171">
        <v>2012.2082680000001</v>
      </c>
      <c r="T14" s="171">
        <v>2012.7959020000001</v>
      </c>
      <c r="U14" s="171">
        <v>1914.606677</v>
      </c>
      <c r="V14" s="171">
        <v>1835.316587</v>
      </c>
      <c r="W14" s="171">
        <v>1843.5369840000001</v>
      </c>
      <c r="X14" s="171">
        <v>1815.382204</v>
      </c>
      <c r="Y14" s="171">
        <v>1795.8747229999999</v>
      </c>
      <c r="Z14" s="171">
        <v>1806.211145</v>
      </c>
      <c r="AA14" s="179" t="s">
        <v>8</v>
      </c>
    </row>
    <row r="15" spans="1:27" x14ac:dyDescent="0.2">
      <c r="A15" s="1080"/>
      <c r="B15" s="175" t="s">
        <v>622</v>
      </c>
      <c r="C15" s="880">
        <v>33.722120699999998</v>
      </c>
      <c r="D15" s="880">
        <v>39.286061009999997</v>
      </c>
      <c r="E15" s="880">
        <v>37.540941719999999</v>
      </c>
      <c r="F15" s="880">
        <v>39.390236979999997</v>
      </c>
      <c r="G15" s="880">
        <v>41.610837580000002</v>
      </c>
      <c r="H15" s="880">
        <v>40.66342753</v>
      </c>
      <c r="I15" s="880">
        <v>40.724166160000003</v>
      </c>
      <c r="J15" s="880">
        <v>42.208564150000001</v>
      </c>
      <c r="K15" s="880">
        <v>42.481000469999998</v>
      </c>
      <c r="L15" s="880">
        <v>43.831626489999998</v>
      </c>
      <c r="M15" s="880">
        <v>46.059341779999997</v>
      </c>
      <c r="N15" s="880">
        <v>53.25792027</v>
      </c>
      <c r="O15" s="880">
        <v>52.245484089999998</v>
      </c>
      <c r="P15" s="880">
        <v>58.2161872</v>
      </c>
      <c r="Q15" s="880">
        <v>59.659475710000002</v>
      </c>
      <c r="R15" s="880">
        <v>58.18129734</v>
      </c>
      <c r="S15" s="880">
        <v>59.231476389999997</v>
      </c>
      <c r="T15" s="880">
        <v>52.444139270000001</v>
      </c>
      <c r="U15" s="880">
        <v>49.675524320000001</v>
      </c>
      <c r="V15" s="880">
        <v>47.608711069999998</v>
      </c>
      <c r="W15" s="880">
        <v>50.569366989999999</v>
      </c>
      <c r="X15" s="880">
        <v>43.518087020000003</v>
      </c>
      <c r="Y15" s="880">
        <v>42.112896900000003</v>
      </c>
      <c r="Z15" s="880">
        <v>34.76521254</v>
      </c>
      <c r="AA15" s="179" t="s">
        <v>8</v>
      </c>
    </row>
    <row r="16" spans="1:27" x14ac:dyDescent="0.2">
      <c r="A16" s="1080"/>
      <c r="B16" s="878"/>
    </row>
    <row r="17" spans="1:27" x14ac:dyDescent="0.2">
      <c r="A17" s="1080"/>
      <c r="B17" s="168" t="s">
        <v>404</v>
      </c>
      <c r="C17" s="169"/>
      <c r="D17" s="169"/>
      <c r="E17" s="169"/>
      <c r="F17" s="169"/>
      <c r="G17" s="169"/>
      <c r="H17" s="169"/>
      <c r="I17" s="169"/>
      <c r="J17" s="169"/>
      <c r="K17" s="169"/>
      <c r="L17" s="169"/>
      <c r="M17" s="169"/>
      <c r="N17" s="169"/>
      <c r="O17" s="169"/>
      <c r="P17" s="169"/>
      <c r="Q17" s="169"/>
      <c r="R17" s="169"/>
      <c r="S17" s="169"/>
      <c r="T17" s="169"/>
      <c r="U17" s="169"/>
      <c r="V17" s="169"/>
      <c r="W17" s="169"/>
      <c r="X17" s="169"/>
      <c r="Y17" s="169"/>
      <c r="Z17" s="169"/>
      <c r="AA17" s="169"/>
    </row>
    <row r="18" spans="1:27" x14ac:dyDescent="0.2">
      <c r="A18" s="1080"/>
      <c r="B18" s="170" t="s">
        <v>5</v>
      </c>
      <c r="C18" s="171" t="s">
        <v>8</v>
      </c>
      <c r="D18" s="171" t="s">
        <v>8</v>
      </c>
      <c r="E18" s="171" t="s">
        <v>8</v>
      </c>
      <c r="F18" s="171" t="s">
        <v>8</v>
      </c>
      <c r="G18" s="171" t="s">
        <v>8</v>
      </c>
      <c r="H18" s="171" t="s">
        <v>8</v>
      </c>
      <c r="I18" s="171" t="s">
        <v>8</v>
      </c>
      <c r="J18" s="171" t="s">
        <v>8</v>
      </c>
      <c r="K18" s="171" t="s">
        <v>8</v>
      </c>
      <c r="L18" s="171" t="s">
        <v>8</v>
      </c>
      <c r="M18" s="171" t="s">
        <v>8</v>
      </c>
      <c r="N18" s="171" t="s">
        <v>8</v>
      </c>
      <c r="O18" s="171" t="s">
        <v>8</v>
      </c>
      <c r="P18" s="171" t="s">
        <v>8</v>
      </c>
      <c r="Q18" s="171" t="s">
        <v>8</v>
      </c>
      <c r="R18" s="171" t="s">
        <v>8</v>
      </c>
      <c r="S18" s="171" t="s">
        <v>8</v>
      </c>
      <c r="T18" s="171" t="s">
        <v>8</v>
      </c>
      <c r="U18" s="171" t="s">
        <v>8</v>
      </c>
      <c r="V18" s="171" t="s">
        <v>8</v>
      </c>
      <c r="W18" s="171">
        <f>EPA!B2</f>
        <v>4973</v>
      </c>
      <c r="X18" s="171">
        <f>EPA!C2</f>
        <v>4201</v>
      </c>
      <c r="Y18" s="171">
        <f>EPA!D2</f>
        <v>3945</v>
      </c>
      <c r="Z18" s="171">
        <f>EPA!E2</f>
        <v>3983</v>
      </c>
      <c r="AA18" s="171">
        <f>EPA!F2</f>
        <v>3757</v>
      </c>
    </row>
    <row r="19" spans="1:27" x14ac:dyDescent="0.2">
      <c r="A19" s="1080"/>
      <c r="B19" s="170" t="s">
        <v>4</v>
      </c>
      <c r="C19" s="171" t="s">
        <v>8</v>
      </c>
      <c r="D19" s="171" t="s">
        <v>8</v>
      </c>
      <c r="E19" s="171" t="s">
        <v>8</v>
      </c>
      <c r="F19" s="171" t="s">
        <v>8</v>
      </c>
      <c r="G19" s="171" t="s">
        <v>8</v>
      </c>
      <c r="H19" s="171" t="s">
        <v>8</v>
      </c>
      <c r="I19" s="171" t="s">
        <v>8</v>
      </c>
      <c r="J19" s="171" t="s">
        <v>8</v>
      </c>
      <c r="K19" s="171" t="s">
        <v>8</v>
      </c>
      <c r="L19" s="171" t="s">
        <v>8</v>
      </c>
      <c r="M19" s="171" t="s">
        <v>8</v>
      </c>
      <c r="N19" s="171" t="s">
        <v>8</v>
      </c>
      <c r="O19" s="171" t="s">
        <v>8</v>
      </c>
      <c r="P19" s="171" t="s">
        <v>8</v>
      </c>
      <c r="Q19" s="171" t="s">
        <v>8</v>
      </c>
      <c r="R19" s="171" t="s">
        <v>8</v>
      </c>
      <c r="S19" s="171" t="s">
        <v>8</v>
      </c>
      <c r="T19" s="171" t="s">
        <v>8</v>
      </c>
      <c r="U19" s="171" t="s">
        <v>8</v>
      </c>
      <c r="V19" s="171" t="s">
        <v>8</v>
      </c>
      <c r="W19" s="171" t="str">
        <f>EPA!B9</f>
        <v>na</v>
      </c>
      <c r="X19" s="171">
        <f>EPA!C9</f>
        <v>34378</v>
      </c>
      <c r="Y19" s="171">
        <f>EPA!D9</f>
        <v>33439</v>
      </c>
      <c r="Z19" s="171">
        <f>EPA!E9</f>
        <v>32796</v>
      </c>
      <c r="AA19" s="171">
        <f>EPA!F9</f>
        <v>31968</v>
      </c>
    </row>
    <row r="20" spans="1:27" x14ac:dyDescent="0.2">
      <c r="A20" s="1080"/>
      <c r="B20" s="170" t="s">
        <v>9</v>
      </c>
      <c r="C20" s="171" t="s">
        <v>8</v>
      </c>
      <c r="D20" s="171" t="s">
        <v>8</v>
      </c>
      <c r="E20" s="171" t="s">
        <v>8</v>
      </c>
      <c r="F20" s="171" t="s">
        <v>8</v>
      </c>
      <c r="G20" s="171" t="s">
        <v>8</v>
      </c>
      <c r="H20" s="171" t="s">
        <v>8</v>
      </c>
      <c r="I20" s="171" t="s">
        <v>8</v>
      </c>
      <c r="J20" s="171" t="s">
        <v>8</v>
      </c>
      <c r="K20" s="171" t="s">
        <v>8</v>
      </c>
      <c r="L20" s="171" t="s">
        <v>8</v>
      </c>
      <c r="M20" s="171" t="s">
        <v>8</v>
      </c>
      <c r="N20" s="171" t="s">
        <v>8</v>
      </c>
      <c r="O20" s="171" t="s">
        <v>8</v>
      </c>
      <c r="P20" s="171" t="s">
        <v>8</v>
      </c>
      <c r="Q20" s="171" t="s">
        <v>8</v>
      </c>
      <c r="R20" s="171" t="s">
        <v>8</v>
      </c>
      <c r="S20" s="171" t="s">
        <v>8</v>
      </c>
      <c r="T20" s="171" t="s">
        <v>8</v>
      </c>
      <c r="U20" s="171" t="s">
        <v>8</v>
      </c>
      <c r="V20" s="171" t="s">
        <v>8</v>
      </c>
      <c r="W20" s="171">
        <f>EPA!B12</f>
        <v>8243</v>
      </c>
      <c r="X20" s="171">
        <f>EPA!C12</f>
        <v>7100</v>
      </c>
      <c r="Y20" s="171">
        <f>EPA!D12</f>
        <v>6743</v>
      </c>
      <c r="Z20" s="171">
        <f>EPA!E12</f>
        <v>5800</v>
      </c>
      <c r="AA20" s="171">
        <f>EPA!F12</f>
        <v>6037</v>
      </c>
    </row>
    <row r="21" spans="1:27" x14ac:dyDescent="0.2">
      <c r="A21" s="1080"/>
      <c r="B21" s="170" t="s">
        <v>7</v>
      </c>
      <c r="C21" s="171" t="s">
        <v>8</v>
      </c>
      <c r="D21" s="171" t="s">
        <v>8</v>
      </c>
      <c r="E21" s="171" t="s">
        <v>8</v>
      </c>
      <c r="F21" s="171" t="s">
        <v>8</v>
      </c>
      <c r="G21" s="171" t="s">
        <v>8</v>
      </c>
      <c r="H21" s="171" t="s">
        <v>8</v>
      </c>
      <c r="I21" s="171" t="s">
        <v>8</v>
      </c>
      <c r="J21" s="171" t="s">
        <v>8</v>
      </c>
      <c r="K21" s="171" t="s">
        <v>8</v>
      </c>
      <c r="L21" s="171" t="s">
        <v>8</v>
      </c>
      <c r="M21" s="171" t="s">
        <v>8</v>
      </c>
      <c r="N21" s="171" t="s">
        <v>8</v>
      </c>
      <c r="O21" s="171" t="s">
        <v>8</v>
      </c>
      <c r="P21" s="171" t="s">
        <v>8</v>
      </c>
      <c r="Q21" s="171" t="s">
        <v>8</v>
      </c>
      <c r="R21" s="171" t="s">
        <v>8</v>
      </c>
      <c r="S21" s="171" t="s">
        <v>8</v>
      </c>
      <c r="T21" s="171" t="s">
        <v>8</v>
      </c>
      <c r="U21" s="171" t="s">
        <v>8</v>
      </c>
      <c r="V21" s="171" t="s">
        <v>8</v>
      </c>
      <c r="W21" s="171" t="str">
        <f>EPA!B15</f>
        <v>na</v>
      </c>
      <c r="X21" s="171">
        <f>EPA!C15</f>
        <v>299</v>
      </c>
      <c r="Y21" s="171">
        <f>EPA!D15</f>
        <v>353</v>
      </c>
      <c r="Z21" s="171">
        <f>EPA!E15</f>
        <v>254</v>
      </c>
      <c r="AA21" s="171" t="str">
        <f>EPA!F15</f>
        <v>na</v>
      </c>
    </row>
    <row r="22" spans="1:27" x14ac:dyDescent="0.2">
      <c r="A22" s="1080"/>
      <c r="B22" s="170" t="s">
        <v>10</v>
      </c>
      <c r="C22" s="171" t="s">
        <v>8</v>
      </c>
      <c r="D22" s="171" t="s">
        <v>8</v>
      </c>
      <c r="E22" s="171" t="s">
        <v>8</v>
      </c>
      <c r="F22" s="171" t="s">
        <v>8</v>
      </c>
      <c r="G22" s="171" t="s">
        <v>8</v>
      </c>
      <c r="H22" s="171" t="s">
        <v>8</v>
      </c>
      <c r="I22" s="171" t="s">
        <v>8</v>
      </c>
      <c r="J22" s="171" t="s">
        <v>8</v>
      </c>
      <c r="K22" s="171" t="s">
        <v>8</v>
      </c>
      <c r="L22" s="171" t="s">
        <v>8</v>
      </c>
      <c r="M22" s="171" t="s">
        <v>8</v>
      </c>
      <c r="N22" s="171" t="s">
        <v>8</v>
      </c>
      <c r="O22" s="171" t="s">
        <v>8</v>
      </c>
      <c r="P22" s="171" t="s">
        <v>8</v>
      </c>
      <c r="Q22" s="171" t="s">
        <v>8</v>
      </c>
      <c r="R22" s="171" t="s">
        <v>8</v>
      </c>
      <c r="S22" s="171" t="s">
        <v>8</v>
      </c>
      <c r="T22" s="171" t="s">
        <v>8</v>
      </c>
      <c r="U22" s="171" t="s">
        <v>8</v>
      </c>
      <c r="V22" s="171" t="s">
        <v>8</v>
      </c>
      <c r="W22" s="171">
        <f>EPA!B17</f>
        <v>27610</v>
      </c>
      <c r="X22" s="171">
        <f>EPA!C17</f>
        <v>29866</v>
      </c>
      <c r="Y22" s="171">
        <f>EPA!D17</f>
        <v>27314</v>
      </c>
      <c r="Z22" s="171">
        <f>EPA!E17</f>
        <v>27657</v>
      </c>
      <c r="AA22" s="171">
        <f>EPA!F17</f>
        <v>28508</v>
      </c>
    </row>
    <row r="23" spans="1:27" x14ac:dyDescent="0.2">
      <c r="A23" s="1080"/>
      <c r="C23" s="171"/>
      <c r="D23" s="171"/>
      <c r="E23" s="171"/>
      <c r="F23" s="171"/>
      <c r="G23" s="171"/>
      <c r="H23" s="171"/>
      <c r="I23" s="171"/>
      <c r="J23" s="171"/>
      <c r="K23" s="171"/>
      <c r="L23" s="171"/>
      <c r="M23" s="171"/>
      <c r="N23" s="171"/>
      <c r="O23" s="171"/>
      <c r="P23" s="171"/>
      <c r="Q23" s="171"/>
      <c r="R23" s="171"/>
      <c r="S23" s="171"/>
      <c r="T23" s="171"/>
      <c r="U23" s="171"/>
      <c r="V23" s="171"/>
      <c r="W23" s="171"/>
      <c r="X23" s="171"/>
      <c r="Y23" s="171"/>
      <c r="Z23" s="171"/>
      <c r="AA23" s="171"/>
    </row>
    <row r="24" spans="1:27" x14ac:dyDescent="0.2">
      <c r="A24" s="1080"/>
      <c r="B24" s="168" t="s">
        <v>482</v>
      </c>
      <c r="C24" s="169"/>
      <c r="D24" s="169"/>
      <c r="E24" s="169"/>
      <c r="F24" s="169"/>
      <c r="G24" s="169"/>
      <c r="H24" s="169"/>
      <c r="I24" s="169"/>
      <c r="J24" s="169"/>
      <c r="K24" s="169"/>
      <c r="L24" s="169"/>
      <c r="M24" s="169"/>
      <c r="N24" s="169"/>
      <c r="O24" s="169"/>
      <c r="P24" s="169"/>
      <c r="Q24" s="169"/>
      <c r="R24" s="169"/>
      <c r="S24" s="169"/>
      <c r="T24" s="169"/>
      <c r="U24" s="169"/>
      <c r="V24" s="169"/>
      <c r="W24" s="169"/>
      <c r="X24" s="169"/>
      <c r="Y24" s="169"/>
      <c r="Z24" s="169"/>
      <c r="AA24" s="169"/>
    </row>
    <row r="25" spans="1:27" x14ac:dyDescent="0.2">
      <c r="A25" s="1080"/>
      <c r="B25" s="187" t="s">
        <v>478</v>
      </c>
      <c r="C25" s="171" t="s">
        <v>8</v>
      </c>
      <c r="D25" s="171" t="s">
        <v>8</v>
      </c>
      <c r="E25" s="171" t="s">
        <v>8</v>
      </c>
      <c r="F25" s="171" t="s">
        <v>8</v>
      </c>
      <c r="G25" s="171" t="s">
        <v>8</v>
      </c>
      <c r="H25" s="171" t="s">
        <v>8</v>
      </c>
      <c r="I25" s="171" t="s">
        <v>8</v>
      </c>
      <c r="J25" s="171" t="s">
        <v>8</v>
      </c>
      <c r="K25" s="171" t="s">
        <v>8</v>
      </c>
      <c r="L25" s="171" t="s">
        <v>8</v>
      </c>
      <c r="M25" s="171" t="s">
        <v>8</v>
      </c>
      <c r="N25" s="171"/>
      <c r="O25" s="171"/>
      <c r="P25" s="171"/>
      <c r="Q25" s="171"/>
      <c r="R25" s="185">
        <v>99.34</v>
      </c>
      <c r="S25" s="185">
        <v>99.48</v>
      </c>
      <c r="T25" s="185">
        <v>99.45</v>
      </c>
      <c r="U25" s="185">
        <v>99.53</v>
      </c>
      <c r="V25" s="185">
        <v>99.57</v>
      </c>
      <c r="W25" s="185">
        <v>99.59</v>
      </c>
      <c r="X25" s="185">
        <v>99.68</v>
      </c>
      <c r="Y25" s="185">
        <v>99.77</v>
      </c>
      <c r="Z25" s="185">
        <v>99.77</v>
      </c>
      <c r="AA25" s="185">
        <v>99.79</v>
      </c>
    </row>
    <row r="26" spans="1:27" x14ac:dyDescent="0.2">
      <c r="A26" s="1080"/>
      <c r="B26" s="187" t="s">
        <v>477</v>
      </c>
      <c r="C26" s="171" t="s">
        <v>8</v>
      </c>
      <c r="D26" s="171" t="s">
        <v>8</v>
      </c>
      <c r="E26" s="171" t="s">
        <v>8</v>
      </c>
      <c r="F26" s="171" t="s">
        <v>8</v>
      </c>
      <c r="G26" s="171" t="s">
        <v>8</v>
      </c>
      <c r="H26" s="171" t="s">
        <v>8</v>
      </c>
      <c r="I26" s="171" t="s">
        <v>8</v>
      </c>
      <c r="J26" s="171" t="s">
        <v>8</v>
      </c>
      <c r="K26" s="171" t="s">
        <v>8</v>
      </c>
      <c r="L26" s="171" t="s">
        <v>8</v>
      </c>
      <c r="M26" s="171" t="s">
        <v>8</v>
      </c>
      <c r="N26" s="171"/>
      <c r="O26" s="171"/>
      <c r="P26" s="171"/>
      <c r="Q26" s="171"/>
      <c r="R26" s="185">
        <v>117</v>
      </c>
      <c r="S26" s="185">
        <v>93</v>
      </c>
      <c r="T26" s="185">
        <v>109</v>
      </c>
      <c r="U26" s="185">
        <v>96</v>
      </c>
      <c r="V26" s="185">
        <v>87</v>
      </c>
      <c r="W26" s="185">
        <v>91</v>
      </c>
      <c r="X26" s="185">
        <v>90</v>
      </c>
      <c r="Y26" s="185">
        <v>72</v>
      </c>
      <c r="Z26" s="185">
        <v>77</v>
      </c>
      <c r="AA26" s="185">
        <v>72</v>
      </c>
    </row>
    <row r="27" spans="1:27" x14ac:dyDescent="0.2">
      <c r="A27" s="1080"/>
      <c r="B27" s="187" t="s">
        <v>479</v>
      </c>
      <c r="C27" s="171" t="s">
        <v>8</v>
      </c>
      <c r="D27" s="171" t="s">
        <v>8</v>
      </c>
      <c r="E27" s="171" t="s">
        <v>8</v>
      </c>
      <c r="F27" s="171" t="s">
        <v>8</v>
      </c>
      <c r="G27" s="171" t="s">
        <v>8</v>
      </c>
      <c r="H27" s="171" t="s">
        <v>8</v>
      </c>
      <c r="I27" s="171" t="s">
        <v>8</v>
      </c>
      <c r="J27" s="171" t="s">
        <v>8</v>
      </c>
      <c r="K27" s="171" t="s">
        <v>8</v>
      </c>
      <c r="L27" s="171" t="s">
        <v>8</v>
      </c>
      <c r="M27" s="171" t="s">
        <v>8</v>
      </c>
      <c r="N27" s="171"/>
      <c r="O27" s="171"/>
      <c r="P27" s="171"/>
      <c r="Q27" s="171"/>
      <c r="R27" s="185">
        <v>95.89</v>
      </c>
      <c r="S27" s="185">
        <v>96.06</v>
      </c>
      <c r="T27" s="185">
        <v>96.19</v>
      </c>
      <c r="U27" s="185">
        <v>96.22</v>
      </c>
      <c r="V27" s="185">
        <v>97.06</v>
      </c>
      <c r="W27" s="185">
        <v>96.89</v>
      </c>
      <c r="X27" s="185">
        <v>97.3</v>
      </c>
      <c r="Y27" s="185">
        <v>97.51</v>
      </c>
      <c r="Z27" s="185">
        <v>97.47</v>
      </c>
      <c r="AA27" s="185">
        <v>97.86</v>
      </c>
    </row>
    <row r="28" spans="1:27" x14ac:dyDescent="0.2">
      <c r="A28" s="1080"/>
      <c r="B28" s="187" t="s">
        <v>480</v>
      </c>
      <c r="C28" s="171" t="s">
        <v>8</v>
      </c>
      <c r="D28" s="171" t="s">
        <v>8</v>
      </c>
      <c r="E28" s="171" t="s">
        <v>8</v>
      </c>
      <c r="F28" s="171" t="s">
        <v>8</v>
      </c>
      <c r="G28" s="171" t="s">
        <v>8</v>
      </c>
      <c r="H28" s="171" t="s">
        <v>8</v>
      </c>
      <c r="I28" s="171" t="s">
        <v>8</v>
      </c>
      <c r="J28" s="171" t="s">
        <v>8</v>
      </c>
      <c r="K28" s="171" t="s">
        <v>8</v>
      </c>
      <c r="L28" s="171" t="s">
        <v>8</v>
      </c>
      <c r="M28" s="171" t="s">
        <v>8</v>
      </c>
      <c r="N28" s="171"/>
      <c r="O28" s="171"/>
      <c r="P28" s="171"/>
      <c r="Q28" s="171"/>
      <c r="R28" s="185">
        <v>0.98</v>
      </c>
      <c r="S28" s="185">
        <v>0.6</v>
      </c>
      <c r="T28" s="185">
        <v>0.68</v>
      </c>
      <c r="U28" s="185">
        <v>0.71</v>
      </c>
      <c r="V28" s="185">
        <v>0.71</v>
      </c>
      <c r="W28" s="185">
        <v>0.93</v>
      </c>
      <c r="X28" s="185">
        <v>0.94</v>
      </c>
      <c r="Y28" s="185">
        <v>0.87</v>
      </c>
      <c r="Z28" s="185">
        <v>0.92</v>
      </c>
      <c r="AA28" s="185">
        <v>0.87</v>
      </c>
    </row>
    <row r="29" spans="1:27" x14ac:dyDescent="0.2">
      <c r="A29" s="1080"/>
      <c r="B29" s="187" t="s">
        <v>481</v>
      </c>
      <c r="C29" s="171" t="s">
        <v>8</v>
      </c>
      <c r="D29" s="171" t="s">
        <v>8</v>
      </c>
      <c r="E29" s="171" t="s">
        <v>8</v>
      </c>
      <c r="F29" s="171" t="s">
        <v>8</v>
      </c>
      <c r="G29" s="171" t="s">
        <v>8</v>
      </c>
      <c r="H29" s="171" t="s">
        <v>8</v>
      </c>
      <c r="I29" s="171" t="s">
        <v>8</v>
      </c>
      <c r="J29" s="171" t="s">
        <v>8</v>
      </c>
      <c r="K29" s="171" t="s">
        <v>8</v>
      </c>
      <c r="L29" s="171" t="s">
        <v>8</v>
      </c>
      <c r="M29" s="171" t="s">
        <v>8</v>
      </c>
      <c r="N29" s="171"/>
      <c r="O29" s="171"/>
      <c r="P29" s="171"/>
      <c r="Q29" s="171"/>
      <c r="R29" s="185">
        <v>0.05</v>
      </c>
      <c r="S29" s="185">
        <v>0.03</v>
      </c>
      <c r="T29" s="185">
        <v>0.02</v>
      </c>
      <c r="U29" s="185">
        <v>0.03</v>
      </c>
      <c r="V29" s="185">
        <v>0.02</v>
      </c>
      <c r="W29" s="185">
        <v>0.1</v>
      </c>
      <c r="X29" s="185">
        <v>0.13</v>
      </c>
      <c r="Y29" s="185">
        <v>0.1</v>
      </c>
      <c r="Z29" s="185">
        <v>7.0000000000000007E-2</v>
      </c>
      <c r="AA29" s="185">
        <v>0.01</v>
      </c>
    </row>
    <row r="30" spans="1:27" x14ac:dyDescent="0.2">
      <c r="B30" s="186"/>
      <c r="C30" s="171"/>
      <c r="D30" s="171"/>
      <c r="E30" s="171"/>
      <c r="F30" s="171"/>
      <c r="G30" s="171"/>
      <c r="H30" s="171"/>
      <c r="I30" s="171"/>
      <c r="J30" s="171"/>
      <c r="K30" s="171"/>
      <c r="L30" s="171"/>
      <c r="M30" s="171"/>
      <c r="N30" s="171"/>
      <c r="O30" s="171"/>
      <c r="P30" s="171"/>
      <c r="Q30" s="171"/>
      <c r="R30" s="171"/>
      <c r="S30" s="171"/>
      <c r="T30" s="171"/>
      <c r="U30" s="171"/>
      <c r="V30" s="171"/>
      <c r="W30" s="171"/>
      <c r="X30" s="171"/>
      <c r="Y30" s="171"/>
      <c r="Z30" s="171"/>
      <c r="AA30" s="171"/>
    </row>
    <row r="31" spans="1:27" x14ac:dyDescent="0.2">
      <c r="B31" s="161"/>
      <c r="C31" s="171"/>
      <c r="D31" s="171"/>
      <c r="E31" s="171"/>
      <c r="F31" s="171"/>
      <c r="G31" s="171"/>
      <c r="H31" s="171"/>
      <c r="I31" s="171"/>
      <c r="J31" s="171"/>
      <c r="K31" s="171"/>
      <c r="L31" s="171"/>
      <c r="M31" s="171"/>
      <c r="N31" s="171"/>
      <c r="O31" s="171"/>
      <c r="P31" s="171"/>
      <c r="Q31" s="171"/>
      <c r="R31" s="171"/>
      <c r="S31" s="171"/>
      <c r="T31" s="171"/>
      <c r="U31" s="171"/>
      <c r="V31" s="171"/>
      <c r="W31" s="171"/>
      <c r="X31" s="171"/>
      <c r="Y31" s="171"/>
      <c r="Z31" s="171"/>
      <c r="AA31" s="171"/>
    </row>
    <row r="32" spans="1:27" x14ac:dyDescent="0.2">
      <c r="B32" s="977"/>
      <c r="C32" s="167">
        <v>1990</v>
      </c>
      <c r="D32" s="167">
        <v>1991</v>
      </c>
      <c r="E32" s="167">
        <v>1992</v>
      </c>
      <c r="F32" s="167">
        <v>1993</v>
      </c>
      <c r="G32" s="167">
        <v>1994</v>
      </c>
      <c r="H32" s="167">
        <v>1995</v>
      </c>
      <c r="I32" s="167">
        <v>1996</v>
      </c>
      <c r="J32" s="167">
        <v>1997</v>
      </c>
      <c r="K32" s="167">
        <v>1998</v>
      </c>
      <c r="L32" s="167">
        <v>1999</v>
      </c>
      <c r="M32" s="167">
        <v>2000</v>
      </c>
      <c r="N32" s="167">
        <v>2001</v>
      </c>
      <c r="O32" s="167">
        <v>2002</v>
      </c>
      <c r="P32" s="167">
        <v>2003</v>
      </c>
      <c r="Q32" s="167">
        <v>2004</v>
      </c>
      <c r="R32" s="167">
        <v>2005</v>
      </c>
      <c r="S32" s="167">
        <v>2006</v>
      </c>
      <c r="T32" s="167">
        <v>2007</v>
      </c>
      <c r="U32" s="167">
        <v>2008</v>
      </c>
      <c r="V32" s="167">
        <v>2009</v>
      </c>
      <c r="W32" s="167">
        <v>2010</v>
      </c>
      <c r="X32" s="167">
        <v>2011</v>
      </c>
      <c r="Y32" s="167">
        <v>2012</v>
      </c>
      <c r="Z32" s="167">
        <v>2013</v>
      </c>
      <c r="AA32" s="167">
        <v>2014</v>
      </c>
    </row>
    <row r="33" spans="1:28" x14ac:dyDescent="0.2">
      <c r="B33" s="168" t="s">
        <v>439</v>
      </c>
      <c r="C33" s="168"/>
      <c r="D33" s="168"/>
      <c r="E33" s="168"/>
      <c r="F33" s="168"/>
      <c r="G33" s="168"/>
      <c r="H33" s="168"/>
      <c r="I33" s="168"/>
      <c r="J33" s="168"/>
      <c r="K33" s="168"/>
      <c r="L33" s="168"/>
      <c r="M33" s="168"/>
      <c r="N33" s="168"/>
      <c r="O33" s="168"/>
      <c r="P33" s="168"/>
      <c r="Q33" s="168"/>
      <c r="R33" s="168"/>
      <c r="S33" s="168"/>
      <c r="T33" s="168"/>
      <c r="U33" s="168"/>
      <c r="V33" s="168"/>
      <c r="W33" s="168"/>
      <c r="X33" s="168"/>
      <c r="Y33" s="168"/>
      <c r="Z33" s="168"/>
      <c r="AA33" s="168"/>
      <c r="AB33" s="172"/>
    </row>
    <row r="34" spans="1:28" x14ac:dyDescent="0.2">
      <c r="A34" s="982"/>
      <c r="B34" s="170" t="s">
        <v>422</v>
      </c>
      <c r="C34" s="171" t="s">
        <v>8</v>
      </c>
      <c r="D34" s="171" t="s">
        <v>8</v>
      </c>
      <c r="E34" s="171" t="s">
        <v>8</v>
      </c>
      <c r="F34" s="171" t="s">
        <v>8</v>
      </c>
      <c r="G34" s="171" t="s">
        <v>8</v>
      </c>
      <c r="H34" s="171" t="s">
        <v>8</v>
      </c>
      <c r="I34" s="171" t="s">
        <v>8</v>
      </c>
      <c r="J34" s="171" t="s">
        <v>8</v>
      </c>
      <c r="K34" s="171" t="s">
        <v>8</v>
      </c>
      <c r="L34" s="171" t="s">
        <v>8</v>
      </c>
      <c r="M34" s="171" t="s">
        <v>8</v>
      </c>
      <c r="N34" s="171" t="s">
        <v>8</v>
      </c>
      <c r="O34" s="171" t="s">
        <v>8</v>
      </c>
      <c r="P34" s="171" t="s">
        <v>8</v>
      </c>
      <c r="Q34" s="171" t="s">
        <v>8</v>
      </c>
      <c r="R34" s="171" t="s">
        <v>8</v>
      </c>
      <c r="S34" s="171" t="s">
        <v>8</v>
      </c>
      <c r="T34" s="171" t="s">
        <v>8</v>
      </c>
      <c r="U34" s="171" t="s">
        <v>8</v>
      </c>
      <c r="V34" s="171" t="s">
        <v>8</v>
      </c>
      <c r="W34" s="171" t="s">
        <v>8</v>
      </c>
      <c r="X34" s="171" t="s">
        <v>8</v>
      </c>
      <c r="Y34" s="171" t="s">
        <v>8</v>
      </c>
      <c r="Z34" s="171" t="s">
        <v>8</v>
      </c>
      <c r="AA34" s="166">
        <v>2743</v>
      </c>
      <c r="AB34" s="172"/>
    </row>
    <row r="35" spans="1:28" x14ac:dyDescent="0.2">
      <c r="A35" s="982"/>
      <c r="B35" s="170" t="s">
        <v>438</v>
      </c>
      <c r="C35" s="171" t="s">
        <v>8</v>
      </c>
      <c r="D35" s="171" t="s">
        <v>8</v>
      </c>
      <c r="E35" s="171" t="s">
        <v>8</v>
      </c>
      <c r="F35" s="171" t="s">
        <v>8</v>
      </c>
      <c r="G35" s="171" t="s">
        <v>8</v>
      </c>
      <c r="H35" s="171" t="s">
        <v>8</v>
      </c>
      <c r="I35" s="171" t="s">
        <v>8</v>
      </c>
      <c r="J35" s="171" t="s">
        <v>8</v>
      </c>
      <c r="K35" s="171" t="s">
        <v>8</v>
      </c>
      <c r="L35" s="171" t="s">
        <v>8</v>
      </c>
      <c r="M35" s="171" t="s">
        <v>8</v>
      </c>
      <c r="N35" s="171" t="s">
        <v>8</v>
      </c>
      <c r="O35" s="171" t="s">
        <v>8</v>
      </c>
      <c r="P35" s="171" t="s">
        <v>8</v>
      </c>
      <c r="Q35" s="171" t="s">
        <v>8</v>
      </c>
      <c r="R35" s="171" t="s">
        <v>8</v>
      </c>
      <c r="S35" s="171" t="s">
        <v>8</v>
      </c>
      <c r="T35" s="171" t="s">
        <v>8</v>
      </c>
      <c r="U35" s="173">
        <v>8603238</v>
      </c>
      <c r="V35" s="173">
        <v>8543325</v>
      </c>
      <c r="W35" s="173">
        <v>8048068</v>
      </c>
      <c r="X35" s="173">
        <v>7343655</v>
      </c>
      <c r="Y35" s="173">
        <v>6094108</v>
      </c>
      <c r="Z35" s="173">
        <v>6872566</v>
      </c>
      <c r="AA35" s="173">
        <v>6795731</v>
      </c>
      <c r="AB35" s="174"/>
    </row>
    <row r="36" spans="1:28" x14ac:dyDescent="0.2">
      <c r="A36" s="982"/>
      <c r="B36" s="175" t="s">
        <v>424</v>
      </c>
      <c r="C36" s="171" t="s">
        <v>8</v>
      </c>
      <c r="D36" s="171" t="s">
        <v>8</v>
      </c>
      <c r="E36" s="171" t="s">
        <v>8</v>
      </c>
      <c r="F36" s="171" t="s">
        <v>8</v>
      </c>
      <c r="G36" s="171" t="s">
        <v>8</v>
      </c>
      <c r="H36" s="171" t="s">
        <v>8</v>
      </c>
      <c r="I36" s="171" t="s">
        <v>8</v>
      </c>
      <c r="J36" s="171" t="s">
        <v>8</v>
      </c>
      <c r="K36" s="171" t="s">
        <v>8</v>
      </c>
      <c r="L36" s="171" t="s">
        <v>8</v>
      </c>
      <c r="M36" s="171" t="s">
        <v>8</v>
      </c>
      <c r="N36" s="171" t="s">
        <v>8</v>
      </c>
      <c r="O36" s="171" t="s">
        <v>8</v>
      </c>
      <c r="P36" s="171" t="s">
        <v>8</v>
      </c>
      <c r="Q36" s="171" t="s">
        <v>8</v>
      </c>
      <c r="R36" s="171" t="s">
        <v>8</v>
      </c>
      <c r="S36" s="171" t="s">
        <v>8</v>
      </c>
      <c r="T36" s="171" t="s">
        <v>8</v>
      </c>
      <c r="U36" s="173">
        <v>117428</v>
      </c>
      <c r="V36" s="173">
        <v>110351</v>
      </c>
      <c r="W36" s="173">
        <v>117182</v>
      </c>
      <c r="X36" s="173">
        <v>107716</v>
      </c>
      <c r="Y36" s="173">
        <v>101534</v>
      </c>
      <c r="Z36" s="173">
        <v>105308</v>
      </c>
      <c r="AA36" s="173">
        <v>101166</v>
      </c>
      <c r="AB36" s="174"/>
    </row>
    <row r="37" spans="1:28" x14ac:dyDescent="0.2">
      <c r="A37" s="982"/>
      <c r="B37" s="175" t="s">
        <v>425</v>
      </c>
      <c r="C37" s="171" t="s">
        <v>8</v>
      </c>
      <c r="D37" s="171" t="s">
        <v>8</v>
      </c>
      <c r="E37" s="171" t="s">
        <v>8</v>
      </c>
      <c r="F37" s="171" t="s">
        <v>8</v>
      </c>
      <c r="G37" s="171" t="s">
        <v>8</v>
      </c>
      <c r="H37" s="171" t="s">
        <v>8</v>
      </c>
      <c r="I37" s="171" t="s">
        <v>8</v>
      </c>
      <c r="J37" s="171" t="s">
        <v>8</v>
      </c>
      <c r="K37" s="171" t="s">
        <v>8</v>
      </c>
      <c r="L37" s="171" t="s">
        <v>8</v>
      </c>
      <c r="M37" s="171" t="s">
        <v>8</v>
      </c>
      <c r="N37" s="171" t="s">
        <v>8</v>
      </c>
      <c r="O37" s="171" t="s">
        <v>8</v>
      </c>
      <c r="P37" s="171" t="s">
        <v>8</v>
      </c>
      <c r="Q37" s="171" t="s">
        <v>8</v>
      </c>
      <c r="R37" s="171" t="s">
        <v>8</v>
      </c>
      <c r="S37" s="171" t="s">
        <v>8</v>
      </c>
      <c r="T37" s="171" t="s">
        <v>8</v>
      </c>
      <c r="U37" s="176">
        <v>0.98699999999999999</v>
      </c>
      <c r="V37" s="176">
        <v>0.98699999999999999</v>
      </c>
      <c r="W37" s="176">
        <v>0.98599999999999999</v>
      </c>
      <c r="X37" s="176">
        <v>0.98499999999999999</v>
      </c>
      <c r="Y37" s="176">
        <v>0.98399999999999999</v>
      </c>
      <c r="Z37" s="176">
        <v>0.98499999999999999</v>
      </c>
      <c r="AA37" s="176">
        <v>0.98499999999999999</v>
      </c>
      <c r="AB37" s="174"/>
    </row>
    <row r="38" spans="1:28" x14ac:dyDescent="0.2">
      <c r="A38" s="982"/>
      <c r="B38" s="170" t="s">
        <v>426</v>
      </c>
      <c r="C38" s="171" t="s">
        <v>8</v>
      </c>
      <c r="D38" s="171" t="s">
        <v>8</v>
      </c>
      <c r="E38" s="171" t="s">
        <v>8</v>
      </c>
      <c r="F38" s="171" t="s">
        <v>8</v>
      </c>
      <c r="G38" s="171" t="s">
        <v>8</v>
      </c>
      <c r="H38" s="171" t="s">
        <v>8</v>
      </c>
      <c r="I38" s="171" t="s">
        <v>8</v>
      </c>
      <c r="J38" s="171" t="s">
        <v>8</v>
      </c>
      <c r="K38" s="171" t="s">
        <v>8</v>
      </c>
      <c r="L38" s="171" t="s">
        <v>8</v>
      </c>
      <c r="M38" s="171" t="s">
        <v>8</v>
      </c>
      <c r="N38" s="171" t="s">
        <v>8</v>
      </c>
      <c r="O38" s="171" t="s">
        <v>8</v>
      </c>
      <c r="P38" s="171" t="s">
        <v>8</v>
      </c>
      <c r="Q38" s="171" t="s">
        <v>8</v>
      </c>
      <c r="R38" s="171" t="s">
        <v>8</v>
      </c>
      <c r="S38" s="173">
        <v>53</v>
      </c>
      <c r="T38" s="173">
        <v>34</v>
      </c>
      <c r="U38" s="173">
        <v>58</v>
      </c>
      <c r="V38" s="173">
        <v>54</v>
      </c>
      <c r="W38" s="173">
        <v>69</v>
      </c>
      <c r="X38" s="173">
        <v>70</v>
      </c>
      <c r="Y38" s="173">
        <v>103</v>
      </c>
      <c r="Z38" s="173">
        <v>82</v>
      </c>
      <c r="AA38" s="173">
        <v>75</v>
      </c>
      <c r="AB38" s="177"/>
    </row>
    <row r="39" spans="1:28" x14ac:dyDescent="0.2">
      <c r="A39" s="982"/>
    </row>
    <row r="40" spans="1:28" x14ac:dyDescent="0.2">
      <c r="A40" s="982"/>
      <c r="B40" s="168" t="s">
        <v>441</v>
      </c>
      <c r="C40" s="168"/>
      <c r="D40" s="168"/>
      <c r="E40" s="168"/>
      <c r="F40" s="168"/>
      <c r="G40" s="168"/>
      <c r="H40" s="168"/>
      <c r="I40" s="168"/>
      <c r="J40" s="168"/>
      <c r="K40" s="168"/>
      <c r="L40" s="168"/>
      <c r="M40" s="168"/>
      <c r="N40" s="168"/>
      <c r="O40" s="168"/>
      <c r="P40" s="168"/>
      <c r="Q40" s="168"/>
      <c r="R40" s="168"/>
      <c r="S40" s="168"/>
      <c r="T40" s="168"/>
      <c r="U40" s="168"/>
      <c r="V40" s="168"/>
      <c r="W40" s="168"/>
      <c r="X40" s="168"/>
      <c r="Y40" s="168"/>
      <c r="Z40" s="168"/>
      <c r="AA40" s="168"/>
    </row>
    <row r="41" spans="1:28" x14ac:dyDescent="0.2">
      <c r="A41" s="982"/>
      <c r="B41" s="156" t="s">
        <v>440</v>
      </c>
      <c r="C41" s="171" t="s">
        <v>8</v>
      </c>
      <c r="D41" s="171" t="s">
        <v>8</v>
      </c>
      <c r="E41" s="171" t="s">
        <v>8</v>
      </c>
      <c r="F41" s="171" t="s">
        <v>8</v>
      </c>
      <c r="G41" s="171" t="s">
        <v>8</v>
      </c>
      <c r="H41" s="171" t="s">
        <v>8</v>
      </c>
      <c r="I41" s="171" t="s">
        <v>8</v>
      </c>
      <c r="J41" s="171" t="s">
        <v>8</v>
      </c>
      <c r="K41" s="171" t="s">
        <v>8</v>
      </c>
      <c r="L41" s="171" t="s">
        <v>8</v>
      </c>
      <c r="M41" s="171" t="s">
        <v>8</v>
      </c>
      <c r="N41" s="171" t="s">
        <v>8</v>
      </c>
      <c r="O41" s="171" t="s">
        <v>8</v>
      </c>
      <c r="P41" s="171" t="s">
        <v>8</v>
      </c>
      <c r="Q41" s="157">
        <v>422307</v>
      </c>
      <c r="R41" s="157">
        <v>462634</v>
      </c>
      <c r="S41" s="157">
        <v>470275</v>
      </c>
      <c r="T41" s="157">
        <v>481241</v>
      </c>
      <c r="U41" s="157">
        <v>525420</v>
      </c>
      <c r="V41" s="157">
        <v>580877</v>
      </c>
      <c r="W41" s="157">
        <v>758929</v>
      </c>
      <c r="X41" s="157">
        <v>874385</v>
      </c>
      <c r="Y41" s="157">
        <v>1090363</v>
      </c>
      <c r="Z41" s="157">
        <v>1178306</v>
      </c>
      <c r="AA41" s="171" t="s">
        <v>8</v>
      </c>
    </row>
    <row r="42" spans="1:28" x14ac:dyDescent="0.2">
      <c r="A42" s="982"/>
      <c r="B42" s="158" t="s">
        <v>95</v>
      </c>
      <c r="C42" s="171" t="s">
        <v>8</v>
      </c>
      <c r="D42" s="171" t="s">
        <v>8</v>
      </c>
      <c r="E42" s="171" t="s">
        <v>8</v>
      </c>
      <c r="F42" s="171" t="s">
        <v>8</v>
      </c>
      <c r="G42" s="171" t="s">
        <v>8</v>
      </c>
      <c r="H42" s="171" t="s">
        <v>8</v>
      </c>
      <c r="I42" s="171" t="s">
        <v>8</v>
      </c>
      <c r="J42" s="171" t="s">
        <v>8</v>
      </c>
      <c r="K42" s="171" t="s">
        <v>8</v>
      </c>
      <c r="L42" s="171" t="s">
        <v>8</v>
      </c>
      <c r="M42" s="171" t="s">
        <v>8</v>
      </c>
      <c r="N42" s="171" t="s">
        <v>8</v>
      </c>
      <c r="O42" s="171" t="s">
        <v>8</v>
      </c>
      <c r="P42" s="171" t="s">
        <v>8</v>
      </c>
      <c r="Q42" s="157">
        <v>34739</v>
      </c>
      <c r="R42" s="157">
        <v>40031</v>
      </c>
      <c r="S42" s="157">
        <v>37313</v>
      </c>
      <c r="T42" s="157">
        <v>36689</v>
      </c>
      <c r="U42" s="157">
        <v>49711</v>
      </c>
      <c r="V42" s="157">
        <v>63842</v>
      </c>
      <c r="W42" s="157">
        <v>82729</v>
      </c>
      <c r="X42" s="157">
        <v>98590</v>
      </c>
      <c r="Y42" s="157">
        <v>118444</v>
      </c>
      <c r="Z42" s="157">
        <v>117752</v>
      </c>
      <c r="AA42" s="171" t="s">
        <v>8</v>
      </c>
    </row>
    <row r="43" spans="1:28" ht="16" x14ac:dyDescent="0.2">
      <c r="A43" s="982"/>
      <c r="B43" s="158" t="s">
        <v>430</v>
      </c>
      <c r="C43" s="171" t="s">
        <v>8</v>
      </c>
      <c r="D43" s="171" t="s">
        <v>8</v>
      </c>
      <c r="E43" s="171" t="s">
        <v>8</v>
      </c>
      <c r="F43" s="171" t="s">
        <v>8</v>
      </c>
      <c r="G43" s="171" t="s">
        <v>8</v>
      </c>
      <c r="H43" s="171" t="s">
        <v>8</v>
      </c>
      <c r="I43" s="171" t="s">
        <v>8</v>
      </c>
      <c r="J43" s="171" t="s">
        <v>8</v>
      </c>
      <c r="K43" s="171" t="s">
        <v>8</v>
      </c>
      <c r="L43" s="171" t="s">
        <v>8</v>
      </c>
      <c r="M43" s="171" t="s">
        <v>8</v>
      </c>
      <c r="N43" s="171" t="s">
        <v>8</v>
      </c>
      <c r="O43" s="171" t="s">
        <v>8</v>
      </c>
      <c r="P43" s="171" t="s">
        <v>8</v>
      </c>
      <c r="Q43" s="157">
        <v>198828</v>
      </c>
      <c r="R43" s="157">
        <v>256208</v>
      </c>
      <c r="S43" s="157">
        <v>264240</v>
      </c>
      <c r="T43" s="157">
        <v>272345</v>
      </c>
      <c r="U43" s="157">
        <v>318565</v>
      </c>
      <c r="V43" s="157">
        <v>373512</v>
      </c>
      <c r="W43" s="157">
        <v>471327</v>
      </c>
      <c r="X43" s="157">
        <v>573402</v>
      </c>
      <c r="Y43" s="157">
        <v>661480</v>
      </c>
      <c r="Z43" s="157">
        <v>711232</v>
      </c>
      <c r="AA43" s="171" t="s">
        <v>8</v>
      </c>
    </row>
    <row r="44" spans="1:28" x14ac:dyDescent="0.2">
      <c r="A44" s="982"/>
    </row>
    <row r="45" spans="1:28" x14ac:dyDescent="0.2">
      <c r="A45" s="982"/>
      <c r="B45" s="168" t="s">
        <v>442</v>
      </c>
      <c r="C45" s="168"/>
      <c r="D45" s="168"/>
      <c r="E45" s="168"/>
      <c r="F45" s="168"/>
      <c r="G45" s="168"/>
      <c r="H45" s="168"/>
      <c r="I45" s="168"/>
      <c r="J45" s="168"/>
      <c r="K45" s="168"/>
      <c r="L45" s="168"/>
      <c r="M45" s="168"/>
      <c r="N45" s="168"/>
      <c r="O45" s="168"/>
      <c r="P45" s="168"/>
      <c r="Q45" s="168"/>
      <c r="R45" s="168"/>
      <c r="S45" s="168"/>
      <c r="T45" s="168"/>
      <c r="U45" s="168"/>
      <c r="V45" s="168"/>
      <c r="W45" s="168"/>
      <c r="X45" s="168"/>
      <c r="Y45" s="168"/>
      <c r="Z45" s="168"/>
      <c r="AA45" s="168"/>
    </row>
    <row r="46" spans="1:28" x14ac:dyDescent="0.2">
      <c r="A46" s="982"/>
      <c r="B46" s="170" t="s">
        <v>432</v>
      </c>
      <c r="C46" s="171" t="s">
        <v>8</v>
      </c>
      <c r="D46" s="171" t="s">
        <v>8</v>
      </c>
      <c r="E46" s="171" t="s">
        <v>8</v>
      </c>
      <c r="F46" s="171" t="s">
        <v>8</v>
      </c>
      <c r="G46" s="171" t="s">
        <v>8</v>
      </c>
      <c r="H46" s="171" t="s">
        <v>8</v>
      </c>
      <c r="I46" s="171" t="s">
        <v>8</v>
      </c>
      <c r="J46" s="171" t="s">
        <v>8</v>
      </c>
      <c r="K46" s="171" t="s">
        <v>8</v>
      </c>
      <c r="L46" s="171" t="s">
        <v>8</v>
      </c>
      <c r="M46" s="171" t="s">
        <v>8</v>
      </c>
      <c r="N46" s="171" t="s">
        <v>8</v>
      </c>
      <c r="O46" s="171" t="s">
        <v>8</v>
      </c>
      <c r="P46" s="171" t="s">
        <v>8</v>
      </c>
      <c r="Q46" s="171" t="s">
        <v>8</v>
      </c>
      <c r="R46" s="157">
        <v>147484</v>
      </c>
      <c r="S46" s="157">
        <v>296127</v>
      </c>
      <c r="T46" s="157">
        <v>563127</v>
      </c>
      <c r="U46" s="157">
        <v>981303</v>
      </c>
      <c r="V46" s="157">
        <v>834328</v>
      </c>
      <c r="W46" s="157">
        <v>828462</v>
      </c>
      <c r="X46" s="157">
        <v>992975</v>
      </c>
      <c r="Y46" s="157">
        <v>1112041</v>
      </c>
      <c r="Z46" s="157">
        <v>1152163</v>
      </c>
      <c r="AA46" s="157">
        <v>1383677</v>
      </c>
    </row>
    <row r="47" spans="1:28" x14ac:dyDescent="0.2">
      <c r="A47" s="982"/>
      <c r="B47" s="170" t="s">
        <v>431</v>
      </c>
      <c r="C47" s="157">
        <v>3959968</v>
      </c>
      <c r="D47" s="157">
        <v>3563106</v>
      </c>
      <c r="E47" s="157">
        <v>4175836</v>
      </c>
      <c r="F47" s="157">
        <v>5055637</v>
      </c>
      <c r="G47" s="157">
        <v>5173217</v>
      </c>
      <c r="H47" s="157">
        <v>4316342</v>
      </c>
      <c r="I47" s="157">
        <v>3854439</v>
      </c>
      <c r="J47" s="157">
        <v>3593504</v>
      </c>
      <c r="K47" s="157">
        <v>3713590</v>
      </c>
      <c r="L47" s="157">
        <v>4047747</v>
      </c>
      <c r="M47" s="157">
        <v>3793541</v>
      </c>
      <c r="N47" s="157">
        <v>2932655</v>
      </c>
      <c r="O47" s="157">
        <v>3366895</v>
      </c>
      <c r="P47" s="157">
        <v>3308404</v>
      </c>
      <c r="Q47" s="157">
        <v>3099025</v>
      </c>
      <c r="R47" s="157">
        <v>3241494</v>
      </c>
      <c r="S47" s="157">
        <v>3653324</v>
      </c>
      <c r="T47" s="157">
        <v>3922613</v>
      </c>
      <c r="U47" s="157">
        <v>4498944</v>
      </c>
      <c r="V47" s="157">
        <v>5555818</v>
      </c>
      <c r="W47" s="157">
        <v>5459240</v>
      </c>
      <c r="X47" s="157">
        <v>6541886</v>
      </c>
      <c r="Y47" s="157">
        <v>8578610</v>
      </c>
      <c r="Z47" s="157">
        <v>10884792</v>
      </c>
      <c r="AA47" s="171" t="s">
        <v>8</v>
      </c>
    </row>
    <row r="48" spans="1:28" x14ac:dyDescent="0.2">
      <c r="A48" s="982"/>
      <c r="C48" s="171"/>
      <c r="D48" s="171"/>
      <c r="E48" s="171"/>
      <c r="F48" s="171"/>
      <c r="G48" s="171"/>
      <c r="H48" s="171"/>
      <c r="I48" s="171"/>
      <c r="J48" s="171"/>
      <c r="K48" s="171"/>
      <c r="L48" s="171"/>
      <c r="M48" s="171"/>
      <c r="N48" s="171"/>
      <c r="O48" s="171"/>
      <c r="P48" s="171"/>
      <c r="Q48" s="171"/>
      <c r="R48" s="171"/>
      <c r="S48" s="171"/>
      <c r="T48" s="171"/>
      <c r="U48" s="171"/>
      <c r="V48" s="171"/>
      <c r="W48" s="171"/>
      <c r="X48" s="171"/>
      <c r="Y48" s="171"/>
      <c r="Z48" s="171"/>
      <c r="AA48" s="171"/>
    </row>
    <row r="49" spans="1:27" x14ac:dyDescent="0.2">
      <c r="A49" s="982" t="s">
        <v>450</v>
      </c>
      <c r="B49" s="168" t="s">
        <v>672</v>
      </c>
      <c r="C49" s="169"/>
      <c r="D49" s="169"/>
      <c r="E49" s="169"/>
      <c r="F49" s="169"/>
      <c r="G49" s="169"/>
      <c r="H49" s="169"/>
      <c r="I49" s="169"/>
      <c r="J49" s="169"/>
      <c r="K49" s="169"/>
      <c r="L49" s="169"/>
      <c r="M49" s="169"/>
      <c r="N49" s="169"/>
      <c r="O49" s="169"/>
      <c r="P49" s="169"/>
      <c r="Q49" s="169"/>
      <c r="R49" s="169"/>
      <c r="S49" s="169"/>
      <c r="T49" s="169"/>
      <c r="U49" s="169"/>
      <c r="V49" s="169"/>
      <c r="W49" s="169"/>
      <c r="X49" s="169"/>
      <c r="Y49" s="169"/>
      <c r="Z49" s="169"/>
      <c r="AA49" s="169"/>
    </row>
    <row r="50" spans="1:27" x14ac:dyDescent="0.2">
      <c r="A50" s="982"/>
      <c r="B50" s="974" t="s">
        <v>673</v>
      </c>
      <c r="C50" s="171" t="s">
        <v>8</v>
      </c>
      <c r="D50" s="171"/>
      <c r="E50" s="171"/>
      <c r="F50" s="171"/>
      <c r="G50" s="171"/>
      <c r="H50" s="171" t="s">
        <v>8</v>
      </c>
      <c r="I50" s="171"/>
      <c r="J50" s="171"/>
      <c r="K50" s="171"/>
      <c r="L50" s="171"/>
      <c r="M50" s="171" t="s">
        <v>8</v>
      </c>
      <c r="N50" s="171"/>
      <c r="O50" s="171"/>
      <c r="P50" s="171"/>
      <c r="Q50" s="171"/>
      <c r="R50" s="171">
        <f>HUD!M4</f>
        <v>9254</v>
      </c>
      <c r="S50" s="171">
        <f>HUD!N4</f>
        <v>10328</v>
      </c>
      <c r="T50" s="171">
        <f>HUD!O4</f>
        <v>10154</v>
      </c>
      <c r="U50" s="171">
        <f>HUD!P4</f>
        <v>10552</v>
      </c>
      <c r="V50" s="171">
        <f>HUD!Q4</f>
        <v>10242</v>
      </c>
      <c r="W50" s="171">
        <f>HUD!R4</f>
        <v>10155</v>
      </c>
      <c r="X50" s="171">
        <f>HUD!S4</f>
        <v>9354</v>
      </c>
      <c r="Y50" s="171">
        <f>HUD!T4</f>
        <v>8818</v>
      </c>
      <c r="Z50" s="171">
        <f>HUD!U4</f>
        <v>8368</v>
      </c>
      <c r="AA50" s="171" t="s">
        <v>8</v>
      </c>
    </row>
    <row r="51" spans="1:27" x14ac:dyDescent="0.2">
      <c r="A51" s="982"/>
      <c r="B51" s="972" t="s">
        <v>143</v>
      </c>
      <c r="C51" s="171" t="s">
        <v>8</v>
      </c>
      <c r="D51" s="171"/>
      <c r="E51" s="171"/>
      <c r="F51" s="171"/>
      <c r="G51" s="171"/>
      <c r="H51" s="171" t="s">
        <v>8</v>
      </c>
      <c r="I51" s="171"/>
      <c r="J51" s="171"/>
      <c r="K51" s="171"/>
      <c r="L51" s="171"/>
      <c r="M51" s="171" t="s">
        <v>8</v>
      </c>
      <c r="N51" s="171"/>
      <c r="O51" s="171"/>
      <c r="P51" s="171"/>
      <c r="Q51" s="171"/>
      <c r="R51" s="171">
        <f>HUD!M5</f>
        <v>3766</v>
      </c>
      <c r="S51" s="171">
        <f>HUD!N5</f>
        <v>4110</v>
      </c>
      <c r="T51" s="171">
        <f>HUD!O5</f>
        <v>4410</v>
      </c>
      <c r="U51" s="171">
        <f>HUD!P5</f>
        <v>4675</v>
      </c>
      <c r="V51" s="171">
        <f>HUD!Q5</f>
        <v>4458</v>
      </c>
      <c r="W51" s="171">
        <f>HUD!R5</f>
        <v>4839</v>
      </c>
      <c r="X51" s="171">
        <f>HUD!S5</f>
        <v>4498</v>
      </c>
      <c r="Y51" s="171">
        <f>HUD!T5</f>
        <v>4379</v>
      </c>
      <c r="Z51" s="171">
        <f>HUD!U5</f>
        <v>4429</v>
      </c>
      <c r="AA51" s="171" t="s">
        <v>8</v>
      </c>
    </row>
    <row r="52" spans="1:27" x14ac:dyDescent="0.2">
      <c r="A52" s="982"/>
      <c r="B52" s="972" t="s">
        <v>151</v>
      </c>
      <c r="C52" s="171" t="s">
        <v>8</v>
      </c>
      <c r="D52" s="171"/>
      <c r="E52" s="171"/>
      <c r="F52" s="171"/>
      <c r="G52" s="171"/>
      <c r="H52" s="171" t="s">
        <v>8</v>
      </c>
      <c r="I52" s="171"/>
      <c r="J52" s="171"/>
      <c r="K52" s="171"/>
      <c r="L52" s="171"/>
      <c r="M52" s="171" t="s">
        <v>8</v>
      </c>
      <c r="N52" s="171"/>
      <c r="O52" s="171"/>
      <c r="P52" s="171"/>
      <c r="Q52" s="171"/>
      <c r="R52" s="171">
        <f>HUD!M6</f>
        <v>3472</v>
      </c>
      <c r="S52" s="171">
        <f>HUD!N6</f>
        <v>4043</v>
      </c>
      <c r="T52" s="171">
        <f>HUD!O6</f>
        <v>3750</v>
      </c>
      <c r="U52" s="171">
        <f>HUD!P6</f>
        <v>3669</v>
      </c>
      <c r="V52" s="171">
        <f>HUD!Q6</f>
        <v>3203</v>
      </c>
      <c r="W52" s="171">
        <f>HUD!R6</f>
        <v>3483</v>
      </c>
      <c r="X52" s="171">
        <f>HUD!S6</f>
        <v>3025</v>
      </c>
      <c r="Y52" s="171">
        <f>HUD!T6</f>
        <v>2597</v>
      </c>
      <c r="Z52" s="171">
        <f>HUD!U6</f>
        <v>2337</v>
      </c>
      <c r="AA52" s="171" t="s">
        <v>8</v>
      </c>
    </row>
    <row r="53" spans="1:27" x14ac:dyDescent="0.2">
      <c r="A53" s="982"/>
      <c r="B53" s="972" t="s">
        <v>538</v>
      </c>
      <c r="C53" s="171" t="s">
        <v>8</v>
      </c>
      <c r="D53" s="171"/>
      <c r="E53" s="171"/>
      <c r="F53" s="171"/>
      <c r="G53" s="171"/>
      <c r="H53" s="171" t="s">
        <v>8</v>
      </c>
      <c r="I53" s="171"/>
      <c r="J53" s="171"/>
      <c r="K53" s="171"/>
      <c r="L53" s="171"/>
      <c r="M53" s="171" t="s">
        <v>8</v>
      </c>
      <c r="N53" s="171"/>
      <c r="O53" s="171"/>
      <c r="P53" s="171"/>
      <c r="Q53" s="171"/>
      <c r="R53" s="171">
        <f>HUD!M7</f>
        <v>1414</v>
      </c>
      <c r="S53" s="171">
        <f>HUD!N7</f>
        <v>1433</v>
      </c>
      <c r="T53" s="171">
        <f>HUD!O7</f>
        <v>1441</v>
      </c>
      <c r="U53" s="171">
        <f>HUD!P7</f>
        <v>1690</v>
      </c>
      <c r="V53" s="171">
        <f>HUD!Q7</f>
        <v>2017</v>
      </c>
      <c r="W53" s="171">
        <f>HUD!R7</f>
        <v>1560</v>
      </c>
      <c r="X53" s="171">
        <f>HUD!S7</f>
        <v>1425</v>
      </c>
      <c r="Y53" s="171">
        <f>HUD!T7</f>
        <v>1301</v>
      </c>
      <c r="Z53" s="171">
        <f>HUD!U7</f>
        <v>1149</v>
      </c>
      <c r="AA53" s="171" t="s">
        <v>8</v>
      </c>
    </row>
    <row r="54" spans="1:27" x14ac:dyDescent="0.2">
      <c r="A54" s="982"/>
      <c r="B54" s="972" t="s">
        <v>149</v>
      </c>
      <c r="C54" s="171" t="s">
        <v>8</v>
      </c>
      <c r="D54" s="171"/>
      <c r="E54" s="171"/>
      <c r="F54" s="171"/>
      <c r="G54" s="171"/>
      <c r="H54" s="171" t="s">
        <v>8</v>
      </c>
      <c r="I54" s="171"/>
      <c r="J54" s="171"/>
      <c r="K54" s="171"/>
      <c r="L54" s="171"/>
      <c r="M54" s="171" t="s">
        <v>8</v>
      </c>
      <c r="N54" s="171"/>
      <c r="O54" s="171"/>
      <c r="P54" s="171"/>
      <c r="Q54" s="171"/>
      <c r="R54" s="171">
        <f>HUD!M8</f>
        <v>1225</v>
      </c>
      <c r="S54" s="171">
        <f>HUD!N8</f>
        <v>1427</v>
      </c>
      <c r="T54" s="171">
        <f>HUD!O8</f>
        <v>1299</v>
      </c>
      <c r="U54" s="171">
        <f>HUD!P8</f>
        <v>1364</v>
      </c>
      <c r="V54" s="171">
        <f>HUD!Q8</f>
        <v>1313</v>
      </c>
      <c r="W54" s="171">
        <f>HUD!R8</f>
        <v>1177</v>
      </c>
      <c r="X54" s="171">
        <f>HUD!S8</f>
        <v>1195</v>
      </c>
      <c r="Y54" s="171">
        <f>HUD!T8</f>
        <v>1114</v>
      </c>
      <c r="Z54" s="171">
        <f>HUD!U8</f>
        <v>1040</v>
      </c>
      <c r="AA54" s="171" t="s">
        <v>8</v>
      </c>
    </row>
    <row r="55" spans="1:27" x14ac:dyDescent="0.2">
      <c r="A55" s="982"/>
      <c r="B55" s="973" t="s">
        <v>539</v>
      </c>
      <c r="C55" s="171" t="s">
        <v>8</v>
      </c>
      <c r="D55" s="171"/>
      <c r="E55" s="171"/>
      <c r="F55" s="171"/>
      <c r="G55" s="171"/>
      <c r="H55" s="171" t="s">
        <v>8</v>
      </c>
      <c r="I55" s="171"/>
      <c r="J55" s="171"/>
      <c r="K55" s="171"/>
      <c r="L55" s="171"/>
      <c r="M55" s="171" t="s">
        <v>8</v>
      </c>
      <c r="N55" s="171"/>
      <c r="O55" s="171"/>
      <c r="P55" s="171"/>
      <c r="Q55" s="171"/>
      <c r="R55" s="171">
        <f>HUD!M9</f>
        <v>860</v>
      </c>
      <c r="S55" s="171">
        <f>HUD!N9</f>
        <v>931</v>
      </c>
      <c r="T55" s="171">
        <f>HUD!O9</f>
        <v>784</v>
      </c>
      <c r="U55" s="171">
        <f>HUD!P9</f>
        <v>848</v>
      </c>
      <c r="V55" s="171">
        <f>HUD!Q9</f>
        <v>837</v>
      </c>
      <c r="W55" s="171">
        <f>HUD!R9</f>
        <v>722</v>
      </c>
      <c r="X55" s="171">
        <f>HUD!S9</f>
        <v>759</v>
      </c>
      <c r="Y55" s="171">
        <f>HUD!T9</f>
        <v>691</v>
      </c>
      <c r="Z55" s="171">
        <f>HUD!U9</f>
        <v>629</v>
      </c>
      <c r="AA55" s="171" t="s">
        <v>8</v>
      </c>
    </row>
    <row r="56" spans="1:27" x14ac:dyDescent="0.2">
      <c r="A56" s="982"/>
      <c r="B56" s="972" t="s">
        <v>150</v>
      </c>
      <c r="C56" s="171" t="s">
        <v>8</v>
      </c>
      <c r="D56" s="171"/>
      <c r="E56" s="171"/>
      <c r="F56" s="171"/>
      <c r="G56" s="171"/>
      <c r="H56" s="171" t="s">
        <v>8</v>
      </c>
      <c r="I56" s="171"/>
      <c r="J56" s="171"/>
      <c r="K56" s="171"/>
      <c r="L56" s="171"/>
      <c r="M56" s="171" t="s">
        <v>8</v>
      </c>
      <c r="N56" s="171"/>
      <c r="O56" s="171"/>
      <c r="P56" s="171"/>
      <c r="Q56" s="171"/>
      <c r="R56" s="171">
        <f>HUD!M10</f>
        <v>961</v>
      </c>
      <c r="S56" s="171">
        <f>HUD!N10</f>
        <v>997</v>
      </c>
      <c r="T56" s="171">
        <f>HUD!O10</f>
        <v>1008</v>
      </c>
      <c r="U56" s="171">
        <f>HUD!P10</f>
        <v>1133</v>
      </c>
      <c r="V56" s="171">
        <f>HUD!Q10</f>
        <v>1075</v>
      </c>
      <c r="W56" s="171">
        <f>HUD!R10</f>
        <v>1139</v>
      </c>
      <c r="X56" s="171">
        <f>HUD!S10</f>
        <v>1033</v>
      </c>
      <c r="Y56" s="171">
        <f>HUD!T10</f>
        <v>1067</v>
      </c>
      <c r="Z56" s="171">
        <f>HUD!U10</f>
        <v>985</v>
      </c>
      <c r="AA56" s="171" t="s">
        <v>8</v>
      </c>
    </row>
    <row r="57" spans="1:27" x14ac:dyDescent="0.2">
      <c r="A57" s="982"/>
      <c r="B57" s="972" t="s">
        <v>540</v>
      </c>
      <c r="C57" s="171" t="s">
        <v>8</v>
      </c>
      <c r="D57" s="171"/>
      <c r="E57" s="171"/>
      <c r="F57" s="171"/>
      <c r="G57" s="171"/>
      <c r="H57" s="171" t="s">
        <v>8</v>
      </c>
      <c r="I57" s="171"/>
      <c r="J57" s="171"/>
      <c r="K57" s="171"/>
      <c r="L57" s="171"/>
      <c r="M57" s="171" t="s">
        <v>8</v>
      </c>
      <c r="N57" s="171"/>
      <c r="O57" s="171"/>
      <c r="P57" s="171"/>
      <c r="Q57" s="171"/>
      <c r="R57" s="171">
        <f>HUD!M11</f>
        <v>452</v>
      </c>
      <c r="S57" s="171">
        <f>HUD!N11</f>
        <v>577</v>
      </c>
      <c r="T57" s="171">
        <f>HUD!O11</f>
        <v>588</v>
      </c>
      <c r="U57" s="171">
        <f>HUD!P11</f>
        <v>575</v>
      </c>
      <c r="V57" s="171">
        <f>HUD!Q11</f>
        <v>654</v>
      </c>
      <c r="W57" s="171">
        <f>HUD!R11</f>
        <v>707</v>
      </c>
      <c r="X57" s="171">
        <f>HUD!S11</f>
        <v>856</v>
      </c>
      <c r="Y57" s="171">
        <f>HUD!T11</f>
        <v>970</v>
      </c>
      <c r="Z57" s="171">
        <f>HUD!U11</f>
        <v>928</v>
      </c>
      <c r="AA57" s="171" t="s">
        <v>8</v>
      </c>
    </row>
    <row r="58" spans="1:27" x14ac:dyDescent="0.2">
      <c r="A58" s="982"/>
      <c r="B58" s="972" t="s">
        <v>148</v>
      </c>
      <c r="C58" s="171" t="s">
        <v>8</v>
      </c>
      <c r="D58" s="171"/>
      <c r="E58" s="171"/>
      <c r="F58" s="171"/>
      <c r="G58" s="171"/>
      <c r="H58" s="171" t="s">
        <v>8</v>
      </c>
      <c r="I58" s="171"/>
      <c r="J58" s="171"/>
      <c r="K58" s="171"/>
      <c r="L58" s="171"/>
      <c r="M58" s="171" t="s">
        <v>8</v>
      </c>
      <c r="N58" s="171"/>
      <c r="O58" s="171"/>
      <c r="P58" s="171"/>
      <c r="Q58" s="171"/>
      <c r="R58" s="171">
        <f>HUD!M12</f>
        <v>218</v>
      </c>
      <c r="S58" s="171">
        <f>HUD!N12</f>
        <v>258</v>
      </c>
      <c r="T58" s="171">
        <f>HUD!O12</f>
        <v>266</v>
      </c>
      <c r="U58" s="171">
        <f>HUD!P12</f>
        <v>339</v>
      </c>
      <c r="V58" s="171">
        <f>HUD!Q12</f>
        <v>302</v>
      </c>
      <c r="W58" s="171">
        <f>HUD!R12</f>
        <v>287</v>
      </c>
      <c r="X58" s="171">
        <f>HUD!S12</f>
        <v>262</v>
      </c>
      <c r="Y58" s="171">
        <f>HUD!T12</f>
        <v>229</v>
      </c>
      <c r="Z58" s="171">
        <f>HUD!U12</f>
        <v>220</v>
      </c>
      <c r="AA58" s="171" t="s">
        <v>8</v>
      </c>
    </row>
    <row r="59" spans="1:27" x14ac:dyDescent="0.2">
      <c r="A59" s="982"/>
      <c r="B59" s="972" t="s">
        <v>147</v>
      </c>
      <c r="C59" s="171" t="s">
        <v>8</v>
      </c>
      <c r="D59" s="171"/>
      <c r="E59" s="171"/>
      <c r="F59" s="171"/>
      <c r="G59" s="171"/>
      <c r="H59" s="171" t="s">
        <v>8</v>
      </c>
      <c r="I59" s="171"/>
      <c r="J59" s="171"/>
      <c r="K59" s="171"/>
      <c r="L59" s="171"/>
      <c r="M59" s="171" t="s">
        <v>8</v>
      </c>
      <c r="N59" s="171"/>
      <c r="O59" s="171"/>
      <c r="P59" s="171"/>
      <c r="Q59" s="171"/>
      <c r="R59" s="171">
        <f>HUD!M13</f>
        <v>142</v>
      </c>
      <c r="S59" s="171">
        <f>HUD!N13</f>
        <v>154</v>
      </c>
      <c r="T59" s="171">
        <f>HUD!O13</f>
        <v>173</v>
      </c>
      <c r="U59" s="171">
        <f>HUD!P13</f>
        <v>262</v>
      </c>
      <c r="V59" s="171">
        <f>HUD!Q13</f>
        <v>251</v>
      </c>
      <c r="W59" s="171">
        <f>HUD!R13</f>
        <v>219</v>
      </c>
      <c r="X59" s="171">
        <f>HUD!S13</f>
        <v>185</v>
      </c>
      <c r="Y59" s="171">
        <f>HUD!T13</f>
        <v>155</v>
      </c>
      <c r="Z59" s="171">
        <f>HUD!U13</f>
        <v>170</v>
      </c>
      <c r="AA59" s="171" t="s">
        <v>8</v>
      </c>
    </row>
    <row r="60" spans="1:27" x14ac:dyDescent="0.2">
      <c r="A60" s="982"/>
    </row>
    <row r="61" spans="1:27" x14ac:dyDescent="0.2">
      <c r="A61" s="982"/>
      <c r="B61" s="168" t="s">
        <v>433</v>
      </c>
      <c r="C61" s="169"/>
      <c r="D61" s="169"/>
      <c r="E61" s="169"/>
      <c r="F61" s="169"/>
      <c r="G61" s="169"/>
      <c r="H61" s="169"/>
      <c r="I61" s="169"/>
      <c r="J61" s="169"/>
      <c r="K61" s="169"/>
      <c r="L61" s="169"/>
      <c r="M61" s="169"/>
      <c r="N61" s="169"/>
      <c r="O61" s="169"/>
      <c r="P61" s="169"/>
      <c r="Q61" s="169"/>
      <c r="R61" s="169"/>
      <c r="S61" s="169"/>
      <c r="T61" s="169"/>
      <c r="U61" s="169"/>
      <c r="V61" s="169"/>
      <c r="W61" s="169"/>
      <c r="X61" s="169"/>
      <c r="Y61" s="169"/>
      <c r="Z61" s="169"/>
      <c r="AA61" s="169"/>
    </row>
    <row r="62" spans="1:27" x14ac:dyDescent="0.2">
      <c r="A62" s="982"/>
      <c r="B62" s="170" t="s">
        <v>408</v>
      </c>
      <c r="C62" s="173">
        <v>235</v>
      </c>
      <c r="D62" s="173">
        <v>230</v>
      </c>
      <c r="E62" s="173">
        <v>220</v>
      </c>
      <c r="F62" s="173">
        <v>183</v>
      </c>
      <c r="G62" s="173">
        <v>198</v>
      </c>
      <c r="H62" s="173">
        <v>200</v>
      </c>
      <c r="I62" s="173">
        <v>249</v>
      </c>
      <c r="J62" s="173">
        <v>240</v>
      </c>
      <c r="K62" s="173">
        <v>252</v>
      </c>
      <c r="L62" s="173">
        <v>397</v>
      </c>
      <c r="M62" s="173">
        <v>447</v>
      </c>
      <c r="N62" s="173">
        <v>520</v>
      </c>
      <c r="O62" s="173">
        <v>550</v>
      </c>
      <c r="P62" s="173">
        <v>650</v>
      </c>
      <c r="Q62" s="173">
        <v>751</v>
      </c>
      <c r="R62" s="173">
        <v>799</v>
      </c>
      <c r="S62" s="173">
        <v>832</v>
      </c>
      <c r="T62" s="173">
        <v>832</v>
      </c>
      <c r="U62" s="173">
        <v>758</v>
      </c>
      <c r="V62" s="173">
        <v>721</v>
      </c>
      <c r="W62" s="173">
        <v>656</v>
      </c>
      <c r="X62" s="173">
        <v>620</v>
      </c>
      <c r="Y62" s="173">
        <v>513</v>
      </c>
      <c r="Z62" s="173">
        <v>426</v>
      </c>
      <c r="AA62" s="171" t="s">
        <v>8</v>
      </c>
    </row>
    <row r="63" spans="1:27" x14ac:dyDescent="0.2">
      <c r="A63" s="982"/>
      <c r="B63" s="170" t="s">
        <v>409</v>
      </c>
      <c r="C63" s="171" t="s">
        <v>8</v>
      </c>
      <c r="D63" s="171" t="s">
        <v>8</v>
      </c>
      <c r="E63" s="171" t="s">
        <v>8</v>
      </c>
      <c r="F63" s="171" t="s">
        <v>8</v>
      </c>
      <c r="G63" s="171" t="s">
        <v>8</v>
      </c>
      <c r="H63" s="171" t="s">
        <v>8</v>
      </c>
      <c r="I63" s="171" t="s">
        <v>8</v>
      </c>
      <c r="J63" s="171" t="s">
        <v>8</v>
      </c>
      <c r="K63" s="171" t="s">
        <v>8</v>
      </c>
      <c r="L63" s="171" t="s">
        <v>8</v>
      </c>
      <c r="M63" s="171" t="s">
        <v>8</v>
      </c>
      <c r="N63" s="171" t="s">
        <v>8</v>
      </c>
      <c r="O63" s="171" t="s">
        <v>8</v>
      </c>
      <c r="P63" s="173">
        <v>5311</v>
      </c>
      <c r="Q63" s="173">
        <v>6101</v>
      </c>
      <c r="R63" s="173">
        <v>5371</v>
      </c>
      <c r="S63" s="173">
        <v>5938</v>
      </c>
      <c r="T63" s="173">
        <v>8348</v>
      </c>
      <c r="U63" s="173">
        <v>7470</v>
      </c>
      <c r="V63" s="173">
        <v>10554</v>
      </c>
      <c r="W63" s="173">
        <v>13470</v>
      </c>
      <c r="X63" s="173">
        <v>14492</v>
      </c>
      <c r="Y63" s="173">
        <v>18841</v>
      </c>
      <c r="Z63" s="173">
        <v>17377</v>
      </c>
      <c r="AA63" s="171" t="s">
        <v>8</v>
      </c>
    </row>
    <row r="64" spans="1:27" x14ac:dyDescent="0.2">
      <c r="A64" s="982"/>
      <c r="B64" s="170" t="s">
        <v>410</v>
      </c>
      <c r="C64" s="171" t="s">
        <v>8</v>
      </c>
      <c r="D64" s="171" t="s">
        <v>8</v>
      </c>
      <c r="E64" s="171" t="s">
        <v>8</v>
      </c>
      <c r="F64" s="171" t="s">
        <v>8</v>
      </c>
      <c r="G64" s="171" t="s">
        <v>8</v>
      </c>
      <c r="H64" s="171" t="s">
        <v>8</v>
      </c>
      <c r="I64" s="171" t="s">
        <v>8</v>
      </c>
      <c r="J64" s="171" t="s">
        <v>8</v>
      </c>
      <c r="K64" s="171" t="s">
        <v>8</v>
      </c>
      <c r="L64" s="171" t="s">
        <v>8</v>
      </c>
      <c r="M64" s="171" t="s">
        <v>8</v>
      </c>
      <c r="N64" s="171" t="s">
        <v>8</v>
      </c>
      <c r="O64" s="171" t="s">
        <v>8</v>
      </c>
      <c r="P64" s="171" t="s">
        <v>8</v>
      </c>
      <c r="Q64" s="173">
        <v>62</v>
      </c>
      <c r="R64" s="173">
        <v>116</v>
      </c>
      <c r="S64" s="173">
        <v>109</v>
      </c>
      <c r="T64" s="173">
        <v>84</v>
      </c>
      <c r="U64" s="173">
        <v>102</v>
      </c>
      <c r="V64" s="173">
        <v>76</v>
      </c>
      <c r="W64" s="173">
        <v>57</v>
      </c>
      <c r="X64" s="173">
        <v>108</v>
      </c>
      <c r="Y64" s="173">
        <v>53</v>
      </c>
      <c r="Z64" s="173">
        <v>62</v>
      </c>
      <c r="AA64" s="173">
        <v>35</v>
      </c>
    </row>
    <row r="65" spans="1:27" x14ac:dyDescent="0.2">
      <c r="A65" s="982"/>
      <c r="B65" s="170" t="s">
        <v>411</v>
      </c>
      <c r="C65" s="171" t="s">
        <v>8</v>
      </c>
      <c r="D65" s="171" t="s">
        <v>8</v>
      </c>
      <c r="E65" s="171" t="s">
        <v>8</v>
      </c>
      <c r="F65" s="171" t="s">
        <v>8</v>
      </c>
      <c r="G65" s="171" t="s">
        <v>8</v>
      </c>
      <c r="H65" s="171" t="s">
        <v>8</v>
      </c>
      <c r="I65" s="171" t="s">
        <v>8</v>
      </c>
      <c r="J65" s="171" t="s">
        <v>8</v>
      </c>
      <c r="K65" s="171" t="s">
        <v>8</v>
      </c>
      <c r="L65" s="171" t="s">
        <v>8</v>
      </c>
      <c r="M65" s="171" t="s">
        <v>8</v>
      </c>
      <c r="N65" s="171" t="s">
        <v>8</v>
      </c>
      <c r="O65" s="173">
        <v>432</v>
      </c>
      <c r="P65" s="173">
        <v>377</v>
      </c>
      <c r="Q65" s="173">
        <v>387</v>
      </c>
      <c r="R65" s="173">
        <v>394</v>
      </c>
      <c r="S65" s="173">
        <v>390</v>
      </c>
      <c r="T65" s="173">
        <v>370</v>
      </c>
      <c r="U65" s="173">
        <v>306</v>
      </c>
      <c r="V65" s="173">
        <v>305</v>
      </c>
      <c r="W65" s="171" t="s">
        <v>8</v>
      </c>
      <c r="X65" s="171" t="s">
        <v>8</v>
      </c>
      <c r="Y65" s="171" t="s">
        <v>8</v>
      </c>
      <c r="Z65" s="171" t="s">
        <v>8</v>
      </c>
      <c r="AA65" s="171" t="s">
        <v>8</v>
      </c>
    </row>
    <row r="66" spans="1:27" x14ac:dyDescent="0.2">
      <c r="A66" s="982"/>
      <c r="B66" s="170" t="s">
        <v>412</v>
      </c>
      <c r="C66" s="171" t="s">
        <v>8</v>
      </c>
      <c r="D66" s="171" t="s">
        <v>8</v>
      </c>
      <c r="E66" s="171" t="s">
        <v>8</v>
      </c>
      <c r="F66" s="171" t="s">
        <v>8</v>
      </c>
      <c r="G66" s="171" t="s">
        <v>8</v>
      </c>
      <c r="H66" s="171" t="s">
        <v>8</v>
      </c>
      <c r="I66" s="171" t="s">
        <v>8</v>
      </c>
      <c r="J66" s="171" t="s">
        <v>8</v>
      </c>
      <c r="K66" s="171" t="s">
        <v>8</v>
      </c>
      <c r="L66" s="171" t="s">
        <v>8</v>
      </c>
      <c r="M66" s="171" t="s">
        <v>8</v>
      </c>
      <c r="N66" s="171" t="s">
        <v>8</v>
      </c>
      <c r="O66" s="171" t="s">
        <v>8</v>
      </c>
      <c r="P66" s="171" t="s">
        <v>8</v>
      </c>
      <c r="Q66" s="171" t="s">
        <v>8</v>
      </c>
      <c r="R66" s="171" t="s">
        <v>8</v>
      </c>
      <c r="S66" s="171" t="s">
        <v>8</v>
      </c>
      <c r="T66" s="171" t="s">
        <v>8</v>
      </c>
      <c r="U66" s="171" t="s">
        <v>8</v>
      </c>
      <c r="V66" s="171" t="s">
        <v>8</v>
      </c>
      <c r="W66" s="173">
        <v>364300</v>
      </c>
      <c r="X66" s="173">
        <v>365500</v>
      </c>
      <c r="Y66" s="173">
        <v>351400</v>
      </c>
      <c r="Z66" s="171" t="s">
        <v>8</v>
      </c>
      <c r="AA66" s="171" t="s">
        <v>8</v>
      </c>
    </row>
    <row r="67" spans="1:27" x14ac:dyDescent="0.2">
      <c r="A67" s="982"/>
      <c r="B67" s="170" t="s">
        <v>417</v>
      </c>
      <c r="C67" s="171" t="s">
        <v>8</v>
      </c>
      <c r="D67" s="171" t="s">
        <v>8</v>
      </c>
      <c r="E67" s="171" t="s">
        <v>8</v>
      </c>
      <c r="F67" s="171" t="s">
        <v>8</v>
      </c>
      <c r="G67" s="171" t="s">
        <v>8</v>
      </c>
      <c r="H67" s="171" t="s">
        <v>8</v>
      </c>
      <c r="I67" s="171" t="s">
        <v>8</v>
      </c>
      <c r="J67" s="171" t="s">
        <v>8</v>
      </c>
      <c r="K67" s="171" t="s">
        <v>8</v>
      </c>
      <c r="L67" s="173">
        <v>8500</v>
      </c>
      <c r="M67" s="173">
        <v>11000</v>
      </c>
      <c r="N67" s="173">
        <v>9500</v>
      </c>
      <c r="O67" s="173">
        <v>8800</v>
      </c>
      <c r="P67" s="173">
        <v>9300</v>
      </c>
      <c r="Q67" s="173">
        <v>9600</v>
      </c>
      <c r="R67" s="173">
        <v>10800</v>
      </c>
      <c r="S67" s="173">
        <v>9200</v>
      </c>
      <c r="T67" s="173">
        <v>9800</v>
      </c>
      <c r="U67" s="173">
        <v>7000</v>
      </c>
      <c r="V67" s="173">
        <v>8800</v>
      </c>
      <c r="W67" s="173">
        <v>8600</v>
      </c>
      <c r="X67" s="173">
        <v>9600</v>
      </c>
      <c r="Y67" s="173">
        <v>8700</v>
      </c>
      <c r="Z67" s="173">
        <v>11400</v>
      </c>
      <c r="AA67" s="173">
        <v>10500</v>
      </c>
    </row>
    <row r="68" spans="1:27" x14ac:dyDescent="0.2">
      <c r="A68" s="982"/>
      <c r="B68" s="170" t="s">
        <v>418</v>
      </c>
      <c r="C68" s="171" t="s">
        <v>8</v>
      </c>
      <c r="D68" s="171" t="s">
        <v>8</v>
      </c>
      <c r="E68" s="171" t="s">
        <v>8</v>
      </c>
      <c r="F68" s="171" t="s">
        <v>8</v>
      </c>
      <c r="G68" s="171" t="s">
        <v>8</v>
      </c>
      <c r="H68" s="171" t="s">
        <v>8</v>
      </c>
      <c r="I68" s="171" t="s">
        <v>8</v>
      </c>
      <c r="J68" s="171" t="s">
        <v>8</v>
      </c>
      <c r="K68" s="171" t="s">
        <v>8</v>
      </c>
      <c r="L68" s="171" t="s">
        <v>8</v>
      </c>
      <c r="M68" s="171" t="s">
        <v>8</v>
      </c>
      <c r="N68" s="171" t="s">
        <v>8</v>
      </c>
      <c r="O68" s="171" t="s">
        <v>8</v>
      </c>
      <c r="P68" s="171" t="s">
        <v>8</v>
      </c>
      <c r="Q68" s="171" t="s">
        <v>8</v>
      </c>
      <c r="R68" s="171" t="s">
        <v>8</v>
      </c>
      <c r="S68" s="171" t="s">
        <v>8</v>
      </c>
      <c r="T68" s="171" t="s">
        <v>8</v>
      </c>
      <c r="U68" s="171" t="s">
        <v>8</v>
      </c>
      <c r="V68" s="173">
        <v>77300</v>
      </c>
      <c r="W68" s="173">
        <v>81700</v>
      </c>
      <c r="X68" s="173">
        <v>74100</v>
      </c>
      <c r="Y68" s="173">
        <v>77900</v>
      </c>
      <c r="Z68" s="173">
        <v>47900</v>
      </c>
      <c r="AA68" s="171" t="s">
        <v>8</v>
      </c>
    </row>
    <row r="69" spans="1:27" x14ac:dyDescent="0.2">
      <c r="A69" s="982"/>
      <c r="B69" s="170" t="s">
        <v>414</v>
      </c>
      <c r="C69" s="173">
        <v>49</v>
      </c>
      <c r="D69" s="173">
        <v>62</v>
      </c>
      <c r="E69" s="173">
        <v>42</v>
      </c>
      <c r="F69" s="173">
        <v>50</v>
      </c>
      <c r="G69" s="173">
        <v>34</v>
      </c>
      <c r="H69" s="173">
        <v>29</v>
      </c>
      <c r="I69" s="173">
        <v>46</v>
      </c>
      <c r="J69" s="173">
        <v>22</v>
      </c>
      <c r="K69" s="173">
        <v>26</v>
      </c>
      <c r="L69" s="173">
        <v>29</v>
      </c>
      <c r="M69" s="173">
        <v>28</v>
      </c>
      <c r="N69" s="173">
        <v>31</v>
      </c>
      <c r="O69" s="173">
        <v>42</v>
      </c>
      <c r="P69" s="173">
        <v>45</v>
      </c>
      <c r="Q69" s="173">
        <v>22</v>
      </c>
      <c r="R69" s="173">
        <v>31</v>
      </c>
      <c r="S69" s="173">
        <v>35</v>
      </c>
      <c r="T69" s="173">
        <v>39</v>
      </c>
      <c r="U69" s="173">
        <v>34</v>
      </c>
      <c r="V69" s="173">
        <v>44</v>
      </c>
      <c r="W69" s="173">
        <v>28</v>
      </c>
      <c r="X69" s="173">
        <v>37</v>
      </c>
      <c r="Y69" s="173">
        <v>30</v>
      </c>
      <c r="Z69" s="171" t="s">
        <v>8</v>
      </c>
      <c r="AA69" s="171" t="s">
        <v>8</v>
      </c>
    </row>
    <row r="70" spans="1:27" x14ac:dyDescent="0.2">
      <c r="A70" s="982"/>
      <c r="B70" s="170" t="s">
        <v>434</v>
      </c>
      <c r="C70" s="171" t="s">
        <v>8</v>
      </c>
      <c r="D70" s="171" t="s">
        <v>8</v>
      </c>
      <c r="E70" s="171" t="s">
        <v>8</v>
      </c>
      <c r="F70" s="171" t="s">
        <v>8</v>
      </c>
      <c r="G70" s="171" t="s">
        <v>8</v>
      </c>
      <c r="H70" s="171" t="s">
        <v>8</v>
      </c>
      <c r="I70" s="171" t="s">
        <v>8</v>
      </c>
      <c r="J70" s="171" t="s">
        <v>8</v>
      </c>
      <c r="K70" s="171" t="s">
        <v>8</v>
      </c>
      <c r="L70" s="171" t="s">
        <v>8</v>
      </c>
      <c r="M70" s="171" t="s">
        <v>8</v>
      </c>
      <c r="N70" s="171" t="s">
        <v>8</v>
      </c>
      <c r="O70" s="171" t="s">
        <v>8</v>
      </c>
      <c r="P70" s="171" t="s">
        <v>8</v>
      </c>
      <c r="Q70" s="171" t="s">
        <v>8</v>
      </c>
      <c r="R70" s="171" t="s">
        <v>8</v>
      </c>
      <c r="S70" s="171" t="s">
        <v>8</v>
      </c>
      <c r="T70" s="171" t="s">
        <v>8</v>
      </c>
      <c r="U70" s="171" t="s">
        <v>8</v>
      </c>
      <c r="V70" s="173">
        <v>250100</v>
      </c>
      <c r="W70" s="173">
        <v>251700</v>
      </c>
      <c r="X70" s="173">
        <v>262300</v>
      </c>
      <c r="Y70" s="173">
        <v>265000</v>
      </c>
      <c r="Z70" s="173">
        <v>256700</v>
      </c>
      <c r="AA70" s="171" t="s">
        <v>8</v>
      </c>
    </row>
    <row r="71" spans="1:27" x14ac:dyDescent="0.2">
      <c r="A71" s="982"/>
      <c r="B71" s="170" t="s">
        <v>419</v>
      </c>
      <c r="C71" s="171" t="s">
        <v>8</v>
      </c>
      <c r="D71" s="171" t="s">
        <v>8</v>
      </c>
      <c r="E71" s="171" t="s">
        <v>8</v>
      </c>
      <c r="F71" s="171" t="s">
        <v>8</v>
      </c>
      <c r="G71" s="171" t="s">
        <v>8</v>
      </c>
      <c r="H71" s="171" t="s">
        <v>8</v>
      </c>
      <c r="I71" s="171" t="s">
        <v>8</v>
      </c>
      <c r="J71" s="171" t="s">
        <v>8</v>
      </c>
      <c r="K71" s="171" t="s">
        <v>8</v>
      </c>
      <c r="L71" s="171" t="s">
        <v>8</v>
      </c>
      <c r="M71" s="171" t="s">
        <v>8</v>
      </c>
      <c r="N71" s="171" t="s">
        <v>8</v>
      </c>
      <c r="O71" s="171" t="s">
        <v>8</v>
      </c>
      <c r="P71" s="171" t="s">
        <v>8</v>
      </c>
      <c r="Q71" s="171" t="s">
        <v>8</v>
      </c>
      <c r="R71" s="171" t="s">
        <v>8</v>
      </c>
      <c r="S71" s="171" t="s">
        <v>8</v>
      </c>
      <c r="T71" s="171" t="s">
        <v>8</v>
      </c>
      <c r="U71" s="171" t="s">
        <v>8</v>
      </c>
      <c r="V71" s="171" t="s">
        <v>8</v>
      </c>
      <c r="W71" s="171" t="s">
        <v>8</v>
      </c>
      <c r="X71" s="171" t="s">
        <v>8</v>
      </c>
      <c r="Y71" s="171">
        <v>24600</v>
      </c>
      <c r="Z71" s="171">
        <v>23900</v>
      </c>
      <c r="AA71" s="171">
        <v>24400</v>
      </c>
    </row>
    <row r="72" spans="1:27" x14ac:dyDescent="0.2">
      <c r="A72" s="982"/>
      <c r="B72" s="170"/>
      <c r="C72" s="171"/>
      <c r="D72" s="171"/>
      <c r="E72" s="171"/>
      <c r="F72" s="171"/>
      <c r="G72" s="171"/>
      <c r="H72" s="171"/>
      <c r="I72" s="171"/>
      <c r="J72" s="171"/>
      <c r="K72" s="171"/>
      <c r="L72" s="171"/>
      <c r="M72" s="171"/>
      <c r="N72" s="171"/>
      <c r="O72" s="171"/>
      <c r="P72" s="171"/>
      <c r="Q72" s="171"/>
      <c r="R72" s="171"/>
      <c r="S72" s="171"/>
      <c r="T72" s="171"/>
      <c r="U72" s="171"/>
      <c r="V72" s="171"/>
      <c r="W72" s="171"/>
      <c r="X72" s="171"/>
      <c r="Y72" s="171"/>
      <c r="Z72" s="171"/>
      <c r="AA72" s="171"/>
    </row>
    <row r="73" spans="1:27" x14ac:dyDescent="0.2">
      <c r="A73" s="990"/>
      <c r="B73" s="168" t="s">
        <v>407</v>
      </c>
      <c r="C73" s="169"/>
      <c r="D73" s="169"/>
      <c r="E73" s="169"/>
      <c r="F73" s="169"/>
      <c r="G73" s="169"/>
      <c r="H73" s="169"/>
      <c r="I73" s="169"/>
      <c r="J73" s="169"/>
      <c r="K73" s="169"/>
      <c r="L73" s="169"/>
      <c r="M73" s="169"/>
      <c r="N73" s="169"/>
      <c r="O73" s="169"/>
      <c r="P73" s="169"/>
      <c r="Q73" s="169"/>
      <c r="R73" s="169"/>
      <c r="S73" s="169"/>
      <c r="T73" s="169"/>
      <c r="U73" s="169"/>
      <c r="V73" s="169"/>
      <c r="W73" s="169"/>
      <c r="X73" s="169"/>
      <c r="Y73" s="169"/>
      <c r="Z73" s="169"/>
      <c r="AA73" s="169"/>
    </row>
    <row r="74" spans="1:27" x14ac:dyDescent="0.2">
      <c r="A74" s="990"/>
      <c r="B74" s="180" t="s">
        <v>42</v>
      </c>
      <c r="C74" s="171" t="s">
        <v>8</v>
      </c>
      <c r="D74" s="171" t="s">
        <v>8</v>
      </c>
      <c r="E74" s="171" t="s">
        <v>8</v>
      </c>
      <c r="F74" s="171" t="s">
        <v>8</v>
      </c>
      <c r="G74" s="171" t="s">
        <v>8</v>
      </c>
      <c r="H74" s="171" t="s">
        <v>8</v>
      </c>
      <c r="I74" s="171" t="s">
        <v>8</v>
      </c>
      <c r="J74" s="171" t="s">
        <v>8</v>
      </c>
      <c r="K74" s="171" t="s">
        <v>8</v>
      </c>
      <c r="L74" s="171" t="s">
        <v>8</v>
      </c>
      <c r="M74" s="171" t="s">
        <v>8</v>
      </c>
      <c r="N74" s="171">
        <f>FTC!B2</f>
        <v>325519</v>
      </c>
      <c r="O74" s="171">
        <f>FTC!C2</f>
        <v>551622</v>
      </c>
      <c r="P74" s="171">
        <f>FTC!D2</f>
        <v>713657</v>
      </c>
      <c r="Q74" s="171">
        <f>FTC!E2</f>
        <v>860383</v>
      </c>
      <c r="R74" s="171">
        <f>FTC!F2/1000</f>
        <v>909.31399999999996</v>
      </c>
      <c r="S74" s="171">
        <f>FTC!G2/1000</f>
        <v>906.12900000000002</v>
      </c>
      <c r="T74" s="171">
        <f>FTC!H2/1000</f>
        <v>1070.4469999999999</v>
      </c>
      <c r="U74" s="171">
        <f>FTC!I2/1000</f>
        <v>1261.124</v>
      </c>
      <c r="V74" s="171">
        <f>FTC!J2/1000</f>
        <v>1428.9770000000001</v>
      </c>
      <c r="W74" s="171">
        <f>FTC!K2/1000</f>
        <v>1469.442</v>
      </c>
      <c r="X74" s="171">
        <f>FTC!L2/1000</f>
        <v>1897.252</v>
      </c>
      <c r="Y74" s="171">
        <f>FTC!M2/1000</f>
        <v>2110.9160000000002</v>
      </c>
      <c r="Z74" s="171">
        <f>FTC!N2/1000</f>
        <v>2101.7800000000002</v>
      </c>
      <c r="AA74" s="171" t="s">
        <v>8</v>
      </c>
    </row>
    <row r="75" spans="1:27" x14ac:dyDescent="0.2">
      <c r="A75" s="990"/>
      <c r="B75" s="170" t="s">
        <v>44</v>
      </c>
      <c r="C75" s="171" t="s">
        <v>8</v>
      </c>
      <c r="D75" s="171" t="s">
        <v>8</v>
      </c>
      <c r="E75" s="171" t="s">
        <v>8</v>
      </c>
      <c r="F75" s="171" t="s">
        <v>8</v>
      </c>
      <c r="G75" s="171" t="s">
        <v>8</v>
      </c>
      <c r="H75" s="171" t="s">
        <v>8</v>
      </c>
      <c r="I75" s="171" t="s">
        <v>8</v>
      </c>
      <c r="J75" s="171" t="s">
        <v>8</v>
      </c>
      <c r="K75" s="171" t="s">
        <v>8</v>
      </c>
      <c r="L75" s="171" t="s">
        <v>8</v>
      </c>
      <c r="M75" s="171" t="s">
        <v>8</v>
      </c>
      <c r="N75" s="171">
        <f>FTC!B3</f>
        <v>137306</v>
      </c>
      <c r="O75" s="171">
        <f>FTC!C3</f>
        <v>242783</v>
      </c>
      <c r="P75" s="171">
        <f>FTC!D3</f>
        <v>331366</v>
      </c>
      <c r="Q75" s="171">
        <f>FTC!E3</f>
        <v>410298</v>
      </c>
      <c r="R75" s="171">
        <f>FTC!F3/1000</f>
        <v>437.58499999999998</v>
      </c>
      <c r="S75" s="171">
        <f>FTC!G3/1000</f>
        <v>423.67200000000003</v>
      </c>
      <c r="T75" s="171">
        <f>FTC!H3/1000</f>
        <v>505.56299999999999</v>
      </c>
      <c r="U75" s="171">
        <f>FTC!I3/1000</f>
        <v>620.83199999999999</v>
      </c>
      <c r="V75" s="171">
        <f>FTC!J3/1000</f>
        <v>708.78099999999995</v>
      </c>
      <c r="W75" s="171">
        <f>FTC!K3/1000</f>
        <v>819.399</v>
      </c>
      <c r="X75" s="171">
        <f>FTC!L3/1000</f>
        <v>1040.4390000000001</v>
      </c>
      <c r="Y75" s="171">
        <f>FTC!M3/1000</f>
        <v>1111.1189999999999</v>
      </c>
      <c r="Z75" s="171">
        <f>FTC!N3/1000</f>
        <v>1165.0899999999999</v>
      </c>
      <c r="AA75" s="171" t="s">
        <v>8</v>
      </c>
    </row>
    <row r="76" spans="1:27" x14ac:dyDescent="0.2">
      <c r="A76" s="990"/>
      <c r="B76" s="170" t="s">
        <v>45</v>
      </c>
      <c r="C76" s="171" t="s">
        <v>8</v>
      </c>
      <c r="D76" s="171" t="s">
        <v>8</v>
      </c>
      <c r="E76" s="171" t="s">
        <v>8</v>
      </c>
      <c r="F76" s="171" t="s">
        <v>8</v>
      </c>
      <c r="G76" s="171" t="s">
        <v>8</v>
      </c>
      <c r="H76" s="171" t="s">
        <v>8</v>
      </c>
      <c r="I76" s="171" t="s">
        <v>8</v>
      </c>
      <c r="J76" s="171" t="s">
        <v>8</v>
      </c>
      <c r="K76" s="171" t="s">
        <v>8</v>
      </c>
      <c r="L76" s="171" t="s">
        <v>8</v>
      </c>
      <c r="M76" s="171" t="s">
        <v>8</v>
      </c>
      <c r="N76" s="171">
        <f>FTC!B4</f>
        <v>86250</v>
      </c>
      <c r="O76" s="171">
        <f>FTC!C4</f>
        <v>161977</v>
      </c>
      <c r="P76" s="171">
        <f>FTC!D4</f>
        <v>215240</v>
      </c>
      <c r="Q76" s="171">
        <f>FTC!E4</f>
        <v>246909</v>
      </c>
      <c r="R76" s="171">
        <f>FTC!F4/1000</f>
        <v>255.68700000000001</v>
      </c>
      <c r="S76" s="171">
        <f>FTC!G4/1000</f>
        <v>246.214</v>
      </c>
      <c r="T76" s="171">
        <f>FTC!H4/1000</f>
        <v>259.31400000000002</v>
      </c>
      <c r="U76" s="171">
        <f>FTC!I4/1000</f>
        <v>314.58699999999999</v>
      </c>
      <c r="V76" s="171">
        <f>FTC!J4/1000</f>
        <v>278.36</v>
      </c>
      <c r="W76" s="171">
        <f>FTC!K4/1000</f>
        <v>251.08</v>
      </c>
      <c r="X76" s="171">
        <f>FTC!L4/1000</f>
        <v>279.21600000000001</v>
      </c>
      <c r="Y76" s="171">
        <f>FTC!M4/1000</f>
        <v>369.14499999999998</v>
      </c>
      <c r="Z76" s="171">
        <f>FTC!N4/1000</f>
        <v>290.05599999999998</v>
      </c>
      <c r="AA76" s="171" t="s">
        <v>8</v>
      </c>
    </row>
    <row r="77" spans="1:27" x14ac:dyDescent="0.2">
      <c r="A77" s="990"/>
      <c r="B77" s="170" t="s">
        <v>31</v>
      </c>
      <c r="C77" s="171" t="s">
        <v>8</v>
      </c>
      <c r="D77" s="171" t="s">
        <v>8</v>
      </c>
      <c r="E77" s="171" t="s">
        <v>8</v>
      </c>
      <c r="F77" s="171" t="s">
        <v>8</v>
      </c>
      <c r="G77" s="171" t="s">
        <v>8</v>
      </c>
      <c r="H77" s="171" t="s">
        <v>8</v>
      </c>
      <c r="I77" s="171" t="s">
        <v>8</v>
      </c>
      <c r="J77" s="171" t="s">
        <v>8</v>
      </c>
      <c r="K77" s="171" t="s">
        <v>8</v>
      </c>
      <c r="L77" s="171" t="s">
        <v>8</v>
      </c>
      <c r="M77" s="171" t="s">
        <v>8</v>
      </c>
      <c r="N77" s="171">
        <f>FTC!B5</f>
        <v>101963</v>
      </c>
      <c r="O77" s="171">
        <f>FTC!C5</f>
        <v>146862</v>
      </c>
      <c r="P77" s="171">
        <f>FTC!D5</f>
        <v>167051</v>
      </c>
      <c r="Q77" s="171">
        <f>FTC!E5</f>
        <v>203176</v>
      </c>
      <c r="R77" s="171">
        <f>FTC!F5/1000</f>
        <v>216.042</v>
      </c>
      <c r="S77" s="171">
        <f>FTC!G5/1000</f>
        <v>236.24299999999999</v>
      </c>
      <c r="T77" s="171">
        <f>FTC!H5/1000</f>
        <v>305.57</v>
      </c>
      <c r="U77" s="171">
        <f>FTC!I5/1000</f>
        <v>325.70499999999998</v>
      </c>
      <c r="V77" s="171">
        <f>FTC!J5/1000</f>
        <v>441.83600000000001</v>
      </c>
      <c r="W77" s="171">
        <f>FTC!K5/1000</f>
        <v>398.96300000000002</v>
      </c>
      <c r="X77" s="171">
        <f>FTC!L5/1000</f>
        <v>577.59699999999998</v>
      </c>
      <c r="Y77" s="171">
        <f>FTC!M5/1000</f>
        <v>630.65200000000004</v>
      </c>
      <c r="Z77" s="171">
        <f>FTC!N5/1000</f>
        <v>646.63400000000001</v>
      </c>
      <c r="AA77" s="171" t="s">
        <v>8</v>
      </c>
    </row>
    <row r="78" spans="1:27" x14ac:dyDescent="0.2">
      <c r="A78" s="990"/>
      <c r="B78" s="175"/>
      <c r="C78" s="171"/>
      <c r="D78" s="171"/>
      <c r="E78" s="171"/>
      <c r="F78" s="171"/>
      <c r="G78" s="171"/>
      <c r="H78" s="171"/>
      <c r="I78" s="171"/>
      <c r="J78" s="171"/>
      <c r="K78" s="171"/>
      <c r="L78" s="171"/>
      <c r="M78" s="171"/>
      <c r="N78" s="171"/>
      <c r="O78" s="171"/>
      <c r="P78" s="171"/>
      <c r="Q78" s="171"/>
      <c r="R78" s="171"/>
      <c r="S78" s="171"/>
      <c r="T78" s="171"/>
      <c r="U78" s="171"/>
      <c r="V78" s="171"/>
      <c r="W78" s="171"/>
      <c r="X78" s="171"/>
      <c r="Y78" s="171"/>
      <c r="Z78" s="171"/>
      <c r="AA78" s="171"/>
    </row>
    <row r="80" spans="1:27" x14ac:dyDescent="0.2">
      <c r="B80" s="161"/>
    </row>
    <row r="81" spans="1:30" x14ac:dyDescent="0.2">
      <c r="B81" s="977"/>
      <c r="C81" s="167">
        <v>1990</v>
      </c>
      <c r="D81" s="167">
        <v>1991</v>
      </c>
      <c r="E81" s="167">
        <v>1992</v>
      </c>
      <c r="F81" s="167">
        <v>1993</v>
      </c>
      <c r="G81" s="167">
        <v>1994</v>
      </c>
      <c r="H81" s="167">
        <v>1995</v>
      </c>
      <c r="I81" s="167">
        <v>1996</v>
      </c>
      <c r="J81" s="167">
        <v>1997</v>
      </c>
      <c r="K81" s="167">
        <v>1998</v>
      </c>
      <c r="L81" s="167">
        <v>1999</v>
      </c>
      <c r="M81" s="167">
        <v>2000</v>
      </c>
      <c r="N81" s="167">
        <v>2001</v>
      </c>
      <c r="O81" s="167">
        <v>2002</v>
      </c>
      <c r="P81" s="167">
        <v>2003</v>
      </c>
      <c r="Q81" s="167">
        <v>2004</v>
      </c>
      <c r="R81" s="167">
        <v>2005</v>
      </c>
      <c r="S81" s="167">
        <v>2006</v>
      </c>
      <c r="T81" s="167">
        <v>2007</v>
      </c>
      <c r="U81" s="167">
        <v>2008</v>
      </c>
      <c r="V81" s="167">
        <v>2009</v>
      </c>
      <c r="W81" s="167">
        <v>2010</v>
      </c>
      <c r="X81" s="167">
        <v>2011</v>
      </c>
      <c r="Y81" s="167">
        <v>2012</v>
      </c>
      <c r="Z81" s="167">
        <v>2013</v>
      </c>
      <c r="AA81" s="167">
        <v>2014</v>
      </c>
    </row>
    <row r="82" spans="1:30" x14ac:dyDescent="0.2">
      <c r="A82" s="1084" t="s">
        <v>719</v>
      </c>
      <c r="B82" s="168" t="s">
        <v>449</v>
      </c>
      <c r="C82" s="168"/>
      <c r="D82" s="168"/>
      <c r="E82" s="168"/>
      <c r="F82" s="168"/>
      <c r="G82" s="168"/>
      <c r="H82" s="168"/>
      <c r="I82" s="168"/>
      <c r="J82" s="168"/>
      <c r="K82" s="168"/>
      <c r="L82" s="168"/>
      <c r="M82" s="168"/>
      <c r="N82" s="168"/>
      <c r="O82" s="168"/>
      <c r="P82" s="168"/>
      <c r="Q82" s="168"/>
      <c r="R82" s="168"/>
      <c r="S82" s="168"/>
      <c r="T82" s="168"/>
      <c r="U82" s="168"/>
      <c r="V82" s="168"/>
      <c r="W82" s="168"/>
      <c r="X82" s="168"/>
      <c r="Y82" s="168"/>
      <c r="Z82" s="168"/>
      <c r="AA82" s="168"/>
      <c r="AB82" s="178"/>
    </row>
    <row r="83" spans="1:30" ht="15.75" customHeight="1" x14ac:dyDescent="0.2">
      <c r="A83" s="1084"/>
      <c r="B83" s="160" t="s">
        <v>398</v>
      </c>
      <c r="C83" s="179" t="s">
        <v>8</v>
      </c>
      <c r="G83" s="171">
        <v>201554</v>
      </c>
      <c r="H83" s="171">
        <v>236679</v>
      </c>
      <c r="I83" s="171">
        <v>206276</v>
      </c>
      <c r="J83" s="171">
        <v>237045</v>
      </c>
      <c r="K83" s="171">
        <v>256666</v>
      </c>
      <c r="L83" s="171">
        <v>278268</v>
      </c>
      <c r="M83" s="171">
        <v>311807</v>
      </c>
      <c r="N83" s="171">
        <v>344717</v>
      </c>
      <c r="O83" s="171">
        <v>353394</v>
      </c>
      <c r="P83" s="171">
        <v>355418</v>
      </c>
      <c r="Q83" s="171">
        <v>378984</v>
      </c>
      <c r="R83" s="171">
        <v>409532</v>
      </c>
      <c r="S83" s="171">
        <v>445613</v>
      </c>
      <c r="T83" s="171">
        <v>468330</v>
      </c>
      <c r="U83" s="171">
        <v>496886</v>
      </c>
      <c r="V83" s="171">
        <v>486499</v>
      </c>
      <c r="W83" s="171">
        <v>510060</v>
      </c>
      <c r="X83" s="171">
        <v>537171</v>
      </c>
      <c r="Y83" s="171">
        <v>565566</v>
      </c>
      <c r="Z83" s="171">
        <v>601464</v>
      </c>
      <c r="AA83" s="171">
        <v>618330</v>
      </c>
    </row>
    <row r="84" spans="1:30" ht="15.75" customHeight="1" x14ac:dyDescent="0.2">
      <c r="A84" s="1084"/>
      <c r="B84" s="160" t="s">
        <v>472</v>
      </c>
      <c r="C84" s="179" t="s">
        <v>8</v>
      </c>
      <c r="G84" s="171">
        <v>261249</v>
      </c>
      <c r="H84" s="171">
        <v>298522</v>
      </c>
      <c r="I84" s="171">
        <v>303720</v>
      </c>
      <c r="J84" s="171">
        <v>275295</v>
      </c>
      <c r="K84" s="171">
        <v>379484</v>
      </c>
      <c r="L84" s="171">
        <v>414837</v>
      </c>
      <c r="M84" s="171">
        <v>485129</v>
      </c>
      <c r="N84" s="171">
        <v>542007</v>
      </c>
      <c r="O84" s="171">
        <v>636530</v>
      </c>
      <c r="P84" s="171">
        <v>674691</v>
      </c>
      <c r="Q84" s="171">
        <v>756604</v>
      </c>
      <c r="R84" s="171">
        <v>885002</v>
      </c>
      <c r="S84" s="171">
        <v>1003884</v>
      </c>
      <c r="T84" s="171">
        <v>1112517</v>
      </c>
      <c r="U84" s="171">
        <v>1208076</v>
      </c>
      <c r="V84" s="171">
        <v>1207794</v>
      </c>
      <c r="W84" s="171" t="s">
        <v>392</v>
      </c>
      <c r="X84" s="171">
        <v>1168928</v>
      </c>
      <c r="Y84" s="171">
        <v>1157147</v>
      </c>
      <c r="Z84" s="171">
        <v>1148823</v>
      </c>
      <c r="AA84" s="171">
        <v>1127701</v>
      </c>
    </row>
    <row r="85" spans="1:30" ht="15.75" customHeight="1" x14ac:dyDescent="0.2">
      <c r="A85" s="1084"/>
      <c r="B85" s="160" t="s">
        <v>397</v>
      </c>
      <c r="C85" s="179" t="s">
        <v>8</v>
      </c>
      <c r="G85" s="171">
        <v>113267</v>
      </c>
      <c r="H85" s="171">
        <v>114241</v>
      </c>
      <c r="I85" s="171">
        <v>116875</v>
      </c>
      <c r="J85" s="171">
        <v>122975</v>
      </c>
      <c r="K85" s="171">
        <v>154577</v>
      </c>
      <c r="L85" s="171" t="s">
        <v>383</v>
      </c>
      <c r="M85" s="171">
        <v>182218</v>
      </c>
      <c r="N85" s="171">
        <v>187817</v>
      </c>
      <c r="O85" s="171">
        <v>177312</v>
      </c>
      <c r="P85" s="171">
        <v>189590</v>
      </c>
      <c r="Q85" s="171" t="s">
        <v>382</v>
      </c>
      <c r="R85" s="171">
        <v>165483</v>
      </c>
      <c r="S85" s="171" t="s">
        <v>381</v>
      </c>
      <c r="T85" s="171">
        <v>184376</v>
      </c>
      <c r="U85" s="171">
        <v>182556</v>
      </c>
      <c r="V85" s="171" t="s">
        <v>380</v>
      </c>
      <c r="W85" s="171" t="s">
        <v>379</v>
      </c>
      <c r="X85" s="171">
        <v>244430</v>
      </c>
      <c r="Y85" s="171">
        <v>270258</v>
      </c>
      <c r="Z85" s="171">
        <v>290083</v>
      </c>
      <c r="AA85" s="171">
        <v>329613</v>
      </c>
    </row>
    <row r="86" spans="1:30" ht="15.75" customHeight="1" x14ac:dyDescent="0.2">
      <c r="A86" s="1084"/>
      <c r="B86" s="160"/>
      <c r="C86" s="179"/>
      <c r="G86" s="171"/>
      <c r="H86" s="171"/>
      <c r="I86" s="171"/>
      <c r="J86" s="171"/>
      <c r="K86" s="171"/>
      <c r="L86" s="171"/>
      <c r="M86" s="171"/>
      <c r="N86" s="171"/>
      <c r="O86" s="171"/>
      <c r="P86" s="171"/>
      <c r="Q86" s="171"/>
      <c r="R86" s="171"/>
      <c r="S86" s="171"/>
      <c r="T86" s="171"/>
      <c r="U86" s="171"/>
      <c r="V86" s="171"/>
      <c r="W86" s="171"/>
      <c r="X86" s="171"/>
      <c r="Y86" s="171"/>
      <c r="Z86" s="171"/>
      <c r="AA86" s="171"/>
    </row>
    <row r="87" spans="1:30" x14ac:dyDescent="0.2">
      <c r="A87" s="1084"/>
      <c r="B87" s="168" t="s">
        <v>728</v>
      </c>
      <c r="C87" s="168"/>
      <c r="D87" s="168"/>
      <c r="E87" s="168"/>
      <c r="F87" s="168"/>
      <c r="G87" s="168"/>
      <c r="H87" s="168"/>
      <c r="I87" s="168"/>
      <c r="J87" s="168"/>
      <c r="K87" s="168"/>
      <c r="L87" s="168"/>
      <c r="M87" s="168"/>
      <c r="N87" s="168"/>
      <c r="O87" s="168"/>
      <c r="P87" s="168"/>
      <c r="Q87" s="168"/>
      <c r="R87" s="168"/>
      <c r="S87" s="168"/>
      <c r="T87" s="168"/>
      <c r="U87" s="168"/>
      <c r="V87" s="168"/>
      <c r="W87" s="168"/>
      <c r="X87" s="168"/>
      <c r="Y87" s="168"/>
      <c r="Z87" s="168"/>
      <c r="AA87" s="168"/>
    </row>
    <row r="88" spans="1:30" s="161" customFormat="1" ht="16" x14ac:dyDescent="0.2">
      <c r="A88" s="1084"/>
      <c r="B88" s="161" t="s">
        <v>713</v>
      </c>
      <c r="C88" s="1004" t="s">
        <v>8</v>
      </c>
      <c r="D88" s="1004" t="s">
        <v>8</v>
      </c>
      <c r="E88" s="1004" t="s">
        <v>8</v>
      </c>
      <c r="F88" s="1004" t="s">
        <v>8</v>
      </c>
      <c r="G88" s="1005">
        <v>550308</v>
      </c>
      <c r="H88" s="1005">
        <v>584184</v>
      </c>
      <c r="I88" s="1005">
        <v>588326</v>
      </c>
      <c r="J88" s="1005">
        <v>614966</v>
      </c>
      <c r="K88" s="1005">
        <v>609584</v>
      </c>
      <c r="L88" s="1005">
        <v>609569</v>
      </c>
      <c r="M88" s="1005">
        <v>634276</v>
      </c>
      <c r="N88" s="1005">
        <v>630875</v>
      </c>
      <c r="O88" s="1005">
        <v>612069</v>
      </c>
      <c r="P88" s="1005">
        <v>609378</v>
      </c>
      <c r="Q88" s="1005">
        <v>602667</v>
      </c>
      <c r="R88" s="1005">
        <v>632510</v>
      </c>
      <c r="S88" s="1005">
        <v>667341</v>
      </c>
      <c r="T88" s="1005">
        <v>656107</v>
      </c>
      <c r="U88" s="1005">
        <v>626771</v>
      </c>
      <c r="V88" s="1005">
        <v>548201</v>
      </c>
      <c r="W88" s="1005">
        <v>505473</v>
      </c>
      <c r="X88" s="1004" t="s">
        <v>8</v>
      </c>
      <c r="Y88" s="1004" t="s">
        <v>8</v>
      </c>
      <c r="Z88" s="1004" t="s">
        <v>8</v>
      </c>
      <c r="AA88" s="1004" t="s">
        <v>8</v>
      </c>
      <c r="AB88" s="1004"/>
      <c r="AD88" s="161" t="s">
        <v>720</v>
      </c>
    </row>
    <row r="89" spans="1:30" s="161" customFormat="1" ht="16" x14ac:dyDescent="0.2">
      <c r="A89" s="1084"/>
      <c r="B89" s="1006" t="s">
        <v>714</v>
      </c>
      <c r="C89" s="1007" t="s">
        <v>8</v>
      </c>
      <c r="D89" s="1007" t="s">
        <v>8</v>
      </c>
      <c r="E89" s="1007" t="s">
        <v>8</v>
      </c>
      <c r="F89" s="1007" t="s">
        <v>8</v>
      </c>
      <c r="G89" s="1008">
        <v>4124589</v>
      </c>
      <c r="H89" s="1008">
        <v>4356753</v>
      </c>
      <c r="I89" s="1008">
        <v>4358117</v>
      </c>
      <c r="J89" s="1008">
        <v>4631669</v>
      </c>
      <c r="K89" s="1008">
        <v>4698777</v>
      </c>
      <c r="L89" s="1008">
        <v>4702798</v>
      </c>
      <c r="M89" s="1008">
        <v>4648531</v>
      </c>
      <c r="N89" s="1008">
        <v>4279589</v>
      </c>
      <c r="O89" s="1008">
        <v>4163828</v>
      </c>
      <c r="P89" s="1008">
        <v>3842243</v>
      </c>
      <c r="Q89" s="1008">
        <v>3595392</v>
      </c>
      <c r="R89" s="1008">
        <v>3579940</v>
      </c>
      <c r="S89" s="1008">
        <v>3567959</v>
      </c>
      <c r="T89" s="1008">
        <v>3469671</v>
      </c>
      <c r="U89" s="1008">
        <v>3287287</v>
      </c>
      <c r="V89" s="1008">
        <v>2795992</v>
      </c>
      <c r="W89" s="1008">
        <v>2456522</v>
      </c>
      <c r="X89" s="1007" t="s">
        <v>8</v>
      </c>
      <c r="Y89" s="1007" t="s">
        <v>8</v>
      </c>
      <c r="Z89" s="1007" t="s">
        <v>8</v>
      </c>
      <c r="AA89" s="1007" t="s">
        <v>8</v>
      </c>
      <c r="AB89" s="1007"/>
      <c r="AD89" s="161" t="s">
        <v>721</v>
      </c>
    </row>
    <row r="90" spans="1:30" s="161" customFormat="1" ht="16" x14ac:dyDescent="0.2">
      <c r="A90" s="1084"/>
      <c r="B90" s="161" t="s">
        <v>715</v>
      </c>
      <c r="C90" s="1009" t="s">
        <v>8</v>
      </c>
      <c r="D90" s="1009" t="s">
        <v>8</v>
      </c>
      <c r="E90" s="1009" t="s">
        <v>8</v>
      </c>
      <c r="F90" s="1005">
        <v>715000</v>
      </c>
      <c r="G90" s="1005">
        <v>753000</v>
      </c>
      <c r="H90" s="1005">
        <v>759000</v>
      </c>
      <c r="I90" s="1005">
        <v>796000</v>
      </c>
      <c r="J90" s="1005">
        <v>793000</v>
      </c>
      <c r="K90" s="1005">
        <v>797000</v>
      </c>
      <c r="L90" s="1005">
        <v>826000</v>
      </c>
      <c r="M90" s="1005">
        <v>822000</v>
      </c>
      <c r="N90" s="1005">
        <v>808000</v>
      </c>
      <c r="O90" s="1005">
        <v>805000</v>
      </c>
      <c r="P90" s="1005">
        <v>791000</v>
      </c>
      <c r="Q90" s="1005">
        <v>834000</v>
      </c>
      <c r="R90" s="1005">
        <v>880000</v>
      </c>
      <c r="S90" s="1005">
        <v>864000</v>
      </c>
      <c r="T90" s="1005">
        <v>838000</v>
      </c>
      <c r="U90" s="1005">
        <v>754000</v>
      </c>
      <c r="V90" s="1009" t="s">
        <v>8</v>
      </c>
      <c r="W90" s="1009" t="s">
        <v>8</v>
      </c>
      <c r="X90" s="1009" t="s">
        <v>8</v>
      </c>
      <c r="Y90" s="1009" t="s">
        <v>8</v>
      </c>
      <c r="Z90" s="1009" t="s">
        <v>8</v>
      </c>
      <c r="AA90" s="1009" t="s">
        <v>8</v>
      </c>
      <c r="AB90" s="1009"/>
    </row>
    <row r="91" spans="1:30" s="161" customFormat="1" ht="16" x14ac:dyDescent="0.2">
      <c r="A91" s="1084"/>
      <c r="B91" s="1006" t="s">
        <v>716</v>
      </c>
      <c r="C91" s="883" t="s">
        <v>8</v>
      </c>
      <c r="D91" s="883" t="s">
        <v>8</v>
      </c>
      <c r="E91" s="883" t="s">
        <v>8</v>
      </c>
      <c r="F91" s="1008">
        <v>603000</v>
      </c>
      <c r="G91" s="1008">
        <v>635000</v>
      </c>
      <c r="H91" s="1008">
        <v>663000</v>
      </c>
      <c r="I91" s="1008">
        <v>675000</v>
      </c>
      <c r="J91" s="1008">
        <v>702000</v>
      </c>
      <c r="K91" s="1008">
        <v>709000</v>
      </c>
      <c r="L91" s="1008">
        <v>739000</v>
      </c>
      <c r="M91" s="1008">
        <v>776000</v>
      </c>
      <c r="N91" s="1008">
        <v>801000</v>
      </c>
      <c r="O91" s="1008">
        <v>748000</v>
      </c>
      <c r="P91" s="1008">
        <v>725000</v>
      </c>
      <c r="Q91" s="1008">
        <v>736000</v>
      </c>
      <c r="R91" s="1008">
        <v>732000</v>
      </c>
      <c r="S91" s="1008">
        <v>777000</v>
      </c>
      <c r="T91" s="1008">
        <v>821000</v>
      </c>
      <c r="U91" s="1008">
        <v>926000</v>
      </c>
      <c r="V91" s="883" t="s">
        <v>8</v>
      </c>
      <c r="W91" s="883" t="s">
        <v>8</v>
      </c>
      <c r="X91" s="883" t="s">
        <v>8</v>
      </c>
      <c r="Y91" s="883" t="s">
        <v>8</v>
      </c>
      <c r="Z91" s="883" t="s">
        <v>8</v>
      </c>
      <c r="AA91" s="883" t="s">
        <v>8</v>
      </c>
      <c r="AB91" s="883"/>
    </row>
    <row r="92" spans="1:30" s="161" customFormat="1" ht="16" x14ac:dyDescent="0.2">
      <c r="A92" s="1084"/>
      <c r="B92" s="161" t="s">
        <v>717</v>
      </c>
      <c r="C92" s="1009" t="s">
        <v>8</v>
      </c>
      <c r="D92" s="1009" t="s">
        <v>8</v>
      </c>
      <c r="E92" s="1009" t="s">
        <v>8</v>
      </c>
      <c r="F92" s="1005">
        <v>4405000</v>
      </c>
      <c r="G92" s="1005">
        <v>4667000</v>
      </c>
      <c r="H92" s="1005">
        <v>4689000</v>
      </c>
      <c r="I92" s="1005">
        <v>5038000</v>
      </c>
      <c r="J92" s="1005">
        <v>5069000</v>
      </c>
      <c r="K92" s="1005">
        <v>5087000</v>
      </c>
      <c r="L92" s="1005">
        <v>4985000</v>
      </c>
      <c r="M92" s="1005">
        <v>4626000</v>
      </c>
      <c r="N92" s="1005">
        <v>4630000</v>
      </c>
      <c r="O92" s="1005">
        <v>4270000</v>
      </c>
      <c r="P92" s="1005">
        <v>3932000</v>
      </c>
      <c r="Q92" s="1005">
        <v>3943000</v>
      </c>
      <c r="R92" s="1005">
        <v>3848000</v>
      </c>
      <c r="S92" s="1005">
        <v>3760000</v>
      </c>
      <c r="T92" s="1005">
        <v>3622000</v>
      </c>
      <c r="U92" s="1005">
        <v>3209000</v>
      </c>
      <c r="V92" s="1009" t="s">
        <v>8</v>
      </c>
      <c r="W92" s="1009" t="s">
        <v>8</v>
      </c>
      <c r="X92" s="1009" t="s">
        <v>8</v>
      </c>
      <c r="Y92" s="1009" t="s">
        <v>8</v>
      </c>
      <c r="Z92" s="1009" t="s">
        <v>8</v>
      </c>
      <c r="AA92" s="1009" t="s">
        <v>8</v>
      </c>
      <c r="AB92" s="1009"/>
    </row>
    <row r="93" spans="1:30" s="161" customFormat="1" ht="16" x14ac:dyDescent="0.2">
      <c r="A93" s="1084"/>
      <c r="B93" s="1006" t="s">
        <v>718</v>
      </c>
      <c r="C93" s="883" t="s">
        <v>8</v>
      </c>
      <c r="D93" s="883" t="s">
        <v>8</v>
      </c>
      <c r="E93" s="883" t="s">
        <v>8</v>
      </c>
      <c r="F93" s="1008">
        <v>3629000</v>
      </c>
      <c r="G93" s="1008">
        <v>3660000</v>
      </c>
      <c r="H93" s="1008">
        <v>3893000</v>
      </c>
      <c r="I93" s="1008">
        <v>4014000</v>
      </c>
      <c r="J93" s="1008">
        <v>4319000</v>
      </c>
      <c r="K93" s="1008">
        <v>4653000</v>
      </c>
      <c r="L93" s="1008">
        <v>4464000</v>
      </c>
      <c r="M93" s="1008">
        <v>4642000</v>
      </c>
      <c r="N93" s="1008">
        <v>4727000</v>
      </c>
      <c r="O93" s="1008">
        <v>4147000</v>
      </c>
      <c r="P93" s="1008">
        <v>3675000</v>
      </c>
      <c r="Q93" s="1008">
        <v>3614000</v>
      </c>
      <c r="R93" s="1008">
        <v>3316000</v>
      </c>
      <c r="S93" s="1008">
        <v>3258000</v>
      </c>
      <c r="T93" s="1008">
        <v>3340000</v>
      </c>
      <c r="U93" s="1008">
        <v>3667000</v>
      </c>
      <c r="V93" s="883" t="s">
        <v>8</v>
      </c>
      <c r="W93" s="883" t="s">
        <v>8</v>
      </c>
      <c r="X93" s="883" t="s">
        <v>8</v>
      </c>
      <c r="Y93" s="883" t="s">
        <v>8</v>
      </c>
      <c r="Z93" s="883" t="s">
        <v>8</v>
      </c>
      <c r="AA93" s="883" t="s">
        <v>8</v>
      </c>
      <c r="AB93" s="883"/>
    </row>
    <row r="94" spans="1:30" s="161" customFormat="1" ht="14" x14ac:dyDescent="0.2">
      <c r="A94" s="1084"/>
      <c r="C94" s="1009"/>
      <c r="D94" s="1009"/>
      <c r="E94" s="1009"/>
      <c r="F94" s="1005"/>
      <c r="G94" s="1005"/>
      <c r="H94" s="1005"/>
      <c r="I94" s="1005"/>
      <c r="J94" s="1005"/>
      <c r="K94" s="1005"/>
      <c r="L94" s="1005"/>
      <c r="M94" s="1005"/>
      <c r="N94" s="1005"/>
      <c r="O94" s="1005"/>
      <c r="P94" s="1005"/>
      <c r="Q94" s="1005"/>
      <c r="R94" s="1005"/>
      <c r="S94" s="1005"/>
      <c r="T94" s="1005"/>
      <c r="U94" s="1005"/>
      <c r="V94" s="1009"/>
      <c r="W94" s="1009"/>
      <c r="X94" s="1009"/>
      <c r="Y94" s="1009"/>
      <c r="Z94" s="1009"/>
      <c r="AA94" s="1009"/>
      <c r="AB94" s="1009"/>
    </row>
    <row r="95" spans="1:30" ht="15" customHeight="1" x14ac:dyDescent="0.2">
      <c r="A95" s="1084"/>
      <c r="B95" s="168" t="s">
        <v>712</v>
      </c>
      <c r="C95" s="169"/>
      <c r="D95" s="169"/>
      <c r="E95" s="169"/>
      <c r="F95" s="169"/>
      <c r="G95" s="169"/>
      <c r="H95" s="169"/>
      <c r="I95" s="169"/>
      <c r="J95" s="169"/>
      <c r="K95" s="169"/>
      <c r="L95" s="169"/>
      <c r="M95" s="169"/>
      <c r="N95" s="169"/>
      <c r="O95" s="169"/>
      <c r="P95" s="169"/>
      <c r="Q95" s="169"/>
      <c r="R95" s="169"/>
      <c r="S95" s="169"/>
      <c r="T95" s="169"/>
      <c r="U95" s="169"/>
      <c r="V95" s="169"/>
      <c r="W95" s="169"/>
      <c r="X95" s="169"/>
      <c r="Y95" s="169"/>
      <c r="Z95" s="169"/>
      <c r="AA95" s="169"/>
    </row>
    <row r="96" spans="1:30" x14ac:dyDescent="0.2">
      <c r="A96" s="1084"/>
      <c r="B96" s="1002" t="s">
        <v>704</v>
      </c>
      <c r="C96" s="1003">
        <v>725484</v>
      </c>
      <c r="D96" s="1003">
        <v>918988</v>
      </c>
      <c r="E96" s="1003">
        <v>977478</v>
      </c>
      <c r="F96" s="1003">
        <v>897231</v>
      </c>
      <c r="G96" s="1003">
        <v>837797</v>
      </c>
      <c r="H96" s="1003">
        <v>883457</v>
      </c>
      <c r="I96" s="1003">
        <v>1111964</v>
      </c>
      <c r="J96" s="1003">
        <v>1367364</v>
      </c>
      <c r="K96" s="1003">
        <v>1436964</v>
      </c>
      <c r="L96" s="1003">
        <v>1354376</v>
      </c>
      <c r="M96" s="1003">
        <v>1262102</v>
      </c>
      <c r="N96" s="1003">
        <v>1437354</v>
      </c>
      <c r="O96" s="1003"/>
      <c r="P96" s="1003">
        <v>1661996</v>
      </c>
      <c r="Q96" s="1003">
        <v>1618987</v>
      </c>
      <c r="R96" s="1003">
        <v>1782643</v>
      </c>
      <c r="S96" s="1003">
        <v>1112542</v>
      </c>
      <c r="T96" s="1003">
        <v>801269</v>
      </c>
      <c r="U96" s="1003">
        <v>1042806</v>
      </c>
      <c r="V96" s="1003">
        <v>1402816</v>
      </c>
      <c r="W96" s="1003">
        <v>1596355</v>
      </c>
      <c r="X96" s="1003">
        <v>1467221</v>
      </c>
      <c r="Y96" s="1003">
        <v>1261140</v>
      </c>
      <c r="Z96" s="1003">
        <v>1107699</v>
      </c>
      <c r="AA96" s="1003">
        <v>963739</v>
      </c>
    </row>
    <row r="97" spans="1:30" ht="16" x14ac:dyDescent="0.2">
      <c r="A97" s="1084"/>
      <c r="B97" s="998" t="s">
        <v>705</v>
      </c>
      <c r="C97" s="171">
        <v>505332</v>
      </c>
      <c r="D97" s="171">
        <v>638504</v>
      </c>
      <c r="E97" s="171">
        <v>684866</v>
      </c>
      <c r="F97" s="171">
        <v>621071</v>
      </c>
      <c r="G97" s="171">
        <v>571971</v>
      </c>
      <c r="H97" s="171">
        <v>598250</v>
      </c>
      <c r="I97" s="171">
        <v>761652</v>
      </c>
      <c r="J97" s="171">
        <v>958045</v>
      </c>
      <c r="K97" s="171">
        <v>1026134</v>
      </c>
      <c r="L97" s="171">
        <v>959291</v>
      </c>
      <c r="M97" s="171">
        <v>870805</v>
      </c>
      <c r="N97" s="171">
        <v>1014137</v>
      </c>
      <c r="O97" s="171">
        <v>1084336</v>
      </c>
      <c r="P97" s="171">
        <v>1177292</v>
      </c>
      <c r="Q97" s="171">
        <v>1153865</v>
      </c>
      <c r="R97" s="171">
        <v>1346201</v>
      </c>
      <c r="S97" s="171">
        <v>833147</v>
      </c>
      <c r="T97" s="171">
        <v>484162</v>
      </c>
      <c r="U97" s="171">
        <v>679898</v>
      </c>
      <c r="V97" s="171">
        <v>989227</v>
      </c>
      <c r="W97" s="171">
        <v>1146511</v>
      </c>
      <c r="X97" s="171">
        <v>1036950</v>
      </c>
      <c r="Y97" s="171">
        <v>874337</v>
      </c>
      <c r="Z97" s="171">
        <v>753995</v>
      </c>
      <c r="AA97" s="171">
        <v>642366</v>
      </c>
      <c r="AD97" s="886" t="s">
        <v>722</v>
      </c>
    </row>
    <row r="98" spans="1:30" ht="16" x14ac:dyDescent="0.2">
      <c r="A98" s="1084"/>
      <c r="B98" s="998" t="s">
        <v>706</v>
      </c>
      <c r="C98" s="171">
        <v>19591</v>
      </c>
      <c r="D98" s="171">
        <v>23508</v>
      </c>
      <c r="E98" s="171">
        <v>23312</v>
      </c>
      <c r="F98" s="171">
        <v>20111</v>
      </c>
      <c r="G98" s="171">
        <v>15920</v>
      </c>
      <c r="H98" s="171">
        <v>12639</v>
      </c>
      <c r="I98" s="171">
        <v>12554</v>
      </c>
      <c r="J98" s="171">
        <v>11221</v>
      </c>
      <c r="K98" s="171">
        <v>8765</v>
      </c>
      <c r="L98" s="171">
        <v>8982</v>
      </c>
      <c r="M98" s="171">
        <v>9835</v>
      </c>
      <c r="N98" s="171">
        <v>10519</v>
      </c>
      <c r="O98" s="171">
        <v>11669</v>
      </c>
      <c r="P98" s="171">
        <v>10144</v>
      </c>
      <c r="Q98" s="171">
        <v>10368</v>
      </c>
      <c r="R98" s="171">
        <v>6637</v>
      </c>
      <c r="S98" s="171">
        <v>6003</v>
      </c>
      <c r="T98" s="171">
        <v>5888</v>
      </c>
      <c r="U98" s="171">
        <v>8785</v>
      </c>
      <c r="V98" s="171">
        <v>14745</v>
      </c>
      <c r="W98" s="171">
        <v>14191</v>
      </c>
      <c r="X98" s="171">
        <v>11979</v>
      </c>
      <c r="Y98" s="171">
        <v>10597</v>
      </c>
      <c r="Z98" s="171">
        <v>9564</v>
      </c>
      <c r="AA98" s="171">
        <v>7658</v>
      </c>
      <c r="AD98" s="1010" t="s">
        <v>724</v>
      </c>
    </row>
    <row r="99" spans="1:30" ht="16" x14ac:dyDescent="0.2">
      <c r="A99" s="1084"/>
      <c r="B99" s="998" t="s">
        <v>723</v>
      </c>
      <c r="C99" s="171">
        <v>1351</v>
      </c>
      <c r="D99" s="171">
        <v>1460</v>
      </c>
      <c r="E99" s="171">
        <v>1625</v>
      </c>
      <c r="F99" s="171">
        <v>1355</v>
      </c>
      <c r="G99" s="171">
        <v>931</v>
      </c>
      <c r="H99" s="171">
        <v>883</v>
      </c>
      <c r="I99" s="171">
        <v>1096</v>
      </c>
      <c r="J99" s="171">
        <v>966</v>
      </c>
      <c r="K99" s="171">
        <v>879</v>
      </c>
      <c r="L99" s="171">
        <v>811</v>
      </c>
      <c r="M99" s="171">
        <v>551</v>
      </c>
      <c r="N99" s="171">
        <v>379</v>
      </c>
      <c r="O99" s="171">
        <v>322</v>
      </c>
      <c r="P99" s="171">
        <v>698</v>
      </c>
      <c r="Q99" s="171">
        <v>238</v>
      </c>
      <c r="R99" s="171">
        <v>364</v>
      </c>
      <c r="S99" s="171">
        <v>376</v>
      </c>
      <c r="T99" s="171">
        <v>361</v>
      </c>
      <c r="U99" s="171">
        <v>332</v>
      </c>
      <c r="V99" s="171">
        <v>487</v>
      </c>
      <c r="W99" s="171">
        <v>707</v>
      </c>
      <c r="X99" s="171">
        <v>676</v>
      </c>
      <c r="Y99" s="171">
        <v>541</v>
      </c>
      <c r="Z99" s="171">
        <v>405</v>
      </c>
      <c r="AA99" s="171">
        <v>372</v>
      </c>
      <c r="AD99" s="886" t="s">
        <v>725</v>
      </c>
    </row>
    <row r="100" spans="1:30" x14ac:dyDescent="0.2">
      <c r="A100" s="1084"/>
      <c r="B100" s="999" t="s">
        <v>707</v>
      </c>
      <c r="C100" s="879">
        <v>199186</v>
      </c>
      <c r="D100" s="879">
        <v>255484</v>
      </c>
      <c r="E100" s="879">
        <v>267631</v>
      </c>
      <c r="F100" s="879">
        <v>254667</v>
      </c>
      <c r="G100" s="879">
        <v>248942</v>
      </c>
      <c r="H100" s="879">
        <v>271650</v>
      </c>
      <c r="I100" s="879">
        <v>336615</v>
      </c>
      <c r="J100" s="879">
        <v>397097</v>
      </c>
      <c r="K100" s="879">
        <v>401151</v>
      </c>
      <c r="L100" s="879">
        <v>385262</v>
      </c>
      <c r="M100" s="879">
        <v>380880</v>
      </c>
      <c r="N100" s="879">
        <v>412272</v>
      </c>
      <c r="O100" s="879">
        <v>451258</v>
      </c>
      <c r="P100" s="879">
        <v>473763</v>
      </c>
      <c r="Q100" s="879">
        <v>454412</v>
      </c>
      <c r="R100" s="879">
        <v>429316</v>
      </c>
      <c r="S100" s="879">
        <v>272937</v>
      </c>
      <c r="T100" s="879">
        <v>310802</v>
      </c>
      <c r="U100" s="879">
        <v>353739</v>
      </c>
      <c r="V100" s="879">
        <v>398210</v>
      </c>
      <c r="W100" s="879">
        <v>434839</v>
      </c>
      <c r="X100" s="879">
        <v>417503</v>
      </c>
      <c r="Y100" s="879">
        <v>375521</v>
      </c>
      <c r="Z100" s="879">
        <v>343651</v>
      </c>
      <c r="AA100" s="879">
        <v>313262</v>
      </c>
    </row>
    <row r="101" spans="1:30" ht="16" x14ac:dyDescent="0.2">
      <c r="A101" s="1084"/>
      <c r="B101" s="998" t="s">
        <v>726</v>
      </c>
      <c r="C101" s="171">
        <v>64688</v>
      </c>
      <c r="D101" s="171">
        <v>70144</v>
      </c>
      <c r="E101" s="171">
        <v>71680</v>
      </c>
      <c r="F101" s="171">
        <v>64830</v>
      </c>
      <c r="G101" s="171">
        <v>54392</v>
      </c>
      <c r="H101" s="171">
        <v>51042</v>
      </c>
      <c r="I101" s="171">
        <v>53473</v>
      </c>
      <c r="J101" s="171">
        <v>54217</v>
      </c>
      <c r="K101" s="171">
        <v>47090</v>
      </c>
      <c r="L101" s="171">
        <v>38595</v>
      </c>
      <c r="M101" s="171">
        <v>36065</v>
      </c>
      <c r="N101" s="171">
        <v>38490</v>
      </c>
      <c r="O101" s="171">
        <v>39091</v>
      </c>
      <c r="P101" s="171">
        <v>36183</v>
      </c>
      <c r="Q101" s="171">
        <v>34817</v>
      </c>
      <c r="R101" s="171">
        <v>34222</v>
      </c>
      <c r="S101" s="171">
        <v>27333</v>
      </c>
      <c r="T101" s="171">
        <v>25925</v>
      </c>
      <c r="U101" s="171">
        <v>38635</v>
      </c>
      <c r="V101" s="171">
        <v>58721</v>
      </c>
      <c r="W101" s="171">
        <v>58322</v>
      </c>
      <c r="X101" s="171">
        <v>49895</v>
      </c>
      <c r="Y101" s="171">
        <v>42008</v>
      </c>
      <c r="Z101" s="171">
        <v>34892</v>
      </c>
      <c r="AA101" s="171">
        <v>28319</v>
      </c>
    </row>
    <row r="102" spans="1:30" ht="16" x14ac:dyDescent="0.2">
      <c r="A102" s="1084"/>
      <c r="B102" s="999" t="s">
        <v>727</v>
      </c>
      <c r="C102" s="879">
        <v>660796</v>
      </c>
      <c r="D102" s="879">
        <v>848812</v>
      </c>
      <c r="E102" s="879">
        <v>905753</v>
      </c>
      <c r="F102" s="879">
        <v>832374</v>
      </c>
      <c r="G102" s="879">
        <v>783372</v>
      </c>
      <c r="H102" s="879">
        <v>832415</v>
      </c>
      <c r="I102" s="879">
        <v>1058444</v>
      </c>
      <c r="J102" s="879">
        <v>1313112</v>
      </c>
      <c r="K102" s="879">
        <v>1389839</v>
      </c>
      <c r="L102" s="879">
        <v>1315751</v>
      </c>
      <c r="M102" s="879">
        <v>1226037</v>
      </c>
      <c r="N102" s="879">
        <v>1398860</v>
      </c>
      <c r="O102" s="879">
        <v>1508578</v>
      </c>
      <c r="P102" s="879">
        <v>1625813</v>
      </c>
      <c r="Q102" s="879">
        <v>1584170</v>
      </c>
      <c r="R102" s="879">
        <v>1748421</v>
      </c>
      <c r="S102" s="879">
        <v>1085209</v>
      </c>
      <c r="T102" s="879">
        <v>775344</v>
      </c>
      <c r="U102" s="879">
        <v>1004171</v>
      </c>
      <c r="V102" s="879">
        <v>1344095</v>
      </c>
      <c r="W102" s="879">
        <v>1538033</v>
      </c>
      <c r="X102" s="879">
        <v>1417326</v>
      </c>
      <c r="Y102" s="879">
        <v>1219132</v>
      </c>
      <c r="Z102" s="879">
        <v>1072807</v>
      </c>
      <c r="AA102" s="879">
        <v>935420</v>
      </c>
    </row>
    <row r="103" spans="1:30" x14ac:dyDescent="0.2">
      <c r="A103" s="1084"/>
      <c r="B103" s="1000" t="s">
        <v>708</v>
      </c>
      <c r="C103" s="171">
        <v>748344</v>
      </c>
      <c r="D103" s="171">
        <v>917338</v>
      </c>
      <c r="E103" s="171">
        <v>976032</v>
      </c>
      <c r="F103" s="171">
        <v>895888</v>
      </c>
      <c r="G103" s="171">
        <v>836694</v>
      </c>
      <c r="H103" s="171">
        <v>882315</v>
      </c>
      <c r="I103" s="171">
        <v>1110765</v>
      </c>
      <c r="J103" s="171">
        <v>1366193</v>
      </c>
      <c r="K103" s="171">
        <v>1436117</v>
      </c>
      <c r="L103" s="171">
        <v>1353531</v>
      </c>
      <c r="M103" s="171">
        <v>1261372</v>
      </c>
      <c r="N103" s="171">
        <v>1436557</v>
      </c>
      <c r="O103" s="171">
        <v>1546896</v>
      </c>
      <c r="P103" s="171">
        <v>1661273</v>
      </c>
      <c r="Q103" s="171">
        <v>1618385</v>
      </c>
      <c r="R103" s="171">
        <v>1782080</v>
      </c>
      <c r="S103" s="171">
        <v>1112064</v>
      </c>
      <c r="T103" s="171">
        <v>800728</v>
      </c>
      <c r="U103" s="171">
        <v>1042045</v>
      </c>
      <c r="V103" s="171">
        <v>1401971</v>
      </c>
      <c r="W103" s="171">
        <v>1595301</v>
      </c>
      <c r="X103" s="171">
        <v>1466580</v>
      </c>
      <c r="Y103" s="171">
        <v>1260625</v>
      </c>
      <c r="Z103" s="171">
        <v>1107251</v>
      </c>
      <c r="AA103" s="171">
        <v>963316</v>
      </c>
    </row>
    <row r="104" spans="1:30" x14ac:dyDescent="0.2">
      <c r="A104" s="1084"/>
      <c r="B104" s="999" t="s">
        <v>709</v>
      </c>
      <c r="C104" s="879">
        <v>1637</v>
      </c>
      <c r="D104" s="879">
        <v>1650</v>
      </c>
      <c r="E104" s="879">
        <v>1446</v>
      </c>
      <c r="F104" s="879">
        <v>1343</v>
      </c>
      <c r="G104" s="879">
        <v>1103</v>
      </c>
      <c r="H104" s="879">
        <v>1142</v>
      </c>
      <c r="I104" s="879">
        <v>1199</v>
      </c>
      <c r="J104" s="879">
        <v>1171</v>
      </c>
      <c r="K104" s="879">
        <v>845</v>
      </c>
      <c r="L104" s="879">
        <v>844</v>
      </c>
      <c r="M104" s="879" t="s">
        <v>702</v>
      </c>
      <c r="N104" s="879">
        <v>797</v>
      </c>
      <c r="O104" s="879" t="s">
        <v>703</v>
      </c>
      <c r="P104" s="879">
        <v>723</v>
      </c>
      <c r="Q104" s="879">
        <v>602</v>
      </c>
      <c r="R104" s="879">
        <v>563</v>
      </c>
      <c r="S104" s="879">
        <v>478</v>
      </c>
      <c r="T104" s="879">
        <v>541</v>
      </c>
      <c r="U104" s="879">
        <v>761</v>
      </c>
      <c r="V104" s="879">
        <v>845</v>
      </c>
      <c r="W104" s="879">
        <v>1054</v>
      </c>
      <c r="X104" s="879">
        <v>640</v>
      </c>
      <c r="Y104" s="879">
        <v>515</v>
      </c>
      <c r="Z104" s="879">
        <v>448</v>
      </c>
      <c r="AA104" s="879">
        <v>423</v>
      </c>
    </row>
    <row r="105" spans="1:30" x14ac:dyDescent="0.2">
      <c r="A105" s="1084"/>
      <c r="B105" s="1001" t="s">
        <v>710</v>
      </c>
      <c r="C105" s="171">
        <v>620649</v>
      </c>
      <c r="D105" s="171">
        <v>751992</v>
      </c>
      <c r="E105" s="171">
        <v>900719</v>
      </c>
      <c r="F105" s="171">
        <v>958408</v>
      </c>
      <c r="G105" s="171">
        <v>869771</v>
      </c>
      <c r="H105" s="171">
        <v>892796</v>
      </c>
      <c r="I105" s="171">
        <v>1005025</v>
      </c>
      <c r="J105" s="171">
        <v>1223967</v>
      </c>
      <c r="K105" s="171">
        <v>1377206</v>
      </c>
      <c r="L105" s="171">
        <v>1356026</v>
      </c>
      <c r="M105" s="171">
        <v>1256874</v>
      </c>
      <c r="N105" s="171">
        <v>1301016</v>
      </c>
      <c r="O105" s="171"/>
      <c r="P105" s="171">
        <v>1568087</v>
      </c>
      <c r="Q105" s="171">
        <v>1671177</v>
      </c>
      <c r="R105" s="171">
        <v>1581287</v>
      </c>
      <c r="S105" s="171">
        <v>1619142</v>
      </c>
      <c r="T105" s="171">
        <v>864588</v>
      </c>
      <c r="U105" s="171">
        <v>975296</v>
      </c>
      <c r="V105" s="171">
        <v>1197649</v>
      </c>
      <c r="W105" s="171">
        <v>1496732</v>
      </c>
      <c r="X105" s="171">
        <v>1461896</v>
      </c>
      <c r="Y105" s="171">
        <v>1304429</v>
      </c>
      <c r="Z105" s="171">
        <v>1197918</v>
      </c>
      <c r="AA105" s="171">
        <v>1099666</v>
      </c>
    </row>
    <row r="106" spans="1:30" x14ac:dyDescent="0.2">
      <c r="A106" s="1084"/>
      <c r="B106" s="1001" t="s">
        <v>711</v>
      </c>
      <c r="C106" s="171">
        <v>974593</v>
      </c>
      <c r="D106" s="171">
        <v>1151119</v>
      </c>
      <c r="E106" s="171">
        <v>1224524</v>
      </c>
      <c r="F106" s="171">
        <v>1158925</v>
      </c>
      <c r="G106" s="171">
        <v>1120850</v>
      </c>
      <c r="H106" s="171">
        <v>1101089</v>
      </c>
      <c r="I106" s="171">
        <v>1193392</v>
      </c>
      <c r="J106" s="171">
        <v>1332610</v>
      </c>
      <c r="K106" s="171">
        <v>1385894</v>
      </c>
      <c r="L106" s="171">
        <v>1382529</v>
      </c>
      <c r="M106" s="171">
        <v>1383213</v>
      </c>
      <c r="N106" s="171">
        <v>1514477</v>
      </c>
      <c r="O106" s="171"/>
      <c r="P106" s="171">
        <v>1712171</v>
      </c>
      <c r="Q106" s="171">
        <v>1658238</v>
      </c>
      <c r="R106" s="171">
        <v>1859437</v>
      </c>
      <c r="S106" s="171">
        <v>1349241</v>
      </c>
      <c r="T106" s="171">
        <v>1298016</v>
      </c>
      <c r="U106" s="171">
        <v>1350175</v>
      </c>
      <c r="V106" s="171">
        <v>1559129</v>
      </c>
      <c r="W106" s="171">
        <v>1659086</v>
      </c>
      <c r="X106" s="171">
        <v>1667247</v>
      </c>
      <c r="Y106" s="171">
        <v>1624606</v>
      </c>
      <c r="Z106" s="171">
        <v>1535261</v>
      </c>
      <c r="AA106" s="171">
        <v>1399496</v>
      </c>
    </row>
    <row r="107" spans="1:30" ht="15.75" customHeight="1" x14ac:dyDescent="0.2">
      <c r="A107" s="1084"/>
      <c r="B107" s="160"/>
      <c r="C107" s="179"/>
      <c r="G107" s="171"/>
      <c r="H107" s="171"/>
      <c r="I107" s="171"/>
      <c r="J107" s="171"/>
      <c r="K107" s="171"/>
      <c r="L107" s="171"/>
      <c r="M107" s="171"/>
      <c r="N107" s="171"/>
      <c r="O107" s="171"/>
      <c r="P107" s="171"/>
      <c r="Q107" s="171"/>
      <c r="R107" s="171"/>
      <c r="S107" s="171"/>
      <c r="T107" s="171"/>
      <c r="U107" s="171"/>
      <c r="V107" s="171"/>
      <c r="W107" s="171"/>
      <c r="X107" s="171"/>
      <c r="Y107" s="171"/>
      <c r="Z107" s="171"/>
      <c r="AA107" s="171"/>
    </row>
    <row r="108" spans="1:30" ht="15" customHeight="1" x14ac:dyDescent="0.2">
      <c r="A108" s="1084"/>
      <c r="B108" s="168" t="s">
        <v>489</v>
      </c>
      <c r="C108" s="168"/>
      <c r="D108" s="168"/>
      <c r="E108" s="168"/>
      <c r="F108" s="168"/>
      <c r="G108" s="168"/>
      <c r="H108" s="168"/>
      <c r="I108" s="168"/>
      <c r="J108" s="168"/>
      <c r="K108" s="168"/>
      <c r="L108" s="168"/>
      <c r="M108" s="168"/>
      <c r="N108" s="168"/>
      <c r="O108" s="168"/>
      <c r="P108" s="168"/>
      <c r="Q108" s="168"/>
      <c r="R108" s="168"/>
      <c r="S108" s="168"/>
      <c r="T108" s="168"/>
      <c r="U108" s="168"/>
      <c r="V108" s="168"/>
      <c r="W108" s="168"/>
      <c r="X108" s="168"/>
      <c r="Y108" s="168"/>
      <c r="Z108" s="168"/>
      <c r="AA108" s="168"/>
      <c r="AB108" s="178"/>
    </row>
    <row r="109" spans="1:30" x14ac:dyDescent="0.2">
      <c r="A109" s="1084"/>
      <c r="B109" s="160" t="s">
        <v>448</v>
      </c>
      <c r="C109" s="162" t="s">
        <v>452</v>
      </c>
      <c r="D109" s="162" t="s">
        <v>453</v>
      </c>
      <c r="E109" s="162" t="s">
        <v>454</v>
      </c>
      <c r="F109" s="162" t="s">
        <v>455</v>
      </c>
      <c r="G109" s="162" t="s">
        <v>456</v>
      </c>
      <c r="H109" s="162" t="s">
        <v>457</v>
      </c>
      <c r="I109" s="162" t="s">
        <v>458</v>
      </c>
      <c r="J109" s="162" t="s">
        <v>459</v>
      </c>
      <c r="K109" s="162" t="s">
        <v>460</v>
      </c>
      <c r="L109" s="162" t="s">
        <v>457</v>
      </c>
      <c r="M109" s="162" t="s">
        <v>461</v>
      </c>
      <c r="N109" s="162" t="s">
        <v>462</v>
      </c>
      <c r="O109" s="162" t="s">
        <v>463</v>
      </c>
      <c r="P109" s="162" t="s">
        <v>460</v>
      </c>
      <c r="Q109" s="162" t="s">
        <v>462</v>
      </c>
      <c r="R109" s="162" t="s">
        <v>464</v>
      </c>
      <c r="S109" s="162" t="s">
        <v>464</v>
      </c>
      <c r="T109" s="162" t="s">
        <v>460</v>
      </c>
      <c r="U109" s="162" t="s">
        <v>465</v>
      </c>
      <c r="V109" s="162" t="s">
        <v>466</v>
      </c>
      <c r="W109" s="162" t="s">
        <v>467</v>
      </c>
      <c r="X109" s="162" t="s">
        <v>468</v>
      </c>
      <c r="Y109" s="162" t="s">
        <v>469</v>
      </c>
      <c r="Z109" s="162" t="s">
        <v>470</v>
      </c>
      <c r="AA109" s="162" t="s">
        <v>471</v>
      </c>
      <c r="AB109" s="178"/>
    </row>
    <row r="110" spans="1:30" x14ac:dyDescent="0.2">
      <c r="A110" s="1084"/>
      <c r="B110" s="160" t="e">
        <f>#REF!</f>
        <v>#REF!</v>
      </c>
      <c r="C110" s="162" t="e">
        <f>#REF!/1000</f>
        <v>#REF!</v>
      </c>
      <c r="D110" s="162" t="e">
        <f>#REF!/1000</f>
        <v>#REF!</v>
      </c>
      <c r="E110" s="162" t="e">
        <f>#REF!/1000</f>
        <v>#REF!</v>
      </c>
      <c r="F110" s="162" t="e">
        <f>#REF!/1000</f>
        <v>#REF!</v>
      </c>
      <c r="G110" s="162" t="e">
        <f>#REF!/1000</f>
        <v>#REF!</v>
      </c>
      <c r="H110" s="162" t="e">
        <f>#REF!/1000</f>
        <v>#REF!</v>
      </c>
      <c r="I110" s="162" t="e">
        <f>#REF!/1000</f>
        <v>#REF!</v>
      </c>
      <c r="J110" s="162" t="e">
        <f>#REF!/1000</f>
        <v>#REF!</v>
      </c>
      <c r="K110" s="162" t="e">
        <f>#REF!/1000</f>
        <v>#REF!</v>
      </c>
      <c r="L110" s="162" t="e">
        <f>#REF!/1000</f>
        <v>#REF!</v>
      </c>
      <c r="M110" s="162" t="e">
        <f>#REF!/1000</f>
        <v>#REF!</v>
      </c>
      <c r="N110" s="162" t="e">
        <f>#REF!/1000</f>
        <v>#REF!</v>
      </c>
      <c r="O110" s="162" t="e">
        <f>#REF!/1000</f>
        <v>#REF!</v>
      </c>
      <c r="P110" s="162" t="e">
        <f>#REF!/1000</f>
        <v>#REF!</v>
      </c>
      <c r="Q110" s="162" t="e">
        <f>#REF!/1000</f>
        <v>#REF!</v>
      </c>
      <c r="R110" s="162" t="e">
        <f>#REF!/1000</f>
        <v>#REF!</v>
      </c>
      <c r="S110" s="162" t="e">
        <f>#REF!/1000</f>
        <v>#REF!</v>
      </c>
      <c r="T110" s="162" t="e">
        <f>#REF!/1000</f>
        <v>#REF!</v>
      </c>
      <c r="U110" s="162" t="e">
        <f>#REF!/1000</f>
        <v>#REF!</v>
      </c>
      <c r="V110" s="162" t="e">
        <f>#REF!/1000</f>
        <v>#REF!</v>
      </c>
      <c r="W110" s="162" t="e">
        <f>#REF!/1000</f>
        <v>#REF!</v>
      </c>
      <c r="X110" s="162" t="e">
        <f>#REF!/1000</f>
        <v>#REF!</v>
      </c>
      <c r="Y110" s="162" t="e">
        <f>#REF!/1000</f>
        <v>#REF!</v>
      </c>
      <c r="Z110" s="162" t="e">
        <f>#REF!/1000</f>
        <v>#REF!</v>
      </c>
      <c r="AA110" s="162" t="e">
        <f>#REF!/1000</f>
        <v>#REF!</v>
      </c>
      <c r="AB110" s="188"/>
    </row>
    <row r="111" spans="1:30" x14ac:dyDescent="0.2">
      <c r="A111" s="1084"/>
      <c r="B111" s="160" t="e">
        <f>#REF!</f>
        <v>#REF!</v>
      </c>
      <c r="C111" s="162" t="e">
        <f>#REF!/1000</f>
        <v>#REF!</v>
      </c>
      <c r="D111" s="162" t="e">
        <f>#REF!/1000</f>
        <v>#REF!</v>
      </c>
      <c r="E111" s="162" t="e">
        <f>#REF!/1000</f>
        <v>#REF!</v>
      </c>
      <c r="F111" s="162" t="e">
        <f>#REF!/1000</f>
        <v>#REF!</v>
      </c>
      <c r="G111" s="162" t="e">
        <f>#REF!/1000</f>
        <v>#REF!</v>
      </c>
      <c r="H111" s="162" t="e">
        <f>#REF!/1000</f>
        <v>#REF!</v>
      </c>
      <c r="I111" s="162" t="e">
        <f>#REF!/1000</f>
        <v>#REF!</v>
      </c>
      <c r="J111" s="162" t="e">
        <f>#REF!/1000</f>
        <v>#REF!</v>
      </c>
      <c r="K111" s="162" t="e">
        <f>#REF!/1000</f>
        <v>#REF!</v>
      </c>
      <c r="L111" s="162" t="e">
        <f>#REF!/1000</f>
        <v>#REF!</v>
      </c>
      <c r="M111" s="162" t="e">
        <f>#REF!/1000</f>
        <v>#REF!</v>
      </c>
      <c r="N111" s="162" t="e">
        <f>#REF!/1000</f>
        <v>#REF!</v>
      </c>
      <c r="O111" s="162" t="e">
        <f>#REF!/1000</f>
        <v>#REF!</v>
      </c>
      <c r="P111" s="162" t="e">
        <f>#REF!/1000</f>
        <v>#REF!</v>
      </c>
      <c r="Q111" s="162" t="e">
        <f>#REF!/1000</f>
        <v>#REF!</v>
      </c>
      <c r="R111" s="162" t="e">
        <f>#REF!/1000</f>
        <v>#REF!</v>
      </c>
      <c r="S111" s="162" t="e">
        <f>#REF!/1000</f>
        <v>#REF!</v>
      </c>
      <c r="T111" s="162" t="e">
        <f>#REF!/1000</f>
        <v>#REF!</v>
      </c>
      <c r="U111" s="162" t="e">
        <f>#REF!/1000</f>
        <v>#REF!</v>
      </c>
      <c r="V111" s="162" t="e">
        <f>#REF!/1000</f>
        <v>#REF!</v>
      </c>
      <c r="W111" s="162" t="e">
        <f>#REF!/1000</f>
        <v>#REF!</v>
      </c>
      <c r="X111" s="162" t="e">
        <f>#REF!/1000</f>
        <v>#REF!</v>
      </c>
      <c r="Y111" s="162" t="e">
        <f>#REF!/1000</f>
        <v>#REF!</v>
      </c>
      <c r="Z111" s="162" t="e">
        <f>#REF!/1000</f>
        <v>#REF!</v>
      </c>
      <c r="AA111" s="162" t="e">
        <f>#REF!/1000</f>
        <v>#REF!</v>
      </c>
      <c r="AB111" s="188"/>
    </row>
    <row r="112" spans="1:30" x14ac:dyDescent="0.2">
      <c r="A112" s="1084"/>
      <c r="B112" s="160" t="e">
        <f>#REF!</f>
        <v>#REF!</v>
      </c>
      <c r="C112" s="162" t="e">
        <f>#REF!/1000</f>
        <v>#REF!</v>
      </c>
      <c r="D112" s="162" t="e">
        <f>#REF!/1000</f>
        <v>#REF!</v>
      </c>
      <c r="E112" s="162" t="e">
        <f>#REF!/1000</f>
        <v>#REF!</v>
      </c>
      <c r="F112" s="162" t="e">
        <f>#REF!/1000</f>
        <v>#REF!</v>
      </c>
      <c r="G112" s="162" t="e">
        <f>#REF!/1000</f>
        <v>#REF!</v>
      </c>
      <c r="H112" s="162" t="e">
        <f>#REF!/1000</f>
        <v>#REF!</v>
      </c>
      <c r="I112" s="162" t="e">
        <f>#REF!/1000</f>
        <v>#REF!</v>
      </c>
      <c r="J112" s="162" t="e">
        <f>#REF!/1000</f>
        <v>#REF!</v>
      </c>
      <c r="K112" s="162" t="e">
        <f>#REF!/1000</f>
        <v>#REF!</v>
      </c>
      <c r="L112" s="162" t="e">
        <f>#REF!/1000</f>
        <v>#REF!</v>
      </c>
      <c r="M112" s="162" t="e">
        <f>#REF!/1000</f>
        <v>#REF!</v>
      </c>
      <c r="N112" s="162" t="e">
        <f>#REF!/1000</f>
        <v>#REF!</v>
      </c>
      <c r="O112" s="162" t="e">
        <f>#REF!/1000</f>
        <v>#REF!</v>
      </c>
      <c r="P112" s="162" t="e">
        <f>#REF!/1000</f>
        <v>#REF!</v>
      </c>
      <c r="Q112" s="162" t="e">
        <f>#REF!/1000</f>
        <v>#REF!</v>
      </c>
      <c r="R112" s="162" t="e">
        <f>#REF!/1000</f>
        <v>#REF!</v>
      </c>
      <c r="S112" s="162" t="e">
        <f>#REF!/1000</f>
        <v>#REF!</v>
      </c>
      <c r="T112" s="162" t="e">
        <f>#REF!/1000</f>
        <v>#REF!</v>
      </c>
      <c r="U112" s="162" t="e">
        <f>#REF!/1000</f>
        <v>#REF!</v>
      </c>
      <c r="V112" s="162" t="e">
        <f>#REF!/1000</f>
        <v>#REF!</v>
      </c>
      <c r="W112" s="162" t="e">
        <f>#REF!/1000</f>
        <v>#REF!</v>
      </c>
      <c r="X112" s="162" t="e">
        <f>#REF!/1000</f>
        <v>#REF!</v>
      </c>
      <c r="Y112" s="162" t="e">
        <f>#REF!/1000</f>
        <v>#REF!</v>
      </c>
      <c r="Z112" s="162" t="e">
        <f>#REF!/1000</f>
        <v>#REF!</v>
      </c>
      <c r="AA112" s="162" t="e">
        <f>#REF!/1000</f>
        <v>#REF!</v>
      </c>
      <c r="AB112" s="188"/>
    </row>
    <row r="113" spans="1:27" x14ac:dyDescent="0.2">
      <c r="A113" s="1084"/>
      <c r="B113" s="1001"/>
      <c r="C113" s="171"/>
      <c r="D113" s="171"/>
      <c r="E113" s="171"/>
      <c r="F113" s="171"/>
      <c r="G113" s="171"/>
      <c r="H113" s="171"/>
      <c r="I113" s="171"/>
      <c r="J113" s="171"/>
      <c r="K113" s="171"/>
      <c r="L113" s="171"/>
      <c r="M113" s="171"/>
      <c r="N113" s="171"/>
      <c r="O113" s="171"/>
      <c r="P113" s="171"/>
      <c r="Q113" s="171"/>
      <c r="R113" s="171"/>
      <c r="S113" s="171"/>
      <c r="T113" s="171"/>
      <c r="U113" s="171"/>
      <c r="V113" s="171"/>
      <c r="W113" s="171"/>
      <c r="X113" s="171"/>
      <c r="Y113" s="171"/>
      <c r="Z113" s="171"/>
      <c r="AA113" s="171"/>
    </row>
    <row r="114" spans="1:27" ht="15" customHeight="1" x14ac:dyDescent="0.2">
      <c r="A114" s="1084"/>
      <c r="B114" s="168" t="s">
        <v>406</v>
      </c>
      <c r="C114" s="169"/>
      <c r="D114" s="169"/>
      <c r="E114" s="169"/>
      <c r="F114" s="169"/>
      <c r="G114" s="169"/>
      <c r="H114" s="169"/>
      <c r="I114" s="169"/>
      <c r="J114" s="169"/>
      <c r="K114" s="169"/>
      <c r="L114" s="169"/>
      <c r="M114" s="169"/>
      <c r="N114" s="169"/>
      <c r="O114" s="169"/>
      <c r="P114" s="169"/>
      <c r="Q114" s="169"/>
      <c r="R114" s="169"/>
      <c r="S114" s="169"/>
      <c r="T114" s="169"/>
      <c r="U114" s="169"/>
      <c r="V114" s="169"/>
      <c r="W114" s="169"/>
      <c r="X114" s="169"/>
      <c r="Y114" s="169"/>
      <c r="Z114" s="169"/>
      <c r="AA114" s="169"/>
    </row>
    <row r="115" spans="1:27" x14ac:dyDescent="0.2">
      <c r="A115" s="1084"/>
      <c r="B115" s="180" t="s">
        <v>47</v>
      </c>
      <c r="C115" s="171" t="s">
        <v>8</v>
      </c>
      <c r="D115" s="171">
        <f>SEC!C2</f>
        <v>320</v>
      </c>
      <c r="E115" s="171">
        <f>SEC!D2</f>
        <v>394</v>
      </c>
      <c r="F115" s="171">
        <f>SEC!E2</f>
        <v>416</v>
      </c>
      <c r="G115" s="171">
        <f>SEC!F2</f>
        <v>497</v>
      </c>
      <c r="H115" s="171">
        <f>SEC!G2</f>
        <v>486</v>
      </c>
      <c r="I115" s="171">
        <f>SEC!H2</f>
        <v>453</v>
      </c>
      <c r="J115" s="171">
        <f>SEC!I2</f>
        <v>489</v>
      </c>
      <c r="K115" s="171">
        <f>SEC!J2</f>
        <v>477</v>
      </c>
      <c r="L115" s="171">
        <f>SEC!K2</f>
        <v>525</v>
      </c>
      <c r="M115" s="171">
        <f>SEC!L2</f>
        <v>503</v>
      </c>
      <c r="N115" s="171">
        <f>SEC!M2</f>
        <v>484</v>
      </c>
      <c r="O115" s="171">
        <f>SEC!N2</f>
        <v>598</v>
      </c>
      <c r="P115" s="171">
        <f>SEC!O2</f>
        <v>679</v>
      </c>
      <c r="Q115" s="171">
        <f>SEC!P2</f>
        <v>639</v>
      </c>
      <c r="R115" s="171">
        <f>SEC!Q2</f>
        <v>630</v>
      </c>
      <c r="S115" s="171">
        <f>SEC!R2</f>
        <v>574</v>
      </c>
      <c r="T115" s="171">
        <f>SEC!S2</f>
        <v>655</v>
      </c>
      <c r="U115" s="171">
        <f>SEC!T2</f>
        <v>671</v>
      </c>
      <c r="V115" s="171">
        <f>SEC!U2</f>
        <v>664</v>
      </c>
      <c r="W115" s="171">
        <f>SEC!V2</f>
        <v>681</v>
      </c>
      <c r="X115" s="171">
        <f>SEC!W2</f>
        <v>735</v>
      </c>
      <c r="Y115" s="171">
        <f>SEC!X2</f>
        <v>734</v>
      </c>
      <c r="Z115" s="171">
        <f>SEC!Y2</f>
        <v>676</v>
      </c>
      <c r="AA115" s="171">
        <f>SEC!Z2</f>
        <v>755</v>
      </c>
    </row>
    <row r="116" spans="1:27" x14ac:dyDescent="0.2">
      <c r="B116" s="161"/>
      <c r="R116" s="171"/>
    </row>
    <row r="117" spans="1:27" x14ac:dyDescent="0.2">
      <c r="B117" s="977"/>
      <c r="C117" s="167">
        <v>1990</v>
      </c>
      <c r="D117" s="167">
        <v>1991</v>
      </c>
      <c r="E117" s="167">
        <v>1992</v>
      </c>
      <c r="F117" s="167">
        <v>1993</v>
      </c>
      <c r="G117" s="167">
        <v>1994</v>
      </c>
      <c r="H117" s="167">
        <v>1995</v>
      </c>
      <c r="I117" s="167">
        <v>1996</v>
      </c>
      <c r="J117" s="167">
        <v>1997</v>
      </c>
      <c r="K117" s="167">
        <v>1998</v>
      </c>
      <c r="L117" s="167">
        <v>1999</v>
      </c>
      <c r="M117" s="167">
        <v>2000</v>
      </c>
      <c r="N117" s="167">
        <v>2001</v>
      </c>
      <c r="O117" s="167">
        <v>2002</v>
      </c>
      <c r="P117" s="167">
        <v>2003</v>
      </c>
      <c r="Q117" s="167">
        <v>2004</v>
      </c>
      <c r="R117" s="167">
        <v>2005</v>
      </c>
      <c r="S117" s="167">
        <v>2006</v>
      </c>
      <c r="T117" s="167">
        <v>2007</v>
      </c>
      <c r="U117" s="167">
        <v>2008</v>
      </c>
      <c r="V117" s="167">
        <v>2009</v>
      </c>
      <c r="W117" s="167">
        <v>2010</v>
      </c>
      <c r="X117" s="167">
        <v>2011</v>
      </c>
      <c r="Y117" s="167">
        <v>2012</v>
      </c>
      <c r="Z117" s="167">
        <v>2013</v>
      </c>
      <c r="AA117" s="167">
        <v>2014</v>
      </c>
    </row>
    <row r="118" spans="1:27" x14ac:dyDescent="0.2">
      <c r="A118" s="1083" t="s">
        <v>451</v>
      </c>
      <c r="B118" s="168" t="s">
        <v>405</v>
      </c>
      <c r="C118" s="169"/>
      <c r="D118" s="169"/>
      <c r="E118" s="169"/>
      <c r="F118" s="169"/>
      <c r="G118" s="169"/>
      <c r="H118" s="169"/>
      <c r="I118" s="169"/>
      <c r="J118" s="169"/>
      <c r="K118" s="169"/>
      <c r="L118" s="169"/>
      <c r="M118" s="169"/>
      <c r="N118" s="169"/>
      <c r="O118" s="169"/>
      <c r="P118" s="169"/>
      <c r="Q118" s="169"/>
      <c r="R118" s="169"/>
      <c r="S118" s="169"/>
      <c r="T118" s="169"/>
      <c r="U118" s="169"/>
      <c r="V118" s="169"/>
      <c r="W118" s="169"/>
      <c r="X118" s="169"/>
      <c r="Y118" s="169"/>
      <c r="Z118" s="169"/>
      <c r="AA118" s="169"/>
    </row>
    <row r="119" spans="1:27" x14ac:dyDescent="0.2">
      <c r="A119" s="1083"/>
      <c r="B119" s="170" t="s">
        <v>46</v>
      </c>
      <c r="C119" s="171" t="s">
        <v>8</v>
      </c>
      <c r="D119" s="171" t="s">
        <v>8</v>
      </c>
      <c r="E119" s="171">
        <f>OSHA!B29</f>
        <v>6217</v>
      </c>
      <c r="F119" s="171">
        <f>OSHA!C29</f>
        <v>6331</v>
      </c>
      <c r="G119" s="171">
        <f>OSHA!D29</f>
        <v>6632</v>
      </c>
      <c r="H119" s="171">
        <f>OSHA!E29</f>
        <v>6275</v>
      </c>
      <c r="I119" s="171">
        <f>OSHA!F29</f>
        <v>6202</v>
      </c>
      <c r="J119" s="171">
        <f>OSHA!G29</f>
        <v>6238</v>
      </c>
      <c r="K119" s="171">
        <f>OSHA!H29</f>
        <v>6055</v>
      </c>
      <c r="L119" s="171">
        <f>OSHA!I29</f>
        <v>6054</v>
      </c>
      <c r="M119" s="171">
        <f>OSHA!J29</f>
        <v>5920</v>
      </c>
      <c r="N119" s="171">
        <f>OSHA!K29</f>
        <v>5915</v>
      </c>
      <c r="O119" s="171">
        <f>OSHA!L29</f>
        <v>5534</v>
      </c>
      <c r="P119" s="171">
        <f>OSHA!M29</f>
        <v>5575</v>
      </c>
      <c r="Q119" s="171">
        <f>OSHA!N29</f>
        <v>5764</v>
      </c>
      <c r="R119" s="171">
        <f>OSHA!O29</f>
        <v>5734</v>
      </c>
      <c r="S119" s="171">
        <f>OSHA!P29</f>
        <v>5840</v>
      </c>
      <c r="T119" s="171">
        <f>OSHA!Q29</f>
        <v>5657</v>
      </c>
      <c r="U119" s="171">
        <f>OSHA!R29</f>
        <v>5214</v>
      </c>
      <c r="V119" s="171">
        <f>OSHA!S29</f>
        <v>4551</v>
      </c>
      <c r="W119" s="171">
        <f>OSHA!T29</f>
        <v>4690</v>
      </c>
      <c r="X119" s="171">
        <f>OSHA!U29</f>
        <v>4693</v>
      </c>
      <c r="Y119" s="171">
        <f>OSHA!V29</f>
        <v>4628</v>
      </c>
      <c r="Z119" s="171">
        <f>OSHA!W29</f>
        <v>4585</v>
      </c>
      <c r="AA119" s="171" t="s">
        <v>8</v>
      </c>
    </row>
    <row r="120" spans="1:27" x14ac:dyDescent="0.2">
      <c r="A120" s="1083"/>
      <c r="B120" s="170"/>
      <c r="C120" s="171"/>
      <c r="D120" s="171"/>
      <c r="E120" s="171"/>
      <c r="F120" s="171"/>
      <c r="G120" s="171"/>
      <c r="H120" s="171"/>
      <c r="I120" s="171"/>
      <c r="J120" s="171"/>
      <c r="K120" s="171"/>
      <c r="L120" s="171"/>
      <c r="M120" s="171"/>
      <c r="N120" s="171"/>
      <c r="O120" s="171"/>
      <c r="P120" s="171"/>
      <c r="Q120" s="171"/>
      <c r="R120" s="171"/>
      <c r="S120" s="171"/>
      <c r="T120" s="171"/>
      <c r="U120" s="171"/>
      <c r="V120" s="171"/>
      <c r="W120" s="171"/>
      <c r="X120" s="171"/>
      <c r="Y120" s="171"/>
      <c r="Z120" s="171"/>
      <c r="AA120" s="171"/>
    </row>
    <row r="121" spans="1:27" x14ac:dyDescent="0.2">
      <c r="A121" s="1083"/>
      <c r="B121" s="168" t="s">
        <v>437</v>
      </c>
      <c r="C121" s="168"/>
      <c r="D121" s="168"/>
      <c r="E121" s="168"/>
      <c r="F121" s="168"/>
      <c r="G121" s="168"/>
      <c r="H121" s="168"/>
      <c r="I121" s="168"/>
      <c r="J121" s="168"/>
      <c r="K121" s="168"/>
      <c r="L121" s="168"/>
      <c r="M121" s="168"/>
      <c r="N121" s="168"/>
      <c r="O121" s="168"/>
      <c r="P121" s="168"/>
      <c r="Q121" s="168"/>
      <c r="R121" s="168"/>
      <c r="S121" s="168"/>
      <c r="T121" s="168"/>
      <c r="U121" s="168"/>
      <c r="V121" s="168"/>
      <c r="W121" s="168"/>
      <c r="X121" s="168"/>
      <c r="Y121" s="168"/>
      <c r="Z121" s="168"/>
      <c r="AA121" s="168"/>
    </row>
    <row r="122" spans="1:27" x14ac:dyDescent="0.2">
      <c r="A122" s="1083"/>
      <c r="B122" s="170" t="s">
        <v>420</v>
      </c>
      <c r="C122" s="171" t="s">
        <v>8</v>
      </c>
      <c r="D122" s="171" t="s">
        <v>8</v>
      </c>
      <c r="E122" s="171" t="s">
        <v>8</v>
      </c>
      <c r="F122" s="171" t="s">
        <v>8</v>
      </c>
      <c r="G122" s="171" t="s">
        <v>8</v>
      </c>
      <c r="H122" s="171" t="s">
        <v>8</v>
      </c>
      <c r="I122" s="171" t="s">
        <v>8</v>
      </c>
      <c r="J122" s="171" t="s">
        <v>8</v>
      </c>
      <c r="K122" s="171" t="s">
        <v>8</v>
      </c>
      <c r="L122" s="171" t="s">
        <v>8</v>
      </c>
      <c r="M122" s="171" t="s">
        <v>8</v>
      </c>
      <c r="N122" s="171" t="s">
        <v>8</v>
      </c>
      <c r="O122" s="171" t="s">
        <v>8</v>
      </c>
      <c r="P122" s="171" t="s">
        <v>8</v>
      </c>
      <c r="Q122" s="171" t="s">
        <v>8</v>
      </c>
      <c r="R122" s="173">
        <v>24720</v>
      </c>
      <c r="S122" s="173">
        <v>23091</v>
      </c>
      <c r="T122" s="173">
        <v>22331</v>
      </c>
      <c r="U122" s="173">
        <v>22497</v>
      </c>
      <c r="V122" s="173">
        <v>22943</v>
      </c>
      <c r="W122" s="173">
        <v>23523</v>
      </c>
      <c r="X122" s="173">
        <v>22177</v>
      </c>
      <c r="Y122" s="173">
        <v>21629</v>
      </c>
      <c r="Z122" s="173">
        <v>21394</v>
      </c>
      <c r="AA122" s="173">
        <v>20415</v>
      </c>
    </row>
    <row r="123" spans="1:27" x14ac:dyDescent="0.2">
      <c r="A123" s="1083"/>
      <c r="B123" s="170" t="s">
        <v>436</v>
      </c>
      <c r="C123" s="171" t="s">
        <v>8</v>
      </c>
      <c r="D123" s="171" t="s">
        <v>8</v>
      </c>
      <c r="E123" s="171" t="s">
        <v>8</v>
      </c>
      <c r="F123" s="171" t="s">
        <v>8</v>
      </c>
      <c r="G123" s="171" t="s">
        <v>8</v>
      </c>
      <c r="H123" s="171" t="s">
        <v>8</v>
      </c>
      <c r="I123" s="171" t="s">
        <v>8</v>
      </c>
      <c r="J123" s="171" t="s">
        <v>8</v>
      </c>
      <c r="K123" s="171" t="s">
        <v>8</v>
      </c>
      <c r="L123" s="171" t="s">
        <v>8</v>
      </c>
      <c r="M123" s="171" t="s">
        <v>8</v>
      </c>
      <c r="N123" s="171" t="s">
        <v>8</v>
      </c>
      <c r="O123" s="171" t="s">
        <v>8</v>
      </c>
      <c r="P123" s="171" t="s">
        <v>8</v>
      </c>
      <c r="Q123" s="171" t="s">
        <v>8</v>
      </c>
      <c r="R123" s="173">
        <v>9722</v>
      </c>
      <c r="S123" s="173">
        <v>8848</v>
      </c>
      <c r="T123" s="173">
        <v>8149</v>
      </c>
      <c r="U123" s="173">
        <v>8379</v>
      </c>
      <c r="V123" s="173">
        <v>7767</v>
      </c>
      <c r="W123" s="173">
        <v>7696</v>
      </c>
      <c r="X123" s="173">
        <v>6246</v>
      </c>
      <c r="Y123" s="173">
        <v>6742</v>
      </c>
      <c r="Z123" s="173">
        <v>6573</v>
      </c>
      <c r="AA123" s="173">
        <v>6504</v>
      </c>
    </row>
    <row r="124" spans="1:27" x14ac:dyDescent="0.2">
      <c r="A124" s="1083"/>
      <c r="B124" s="170" t="s">
        <v>435</v>
      </c>
      <c r="C124" s="171" t="s">
        <v>8</v>
      </c>
      <c r="D124" s="171" t="s">
        <v>8</v>
      </c>
      <c r="E124" s="171" t="s">
        <v>8</v>
      </c>
      <c r="F124" s="171" t="s">
        <v>8</v>
      </c>
      <c r="G124" s="171" t="s">
        <v>8</v>
      </c>
      <c r="H124" s="171" t="s">
        <v>8</v>
      </c>
      <c r="I124" s="171" t="s">
        <v>8</v>
      </c>
      <c r="J124" s="171" t="s">
        <v>8</v>
      </c>
      <c r="K124" s="171" t="s">
        <v>8</v>
      </c>
      <c r="L124" s="171" t="s">
        <v>8</v>
      </c>
      <c r="M124" s="171" t="s">
        <v>8</v>
      </c>
      <c r="N124" s="171" t="s">
        <v>8</v>
      </c>
      <c r="O124" s="171" t="s">
        <v>8</v>
      </c>
      <c r="P124" s="171" t="s">
        <v>8</v>
      </c>
      <c r="Q124" s="171" t="s">
        <v>8</v>
      </c>
      <c r="R124" s="166">
        <v>1373</v>
      </c>
      <c r="S124" s="166">
        <v>1272</v>
      </c>
      <c r="T124" s="166">
        <v>1099</v>
      </c>
      <c r="U124" s="166">
        <v>1108</v>
      </c>
      <c r="V124" s="166">
        <v>1166</v>
      </c>
      <c r="W124" s="166">
        <v>1243</v>
      </c>
      <c r="X124" s="166">
        <v>1342</v>
      </c>
      <c r="Y124" s="166">
        <v>1314</v>
      </c>
      <c r="Z124" s="166">
        <v>1272</v>
      </c>
      <c r="AA124" s="166">
        <v>1216</v>
      </c>
    </row>
    <row r="125" spans="1:27" x14ac:dyDescent="0.2">
      <c r="A125" s="1083"/>
    </row>
    <row r="126" spans="1:27" x14ac:dyDescent="0.2">
      <c r="A126" s="1083"/>
      <c r="B126" s="168" t="s">
        <v>445</v>
      </c>
      <c r="C126" s="168"/>
      <c r="D126" s="168"/>
      <c r="E126" s="168"/>
      <c r="F126" s="168"/>
      <c r="G126" s="168"/>
      <c r="H126" s="168"/>
      <c r="I126" s="168"/>
      <c r="J126" s="168"/>
      <c r="K126" s="168"/>
      <c r="L126" s="168"/>
      <c r="M126" s="168"/>
      <c r="N126" s="168"/>
      <c r="O126" s="168"/>
      <c r="P126" s="168"/>
      <c r="Q126" s="168"/>
      <c r="R126" s="168"/>
      <c r="S126" s="168"/>
      <c r="T126" s="168"/>
      <c r="U126" s="168"/>
      <c r="V126" s="168"/>
      <c r="W126" s="168"/>
      <c r="X126" s="168"/>
      <c r="Y126" s="168"/>
      <c r="Z126" s="168"/>
      <c r="AA126" s="168"/>
    </row>
    <row r="127" spans="1:27" x14ac:dyDescent="0.2">
      <c r="A127" s="1083"/>
      <c r="B127" s="166" t="s">
        <v>118</v>
      </c>
      <c r="C127" s="166">
        <v>120</v>
      </c>
      <c r="D127" s="166">
        <v>104</v>
      </c>
      <c r="E127" s="166">
        <v>101</v>
      </c>
      <c r="F127" s="166">
        <v>98</v>
      </c>
      <c r="G127" s="166">
        <v>98</v>
      </c>
      <c r="H127" s="166">
        <v>87</v>
      </c>
      <c r="I127" s="166">
        <v>95</v>
      </c>
      <c r="J127" s="166">
        <v>100</v>
      </c>
      <c r="K127" s="166">
        <v>80</v>
      </c>
      <c r="L127" s="166">
        <v>82</v>
      </c>
      <c r="M127" s="166">
        <v>88</v>
      </c>
      <c r="N127" s="166">
        <v>71</v>
      </c>
      <c r="O127" s="166">
        <v>72</v>
      </c>
      <c r="P127" s="166">
        <v>65</v>
      </c>
      <c r="Q127" s="166">
        <v>50</v>
      </c>
      <c r="R127" s="166">
        <v>57</v>
      </c>
      <c r="S127" s="166">
        <v>74</v>
      </c>
      <c r="T127" s="166">
        <v>67</v>
      </c>
      <c r="U127" s="166">
        <v>52</v>
      </c>
      <c r="V127" s="166">
        <v>43</v>
      </c>
      <c r="W127" s="166">
        <v>65</v>
      </c>
      <c r="X127" s="166">
        <v>37</v>
      </c>
      <c r="Y127" s="166">
        <v>44</v>
      </c>
      <c r="Z127" s="166">
        <v>34</v>
      </c>
      <c r="AA127" s="166">
        <v>47</v>
      </c>
    </row>
    <row r="128" spans="1:27" x14ac:dyDescent="0.2">
      <c r="A128" s="1083"/>
      <c r="B128" s="170" t="s">
        <v>119</v>
      </c>
      <c r="C128" s="166">
        <v>68</v>
      </c>
      <c r="D128" s="166">
        <v>56</v>
      </c>
      <c r="E128" s="166">
        <v>52</v>
      </c>
      <c r="F128" s="166">
        <v>50</v>
      </c>
      <c r="G128" s="166">
        <v>52</v>
      </c>
      <c r="H128" s="166">
        <v>43</v>
      </c>
      <c r="I128" s="166">
        <v>39</v>
      </c>
      <c r="J128" s="166">
        <v>38</v>
      </c>
      <c r="K128" s="166">
        <v>28</v>
      </c>
      <c r="L128" s="166">
        <v>37</v>
      </c>
      <c r="M128" s="166">
        <v>34</v>
      </c>
      <c r="N128" s="166">
        <v>41</v>
      </c>
      <c r="O128" s="166">
        <v>33</v>
      </c>
      <c r="P128" s="166">
        <v>32</v>
      </c>
      <c r="Q128" s="166">
        <v>24</v>
      </c>
      <c r="R128" s="166">
        <v>23</v>
      </c>
      <c r="S128" s="166">
        <v>45</v>
      </c>
      <c r="T128" s="166">
        <v>35</v>
      </c>
      <c r="U128" s="166">
        <v>30</v>
      </c>
      <c r="V128" s="166">
        <v>20</v>
      </c>
      <c r="W128" s="166">
        <v>50</v>
      </c>
      <c r="X128" s="166">
        <v>16</v>
      </c>
      <c r="Y128" s="166">
        <v>24</v>
      </c>
      <c r="Z128" s="166">
        <v>18</v>
      </c>
      <c r="AA128" s="166">
        <v>18</v>
      </c>
    </row>
    <row r="129" spans="1:31" x14ac:dyDescent="0.2">
      <c r="A129" s="1083"/>
      <c r="B129" s="170" t="s">
        <v>444</v>
      </c>
      <c r="C129" s="166">
        <v>52</v>
      </c>
      <c r="D129" s="166">
        <v>48</v>
      </c>
      <c r="E129" s="166">
        <v>49</v>
      </c>
      <c r="F129" s="166">
        <v>48</v>
      </c>
      <c r="G129" s="166">
        <v>46</v>
      </c>
      <c r="H129" s="166">
        <v>44</v>
      </c>
      <c r="I129" s="166">
        <v>56</v>
      </c>
      <c r="J129" s="166">
        <v>62</v>
      </c>
      <c r="K129" s="166">
        <v>52</v>
      </c>
      <c r="L129" s="166">
        <v>45</v>
      </c>
      <c r="M129" s="166">
        <v>54</v>
      </c>
      <c r="N129" s="166">
        <v>30</v>
      </c>
      <c r="O129" s="166">
        <v>39</v>
      </c>
      <c r="P129" s="166">
        <v>33</v>
      </c>
      <c r="Q129" s="166">
        <v>26</v>
      </c>
      <c r="R129" s="166">
        <v>34</v>
      </c>
      <c r="S129" s="166">
        <v>29</v>
      </c>
      <c r="T129" s="166">
        <v>32</v>
      </c>
      <c r="U129" s="166">
        <v>22</v>
      </c>
      <c r="V129" s="166">
        <v>23</v>
      </c>
      <c r="W129" s="166">
        <v>15</v>
      </c>
      <c r="X129" s="166">
        <v>20</v>
      </c>
      <c r="Y129" s="166">
        <v>20</v>
      </c>
      <c r="Z129" s="166">
        <v>16</v>
      </c>
      <c r="AA129" s="166">
        <v>29</v>
      </c>
    </row>
    <row r="130" spans="1:31" x14ac:dyDescent="0.2">
      <c r="A130" s="1083"/>
    </row>
    <row r="131" spans="1:31" x14ac:dyDescent="0.2">
      <c r="A131" s="1083"/>
      <c r="B131" s="168" t="s">
        <v>446</v>
      </c>
      <c r="C131" s="168"/>
      <c r="D131" s="168"/>
      <c r="E131" s="168"/>
      <c r="F131" s="168"/>
      <c r="G131" s="168"/>
      <c r="H131" s="168"/>
      <c r="I131" s="168"/>
      <c r="J131" s="168"/>
      <c r="K131" s="168"/>
      <c r="L131" s="168"/>
      <c r="M131" s="168"/>
      <c r="N131" s="168"/>
      <c r="O131" s="168"/>
      <c r="P131" s="168"/>
      <c r="Q131" s="168"/>
      <c r="R131" s="168"/>
      <c r="S131" s="168"/>
      <c r="T131" s="168"/>
      <c r="U131" s="168"/>
      <c r="V131" s="168"/>
      <c r="W131" s="168"/>
      <c r="X131" s="168"/>
      <c r="Y131" s="168"/>
      <c r="Z131" s="168"/>
      <c r="AA131" s="168"/>
    </row>
    <row r="132" spans="1:31" x14ac:dyDescent="0.2">
      <c r="A132" s="1083"/>
      <c r="B132" s="166" t="s">
        <v>132</v>
      </c>
      <c r="C132" s="179" t="s">
        <v>8</v>
      </c>
      <c r="D132" s="179" t="s">
        <v>8</v>
      </c>
      <c r="E132" s="179" t="s">
        <v>8</v>
      </c>
      <c r="F132" s="179" t="s">
        <v>8</v>
      </c>
      <c r="G132" s="179" t="s">
        <v>8</v>
      </c>
      <c r="H132" s="179" t="s">
        <v>8</v>
      </c>
      <c r="I132" s="179" t="s">
        <v>8</v>
      </c>
      <c r="J132" s="179" t="s">
        <v>8</v>
      </c>
      <c r="K132" s="179" t="s">
        <v>8</v>
      </c>
      <c r="L132" s="179" t="s">
        <v>8</v>
      </c>
      <c r="M132" s="179" t="s">
        <v>8</v>
      </c>
      <c r="N132" s="179" t="s">
        <v>8</v>
      </c>
      <c r="O132" s="179" t="s">
        <v>8</v>
      </c>
      <c r="P132" s="179" t="s">
        <v>8</v>
      </c>
      <c r="Q132" s="157">
        <v>168174</v>
      </c>
      <c r="R132" s="157">
        <v>162965</v>
      </c>
      <c r="S132" s="157">
        <v>151690</v>
      </c>
      <c r="T132" s="157">
        <v>139874</v>
      </c>
      <c r="U132" s="157">
        <v>134360</v>
      </c>
      <c r="V132" s="157">
        <v>134013</v>
      </c>
      <c r="W132" s="157">
        <v>129690</v>
      </c>
      <c r="X132" s="157">
        <v>127526</v>
      </c>
      <c r="Y132" s="157">
        <v>121290</v>
      </c>
      <c r="Z132" s="157">
        <v>115697</v>
      </c>
      <c r="AA132" s="179" t="s">
        <v>8</v>
      </c>
    </row>
    <row r="133" spans="1:31" ht="15" customHeight="1" x14ac:dyDescent="0.2">
      <c r="A133" s="1083"/>
      <c r="B133" s="170" t="s">
        <v>131</v>
      </c>
      <c r="C133" s="179" t="s">
        <v>8</v>
      </c>
      <c r="D133" s="179" t="s">
        <v>8</v>
      </c>
      <c r="E133" s="179" t="s">
        <v>8</v>
      </c>
      <c r="F133" s="179" t="s">
        <v>8</v>
      </c>
      <c r="G133" s="179" t="s">
        <v>8</v>
      </c>
      <c r="H133" s="179" t="s">
        <v>8</v>
      </c>
      <c r="I133" s="179" t="s">
        <v>8</v>
      </c>
      <c r="J133" s="179" t="s">
        <v>8</v>
      </c>
      <c r="K133" s="179" t="s">
        <v>8</v>
      </c>
      <c r="L133" s="179" t="s">
        <v>8</v>
      </c>
      <c r="M133" s="179" t="s">
        <v>8</v>
      </c>
      <c r="N133" s="179" t="s">
        <v>8</v>
      </c>
      <c r="O133" s="179" t="s">
        <v>8</v>
      </c>
      <c r="P133" s="179" t="s">
        <v>8</v>
      </c>
      <c r="Q133" s="157">
        <v>142325</v>
      </c>
      <c r="R133" s="157">
        <v>138521</v>
      </c>
      <c r="S133" s="157">
        <v>129427</v>
      </c>
      <c r="T133" s="157">
        <v>119082</v>
      </c>
      <c r="U133" s="157">
        <v>114592</v>
      </c>
      <c r="V133" s="157">
        <v>115715</v>
      </c>
      <c r="W133" s="157">
        <v>112640</v>
      </c>
      <c r="X133" s="157">
        <v>111121</v>
      </c>
      <c r="Y133" s="157">
        <v>105688</v>
      </c>
      <c r="Z133" s="157">
        <v>99832</v>
      </c>
      <c r="AA133" s="179" t="s">
        <v>8</v>
      </c>
    </row>
    <row r="134" spans="1:31" ht="15" customHeight="1" x14ac:dyDescent="0.2">
      <c r="A134" s="1083"/>
      <c r="B134" s="175" t="s">
        <v>130</v>
      </c>
      <c r="C134" s="179" t="s">
        <v>8</v>
      </c>
      <c r="D134" s="179" t="s">
        <v>8</v>
      </c>
      <c r="E134" s="179" t="s">
        <v>8</v>
      </c>
      <c r="F134" s="179" t="s">
        <v>8</v>
      </c>
      <c r="G134" s="179" t="s">
        <v>8</v>
      </c>
      <c r="H134" s="179" t="s">
        <v>8</v>
      </c>
      <c r="I134" s="179" t="s">
        <v>8</v>
      </c>
      <c r="J134" s="179" t="s">
        <v>8</v>
      </c>
      <c r="K134" s="179" t="s">
        <v>8</v>
      </c>
      <c r="L134" s="179" t="s">
        <v>8</v>
      </c>
      <c r="M134" s="179" t="s">
        <v>8</v>
      </c>
      <c r="N134" s="179" t="s">
        <v>8</v>
      </c>
      <c r="O134" s="179" t="s">
        <v>8</v>
      </c>
      <c r="P134" s="179" t="s">
        <v>8</v>
      </c>
      <c r="Q134" s="157">
        <v>84368</v>
      </c>
      <c r="R134" s="157">
        <v>80018</v>
      </c>
      <c r="S134" s="157">
        <v>74071</v>
      </c>
      <c r="T134" s="157">
        <v>67127</v>
      </c>
      <c r="U134" s="157">
        <v>64896</v>
      </c>
      <c r="V134" s="157">
        <v>66812</v>
      </c>
      <c r="W134" s="157">
        <v>64130</v>
      </c>
      <c r="X134" s="157">
        <v>61067</v>
      </c>
      <c r="Y134" s="157">
        <v>56412</v>
      </c>
      <c r="Z134" s="157">
        <v>47700</v>
      </c>
      <c r="AA134" s="179" t="s">
        <v>8</v>
      </c>
    </row>
    <row r="135" spans="1:31" ht="15" customHeight="1" x14ac:dyDescent="0.2">
      <c r="A135" s="1083"/>
      <c r="B135" s="175" t="s">
        <v>129</v>
      </c>
      <c r="C135" s="179" t="s">
        <v>8</v>
      </c>
      <c r="D135" s="179" t="s">
        <v>8</v>
      </c>
      <c r="E135" s="179" t="s">
        <v>8</v>
      </c>
      <c r="F135" s="179" t="s">
        <v>8</v>
      </c>
      <c r="G135" s="179" t="s">
        <v>8</v>
      </c>
      <c r="H135" s="179" t="s">
        <v>8</v>
      </c>
      <c r="I135" s="179" t="s">
        <v>8</v>
      </c>
      <c r="J135" s="179" t="s">
        <v>8</v>
      </c>
      <c r="K135" s="179" t="s">
        <v>8</v>
      </c>
      <c r="L135" s="179" t="s">
        <v>8</v>
      </c>
      <c r="M135" s="179" t="s">
        <v>8</v>
      </c>
      <c r="N135" s="179" t="s">
        <v>8</v>
      </c>
      <c r="O135" s="179" t="s">
        <v>8</v>
      </c>
      <c r="P135" s="179" t="s">
        <v>8</v>
      </c>
      <c r="Q135" s="157">
        <v>57957</v>
      </c>
      <c r="R135" s="157">
        <v>58503</v>
      </c>
      <c r="S135" s="157">
        <v>55356</v>
      </c>
      <c r="T135" s="157">
        <v>51955</v>
      </c>
      <c r="U135" s="157">
        <v>49696</v>
      </c>
      <c r="V135" s="157">
        <v>48903</v>
      </c>
      <c r="W135" s="157">
        <v>48510</v>
      </c>
      <c r="X135" s="157">
        <v>50054</v>
      </c>
      <c r="Y135" s="157">
        <v>49276</v>
      </c>
      <c r="Z135" s="157">
        <v>52132</v>
      </c>
      <c r="AA135" s="179" t="s">
        <v>8</v>
      </c>
    </row>
    <row r="136" spans="1:31" ht="15" customHeight="1" x14ac:dyDescent="0.2">
      <c r="A136" s="1083"/>
      <c r="B136" s="170" t="s">
        <v>473</v>
      </c>
      <c r="C136" s="179" t="s">
        <v>8</v>
      </c>
      <c r="D136" s="179" t="s">
        <v>8</v>
      </c>
      <c r="E136" s="179" t="s">
        <v>8</v>
      </c>
      <c r="F136" s="179" t="s">
        <v>8</v>
      </c>
      <c r="G136" s="179" t="s">
        <v>8</v>
      </c>
      <c r="H136" s="179" t="s">
        <v>8</v>
      </c>
      <c r="I136" s="179" t="s">
        <v>8</v>
      </c>
      <c r="J136" s="179" t="s">
        <v>8</v>
      </c>
      <c r="K136" s="179" t="s">
        <v>8</v>
      </c>
      <c r="L136" s="179" t="s">
        <v>8</v>
      </c>
      <c r="M136" s="179" t="s">
        <v>8</v>
      </c>
      <c r="N136" s="179" t="s">
        <v>8</v>
      </c>
      <c r="O136" s="179" t="s">
        <v>8</v>
      </c>
      <c r="P136" s="179" t="s">
        <v>8</v>
      </c>
      <c r="Q136" s="157">
        <v>25747</v>
      </c>
      <c r="R136" s="157">
        <v>24320</v>
      </c>
      <c r="S136" s="157">
        <v>22114</v>
      </c>
      <c r="T136" s="157">
        <v>20592</v>
      </c>
      <c r="U136" s="157">
        <v>19633</v>
      </c>
      <c r="V136" s="157">
        <v>18190</v>
      </c>
      <c r="W136" s="157">
        <v>16951</v>
      </c>
      <c r="X136" s="157">
        <v>16300</v>
      </c>
      <c r="Y136" s="157">
        <v>15501</v>
      </c>
      <c r="Z136" s="157">
        <v>15757</v>
      </c>
      <c r="AA136" s="179" t="s">
        <v>8</v>
      </c>
    </row>
    <row r="137" spans="1:31" ht="15" customHeight="1" x14ac:dyDescent="0.2">
      <c r="A137" s="1083"/>
      <c r="B137" s="170" t="s">
        <v>127</v>
      </c>
      <c r="C137" s="179" t="s">
        <v>8</v>
      </c>
      <c r="D137" s="179" t="s">
        <v>8</v>
      </c>
      <c r="E137" s="179" t="s">
        <v>8</v>
      </c>
      <c r="F137" s="179" t="s">
        <v>8</v>
      </c>
      <c r="G137" s="179" t="s">
        <v>8</v>
      </c>
      <c r="H137" s="179" t="s">
        <v>8</v>
      </c>
      <c r="I137" s="179" t="s">
        <v>8</v>
      </c>
      <c r="J137" s="179" t="s">
        <v>8</v>
      </c>
      <c r="K137" s="179" t="s">
        <v>8</v>
      </c>
      <c r="L137" s="179" t="s">
        <v>8</v>
      </c>
      <c r="M137" s="179" t="s">
        <v>8</v>
      </c>
      <c r="N137" s="179" t="s">
        <v>8</v>
      </c>
      <c r="O137" s="179" t="s">
        <v>8</v>
      </c>
      <c r="P137" s="179" t="s">
        <v>8</v>
      </c>
      <c r="Q137" s="157">
        <v>102</v>
      </c>
      <c r="R137" s="157">
        <v>124</v>
      </c>
      <c r="S137" s="157">
        <v>149</v>
      </c>
      <c r="T137" s="157">
        <v>200</v>
      </c>
      <c r="U137" s="157">
        <v>135</v>
      </c>
      <c r="V137" s="157">
        <v>108</v>
      </c>
      <c r="W137" s="157">
        <v>99</v>
      </c>
      <c r="X137" s="157">
        <v>105</v>
      </c>
      <c r="Y137" s="157">
        <v>101</v>
      </c>
      <c r="Z137" s="157">
        <v>108</v>
      </c>
      <c r="AA137" s="179" t="s">
        <v>8</v>
      </c>
    </row>
    <row r="138" spans="1:31" x14ac:dyDescent="0.2">
      <c r="A138" s="1083"/>
      <c r="B138" s="180" t="s">
        <v>126</v>
      </c>
      <c r="C138" s="179" t="s">
        <v>8</v>
      </c>
      <c r="D138" s="179" t="s">
        <v>8</v>
      </c>
      <c r="E138" s="179" t="s">
        <v>8</v>
      </c>
      <c r="F138" s="179" t="s">
        <v>8</v>
      </c>
      <c r="G138" s="179" t="s">
        <v>8</v>
      </c>
      <c r="H138" s="179" t="s">
        <v>8</v>
      </c>
      <c r="I138" s="179" t="s">
        <v>8</v>
      </c>
      <c r="J138" s="179" t="s">
        <v>8</v>
      </c>
      <c r="K138" s="179" t="s">
        <v>8</v>
      </c>
      <c r="L138" s="179" t="s">
        <v>8</v>
      </c>
      <c r="M138" s="179" t="s">
        <v>8</v>
      </c>
      <c r="N138" s="179" t="s">
        <v>8</v>
      </c>
      <c r="O138" s="179" t="s">
        <v>8</v>
      </c>
      <c r="P138" s="179" t="s">
        <v>8</v>
      </c>
      <c r="Q138" s="157">
        <v>24245</v>
      </c>
      <c r="R138" s="157">
        <v>24189</v>
      </c>
      <c r="S138" s="157">
        <v>21455</v>
      </c>
      <c r="T138" s="157">
        <v>19819</v>
      </c>
      <c r="U138" s="157">
        <v>19104</v>
      </c>
      <c r="V138" s="157">
        <v>19187</v>
      </c>
      <c r="W138" s="157">
        <v>18808</v>
      </c>
      <c r="X138" s="157">
        <v>19861</v>
      </c>
      <c r="Y138" s="157">
        <v>20239</v>
      </c>
      <c r="Z138" s="157">
        <v>19806</v>
      </c>
      <c r="AA138" s="179" t="s">
        <v>8</v>
      </c>
    </row>
    <row r="139" spans="1:31" x14ac:dyDescent="0.2">
      <c r="A139" s="1083"/>
      <c r="B139" s="180" t="s">
        <v>124</v>
      </c>
      <c r="C139" s="179" t="s">
        <v>8</v>
      </c>
      <c r="D139" s="179" t="s">
        <v>8</v>
      </c>
      <c r="E139" s="179" t="s">
        <v>8</v>
      </c>
      <c r="F139" s="179" t="s">
        <v>8</v>
      </c>
      <c r="G139" s="179" t="s">
        <v>8</v>
      </c>
      <c r="H139" s="179" t="s">
        <v>8</v>
      </c>
      <c r="I139" s="179" t="s">
        <v>8</v>
      </c>
      <c r="J139" s="179" t="s">
        <v>8</v>
      </c>
      <c r="K139" s="179" t="s">
        <v>8</v>
      </c>
      <c r="L139" s="179" t="s">
        <v>8</v>
      </c>
      <c r="M139" s="179" t="s">
        <v>8</v>
      </c>
      <c r="N139" s="179" t="s">
        <v>8</v>
      </c>
      <c r="O139" s="179" t="s">
        <v>8</v>
      </c>
      <c r="P139" s="179" t="s">
        <v>8</v>
      </c>
      <c r="Q139" s="157">
        <v>6751</v>
      </c>
      <c r="R139" s="157">
        <v>8132</v>
      </c>
      <c r="S139" s="157">
        <v>6757</v>
      </c>
      <c r="T139" s="157">
        <v>6241</v>
      </c>
      <c r="U139" s="157">
        <v>6556</v>
      </c>
      <c r="V139" s="157">
        <v>6584</v>
      </c>
      <c r="W139" s="157">
        <v>6438</v>
      </c>
      <c r="X139" s="157">
        <v>6501</v>
      </c>
      <c r="Y139" s="157">
        <v>6739</v>
      </c>
      <c r="Z139" s="157">
        <v>6412</v>
      </c>
      <c r="AA139" s="179" t="s">
        <v>8</v>
      </c>
    </row>
    <row r="140" spans="1:31" x14ac:dyDescent="0.2">
      <c r="A140" s="1083"/>
      <c r="B140" s="180" t="s">
        <v>123</v>
      </c>
      <c r="C140" s="179" t="s">
        <v>8</v>
      </c>
      <c r="D140" s="179" t="s">
        <v>8</v>
      </c>
      <c r="E140" s="179" t="s">
        <v>8</v>
      </c>
      <c r="F140" s="179" t="s">
        <v>8</v>
      </c>
      <c r="G140" s="179" t="s">
        <v>8</v>
      </c>
      <c r="H140" s="179" t="s">
        <v>8</v>
      </c>
      <c r="I140" s="179" t="s">
        <v>8</v>
      </c>
      <c r="J140" s="179" t="s">
        <v>8</v>
      </c>
      <c r="K140" s="179" t="s">
        <v>8</v>
      </c>
      <c r="L140" s="179" t="s">
        <v>8</v>
      </c>
      <c r="M140" s="179" t="s">
        <v>8</v>
      </c>
      <c r="N140" s="179" t="s">
        <v>8</v>
      </c>
      <c r="O140" s="179" t="s">
        <v>8</v>
      </c>
      <c r="P140" s="179" t="s">
        <v>8</v>
      </c>
      <c r="Q140" s="157">
        <v>6743</v>
      </c>
      <c r="R140" s="157">
        <v>7682</v>
      </c>
      <c r="S140" s="157">
        <v>6961</v>
      </c>
      <c r="T140" s="157">
        <v>7424</v>
      </c>
      <c r="U140" s="157">
        <v>7581</v>
      </c>
      <c r="V140" s="157">
        <v>6789</v>
      </c>
      <c r="W140" s="157">
        <v>7085</v>
      </c>
      <c r="X140" s="157">
        <v>6758</v>
      </c>
      <c r="Y140" s="157">
        <v>6991</v>
      </c>
      <c r="Z140" s="157">
        <v>6961</v>
      </c>
      <c r="AA140" s="179" t="s">
        <v>8</v>
      </c>
    </row>
    <row r="141" spans="1:31" x14ac:dyDescent="0.2">
      <c r="A141" s="1083"/>
    </row>
    <row r="142" spans="1:31" x14ac:dyDescent="0.2">
      <c r="A142" s="1083"/>
      <c r="B142" s="168" t="s">
        <v>447</v>
      </c>
      <c r="C142" s="168"/>
      <c r="D142" s="168"/>
      <c r="E142" s="168"/>
      <c r="F142" s="168"/>
      <c r="G142" s="168"/>
      <c r="H142" s="168"/>
      <c r="I142" s="168"/>
      <c r="J142" s="168"/>
      <c r="K142" s="168"/>
      <c r="L142" s="168"/>
      <c r="M142" s="168"/>
      <c r="N142" s="168"/>
      <c r="O142" s="168"/>
      <c r="P142" s="168"/>
      <c r="Q142" s="168"/>
      <c r="R142" s="168"/>
      <c r="S142" s="168"/>
      <c r="T142" s="168"/>
      <c r="U142" s="168"/>
      <c r="V142" s="168"/>
      <c r="W142" s="168"/>
      <c r="X142" s="168"/>
      <c r="Y142" s="168"/>
      <c r="Z142" s="168"/>
      <c r="AA142" s="168"/>
    </row>
    <row r="143" spans="1:31" x14ac:dyDescent="0.2">
      <c r="A143" s="1083"/>
      <c r="B143" s="160" t="s">
        <v>152</v>
      </c>
      <c r="C143" s="179" t="s">
        <v>8</v>
      </c>
      <c r="D143" s="179" t="s">
        <v>8</v>
      </c>
      <c r="E143" s="179" t="s">
        <v>8</v>
      </c>
      <c r="F143" s="179" t="s">
        <v>8</v>
      </c>
      <c r="G143" s="179" t="s">
        <v>8</v>
      </c>
      <c r="H143" s="179" t="s">
        <v>8</v>
      </c>
      <c r="I143" s="179" t="s">
        <v>8</v>
      </c>
      <c r="J143" s="162">
        <v>80680</v>
      </c>
      <c r="K143" s="162">
        <v>79591</v>
      </c>
      <c r="L143" s="162">
        <v>77444</v>
      </c>
      <c r="M143" s="162">
        <v>79896</v>
      </c>
      <c r="N143" s="162">
        <v>80840</v>
      </c>
      <c r="O143" s="162">
        <v>84442</v>
      </c>
      <c r="P143" s="162">
        <v>81293</v>
      </c>
      <c r="Q143" s="162">
        <v>79432</v>
      </c>
      <c r="R143" s="162">
        <v>75428</v>
      </c>
      <c r="S143" s="162">
        <v>75768</v>
      </c>
      <c r="T143" s="162">
        <v>82792</v>
      </c>
      <c r="U143" s="162">
        <v>95402</v>
      </c>
      <c r="V143" s="162">
        <v>93277</v>
      </c>
      <c r="W143" s="162">
        <v>99922</v>
      </c>
      <c r="X143" s="162">
        <v>99947</v>
      </c>
      <c r="Y143" s="162">
        <v>99412</v>
      </c>
      <c r="Z143" s="162">
        <v>93727</v>
      </c>
      <c r="AA143" s="162">
        <v>88778</v>
      </c>
      <c r="AB143" s="161"/>
      <c r="AC143" s="161"/>
      <c r="AD143" s="159"/>
      <c r="AE143" s="159"/>
    </row>
    <row r="144" spans="1:31" ht="15.75" customHeight="1" x14ac:dyDescent="0.2">
      <c r="A144" s="1083"/>
      <c r="B144" s="1070" t="s">
        <v>151</v>
      </c>
      <c r="C144" s="179" t="s">
        <v>8</v>
      </c>
      <c r="D144" s="179" t="s">
        <v>8</v>
      </c>
      <c r="E144" s="179" t="s">
        <v>8</v>
      </c>
      <c r="F144" s="179" t="s">
        <v>8</v>
      </c>
      <c r="G144" s="179" t="s">
        <v>8</v>
      </c>
      <c r="H144" s="179" t="s">
        <v>8</v>
      </c>
      <c r="I144" s="179" t="s">
        <v>8</v>
      </c>
      <c r="J144" s="162">
        <v>29199</v>
      </c>
      <c r="K144" s="162">
        <v>28820</v>
      </c>
      <c r="L144" s="162">
        <v>28819</v>
      </c>
      <c r="M144" s="162">
        <v>28945</v>
      </c>
      <c r="N144" s="162">
        <v>28912</v>
      </c>
      <c r="O144" s="162">
        <v>29910</v>
      </c>
      <c r="P144" s="162">
        <v>28526</v>
      </c>
      <c r="Q144" s="162">
        <v>27696</v>
      </c>
      <c r="R144" s="162">
        <v>26740</v>
      </c>
      <c r="S144" s="162">
        <v>27238</v>
      </c>
      <c r="T144" s="162">
        <v>30510</v>
      </c>
      <c r="U144" s="162">
        <v>33937</v>
      </c>
      <c r="V144" s="162">
        <v>33579</v>
      </c>
      <c r="W144" s="162">
        <v>35890</v>
      </c>
      <c r="X144" s="162">
        <v>35395</v>
      </c>
      <c r="Y144" s="162">
        <v>33512</v>
      </c>
      <c r="Z144" s="162">
        <v>33068</v>
      </c>
      <c r="AA144" s="162">
        <v>31073</v>
      </c>
      <c r="AB144" s="161"/>
      <c r="AC144" s="161"/>
      <c r="AD144" s="159"/>
      <c r="AE144" s="159"/>
    </row>
    <row r="145" spans="1:31" x14ac:dyDescent="0.2">
      <c r="A145" s="1083"/>
      <c r="B145" s="1070"/>
      <c r="C145" s="179" t="s">
        <v>8</v>
      </c>
      <c r="D145" s="179" t="s">
        <v>8</v>
      </c>
      <c r="E145" s="179" t="s">
        <v>8</v>
      </c>
      <c r="F145" s="179" t="s">
        <v>8</v>
      </c>
      <c r="G145" s="179" t="s">
        <v>8</v>
      </c>
      <c r="H145" s="179" t="s">
        <v>8</v>
      </c>
      <c r="I145" s="179" t="s">
        <v>8</v>
      </c>
      <c r="J145" s="163">
        <v>0.36199999999999999</v>
      </c>
      <c r="K145" s="163">
        <v>0.36199999999999999</v>
      </c>
      <c r="L145" s="163">
        <v>0.373</v>
      </c>
      <c r="M145" s="163">
        <v>0.36199999999999999</v>
      </c>
      <c r="N145" s="163">
        <v>0.35799999999999998</v>
      </c>
      <c r="O145" s="163">
        <v>0.35399999999999998</v>
      </c>
      <c r="P145" s="163">
        <v>0.35099999999999998</v>
      </c>
      <c r="Q145" s="163">
        <v>0.34899999999999998</v>
      </c>
      <c r="R145" s="163">
        <v>0.35499999999999998</v>
      </c>
      <c r="S145" s="163">
        <v>0.35899999999999999</v>
      </c>
      <c r="T145" s="163">
        <v>0.37</v>
      </c>
      <c r="U145" s="163">
        <v>0.35599999999999998</v>
      </c>
      <c r="V145" s="163">
        <v>0.36</v>
      </c>
      <c r="W145" s="163">
        <v>0.35899999999999999</v>
      </c>
      <c r="X145" s="163">
        <v>0.35399999999999998</v>
      </c>
      <c r="Y145" s="163">
        <v>0.33700000000000002</v>
      </c>
      <c r="Z145" s="163">
        <v>0.35299999999999998</v>
      </c>
      <c r="AA145" s="163">
        <v>0.35</v>
      </c>
      <c r="AB145" s="161"/>
      <c r="AC145" s="161"/>
      <c r="AD145" s="159"/>
      <c r="AE145" s="159"/>
    </row>
    <row r="146" spans="1:31" ht="15.75" customHeight="1" x14ac:dyDescent="0.2">
      <c r="A146" s="1083"/>
      <c r="B146" s="1070" t="s">
        <v>150</v>
      </c>
      <c r="C146" s="179" t="s">
        <v>8</v>
      </c>
      <c r="D146" s="179" t="s">
        <v>8</v>
      </c>
      <c r="E146" s="179" t="s">
        <v>8</v>
      </c>
      <c r="F146" s="179" t="s">
        <v>8</v>
      </c>
      <c r="G146" s="179" t="s">
        <v>8</v>
      </c>
      <c r="H146" s="179" t="s">
        <v>8</v>
      </c>
      <c r="I146" s="179" t="s">
        <v>8</v>
      </c>
      <c r="J146" s="163">
        <v>24728</v>
      </c>
      <c r="K146" s="163">
        <v>24454</v>
      </c>
      <c r="L146" s="163">
        <v>23907</v>
      </c>
      <c r="M146" s="163">
        <v>25194</v>
      </c>
      <c r="N146" s="163">
        <v>25140</v>
      </c>
      <c r="O146" s="163">
        <v>25536</v>
      </c>
      <c r="P146" s="163">
        <v>24362</v>
      </c>
      <c r="Q146" s="163">
        <v>24249</v>
      </c>
      <c r="R146" s="163">
        <v>23094</v>
      </c>
      <c r="S146" s="163">
        <v>23247</v>
      </c>
      <c r="T146" s="163">
        <v>24826</v>
      </c>
      <c r="U146" s="163">
        <v>28372</v>
      </c>
      <c r="V146" s="163">
        <v>28028</v>
      </c>
      <c r="W146" s="163">
        <v>29029</v>
      </c>
      <c r="X146" s="163">
        <v>28534</v>
      </c>
      <c r="Y146" s="163">
        <v>30356</v>
      </c>
      <c r="Z146" s="163">
        <v>27687</v>
      </c>
      <c r="AA146" s="163">
        <v>26027</v>
      </c>
      <c r="AB146" s="161"/>
      <c r="AC146" s="161"/>
      <c r="AD146" s="159"/>
      <c r="AE146" s="159"/>
    </row>
    <row r="147" spans="1:31" x14ac:dyDescent="0.2">
      <c r="A147" s="1083"/>
      <c r="B147" s="1070"/>
      <c r="C147" s="179" t="s">
        <v>8</v>
      </c>
      <c r="D147" s="179" t="s">
        <v>8</v>
      </c>
      <c r="E147" s="179" t="s">
        <v>8</v>
      </c>
      <c r="F147" s="179" t="s">
        <v>8</v>
      </c>
      <c r="G147" s="179" t="s">
        <v>8</v>
      </c>
      <c r="H147" s="179" t="s">
        <v>8</v>
      </c>
      <c r="I147" s="179" t="s">
        <v>8</v>
      </c>
      <c r="J147" s="163">
        <v>0.307</v>
      </c>
      <c r="K147" s="163">
        <v>0.307</v>
      </c>
      <c r="L147" s="163">
        <v>0.309</v>
      </c>
      <c r="M147" s="163">
        <v>0.315</v>
      </c>
      <c r="N147" s="163">
        <v>0.311</v>
      </c>
      <c r="O147" s="163">
        <v>0.30199999999999999</v>
      </c>
      <c r="P147" s="163">
        <v>0.3</v>
      </c>
      <c r="Q147" s="163">
        <v>0.30499999999999999</v>
      </c>
      <c r="R147" s="163">
        <v>0.30599999999999999</v>
      </c>
      <c r="S147" s="163">
        <v>0.307</v>
      </c>
      <c r="T147" s="163">
        <v>0.30099999999999999</v>
      </c>
      <c r="U147" s="163">
        <v>0.29699999999999999</v>
      </c>
      <c r="V147" s="163">
        <v>0.3</v>
      </c>
      <c r="W147" s="163">
        <v>0.29099999999999998</v>
      </c>
      <c r="X147" s="163">
        <v>0.28499999999999998</v>
      </c>
      <c r="Y147" s="163">
        <v>0.30499999999999999</v>
      </c>
      <c r="Z147" s="163">
        <v>0.29499999999999998</v>
      </c>
      <c r="AA147" s="163">
        <v>0.29299999999999998</v>
      </c>
      <c r="AB147" s="161"/>
      <c r="AC147" s="161"/>
      <c r="AD147" s="159"/>
      <c r="AE147" s="159"/>
    </row>
    <row r="148" spans="1:31" ht="15.75" customHeight="1" x14ac:dyDescent="0.2">
      <c r="A148" s="1083"/>
      <c r="B148" s="1070" t="s">
        <v>149</v>
      </c>
      <c r="C148" s="179" t="s">
        <v>8</v>
      </c>
      <c r="D148" s="179" t="s">
        <v>8</v>
      </c>
      <c r="E148" s="179" t="s">
        <v>8</v>
      </c>
      <c r="F148" s="179" t="s">
        <v>8</v>
      </c>
      <c r="G148" s="179" t="s">
        <v>8</v>
      </c>
      <c r="H148" s="179" t="s">
        <v>8</v>
      </c>
      <c r="I148" s="179" t="s">
        <v>8</v>
      </c>
      <c r="J148" s="163">
        <v>6712</v>
      </c>
      <c r="K148" s="163">
        <v>6778</v>
      </c>
      <c r="L148" s="163">
        <v>7108</v>
      </c>
      <c r="M148" s="163">
        <v>7792</v>
      </c>
      <c r="N148" s="163">
        <v>8025</v>
      </c>
      <c r="O148" s="163">
        <v>9046</v>
      </c>
      <c r="P148" s="163">
        <v>8450</v>
      </c>
      <c r="Q148" s="163">
        <v>8361</v>
      </c>
      <c r="R148" s="163">
        <v>8035</v>
      </c>
      <c r="S148" s="163">
        <v>8327</v>
      </c>
      <c r="T148" s="163">
        <v>9396</v>
      </c>
      <c r="U148" s="163">
        <v>10601</v>
      </c>
      <c r="V148" s="163">
        <v>11134</v>
      </c>
      <c r="W148" s="163">
        <v>11304</v>
      </c>
      <c r="X148" s="163">
        <v>11833</v>
      </c>
      <c r="Y148" s="163">
        <v>10883</v>
      </c>
      <c r="Z148" s="163">
        <v>10642</v>
      </c>
      <c r="AA148" s="163">
        <v>9579</v>
      </c>
      <c r="AB148" s="161"/>
      <c r="AC148" s="161"/>
      <c r="AD148" s="159"/>
      <c r="AE148" s="159"/>
    </row>
    <row r="149" spans="1:31" x14ac:dyDescent="0.2">
      <c r="A149" s="1083"/>
      <c r="B149" s="1070"/>
      <c r="C149" s="179" t="s">
        <v>8</v>
      </c>
      <c r="D149" s="179" t="s">
        <v>8</v>
      </c>
      <c r="E149" s="179" t="s">
        <v>8</v>
      </c>
      <c r="F149" s="179" t="s">
        <v>8</v>
      </c>
      <c r="G149" s="179" t="s">
        <v>8</v>
      </c>
      <c r="H149" s="179" t="s">
        <v>8</v>
      </c>
      <c r="I149" s="179" t="s">
        <v>8</v>
      </c>
      <c r="J149" s="163">
        <v>8.3000000000000004E-2</v>
      </c>
      <c r="K149" s="163">
        <v>8.5000000000000006E-2</v>
      </c>
      <c r="L149" s="163">
        <v>9.1999999999999998E-2</v>
      </c>
      <c r="M149" s="163">
        <v>9.8000000000000004E-2</v>
      </c>
      <c r="N149" s="163">
        <v>9.9000000000000005E-2</v>
      </c>
      <c r="O149" s="163">
        <v>0.107</v>
      </c>
      <c r="P149" s="163">
        <v>0.104</v>
      </c>
      <c r="Q149" s="163">
        <v>0.105</v>
      </c>
      <c r="R149" s="163">
        <v>0.107</v>
      </c>
      <c r="S149" s="163">
        <v>0.11</v>
      </c>
      <c r="T149" s="163">
        <v>0.114</v>
      </c>
      <c r="U149" s="163">
        <v>0.111</v>
      </c>
      <c r="V149" s="163">
        <v>0.11899999999999999</v>
      </c>
      <c r="W149" s="163">
        <v>0.113</v>
      </c>
      <c r="X149" s="163">
        <v>0.11799999999999999</v>
      </c>
      <c r="Y149" s="163">
        <v>0.109</v>
      </c>
      <c r="Z149" s="163">
        <v>0.114</v>
      </c>
      <c r="AA149" s="163">
        <v>0.108</v>
      </c>
      <c r="AB149" s="161"/>
      <c r="AC149" s="161"/>
      <c r="AD149" s="159"/>
      <c r="AE149" s="159"/>
    </row>
    <row r="150" spans="1:31" ht="15" customHeight="1" x14ac:dyDescent="0.2">
      <c r="A150" s="1083"/>
      <c r="B150" s="1070" t="s">
        <v>148</v>
      </c>
      <c r="C150" s="179" t="s">
        <v>8</v>
      </c>
      <c r="D150" s="179" t="s">
        <v>8</v>
      </c>
      <c r="E150" s="179" t="s">
        <v>8</v>
      </c>
      <c r="F150" s="179" t="s">
        <v>8</v>
      </c>
      <c r="G150" s="179" t="s">
        <v>8</v>
      </c>
      <c r="H150" s="179" t="s">
        <v>8</v>
      </c>
      <c r="I150" s="179" t="s">
        <v>8</v>
      </c>
      <c r="J150" s="163">
        <v>1709</v>
      </c>
      <c r="K150" s="163">
        <v>1786</v>
      </c>
      <c r="L150" s="163">
        <v>1811</v>
      </c>
      <c r="M150" s="163">
        <v>1939</v>
      </c>
      <c r="N150" s="163">
        <v>2127</v>
      </c>
      <c r="O150" s="163">
        <v>2572</v>
      </c>
      <c r="P150" s="163">
        <v>2532</v>
      </c>
      <c r="Q150" s="163">
        <v>2466</v>
      </c>
      <c r="R150" s="163">
        <v>2340</v>
      </c>
      <c r="S150" s="163">
        <v>2541</v>
      </c>
      <c r="T150" s="163">
        <v>2880</v>
      </c>
      <c r="U150" s="163">
        <v>3273</v>
      </c>
      <c r="V150" s="163">
        <v>3386</v>
      </c>
      <c r="W150" s="163">
        <v>3790</v>
      </c>
      <c r="X150" s="163">
        <v>4151</v>
      </c>
      <c r="Y150" s="163">
        <v>3811</v>
      </c>
      <c r="Z150" s="163">
        <v>3721</v>
      </c>
      <c r="AA150" s="163">
        <v>3549</v>
      </c>
      <c r="AB150" s="161"/>
      <c r="AC150" s="161"/>
      <c r="AD150" s="159"/>
      <c r="AE150" s="159"/>
    </row>
    <row r="151" spans="1:31" x14ac:dyDescent="0.2">
      <c r="A151" s="1083"/>
      <c r="B151" s="1070"/>
      <c r="C151" s="179" t="s">
        <v>8</v>
      </c>
      <c r="D151" s="179" t="s">
        <v>8</v>
      </c>
      <c r="E151" s="179" t="s">
        <v>8</v>
      </c>
      <c r="F151" s="179" t="s">
        <v>8</v>
      </c>
      <c r="G151" s="179" t="s">
        <v>8</v>
      </c>
      <c r="H151" s="179" t="s">
        <v>8</v>
      </c>
      <c r="I151" s="179" t="s">
        <v>8</v>
      </c>
      <c r="J151" s="163">
        <v>2.1000000000000001E-2</v>
      </c>
      <c r="K151" s="163">
        <v>2.1999999999999999E-2</v>
      </c>
      <c r="L151" s="163">
        <v>2.3E-2</v>
      </c>
      <c r="M151" s="163">
        <v>2.4E-2</v>
      </c>
      <c r="N151" s="163">
        <v>2.5999999999999999E-2</v>
      </c>
      <c r="O151" s="163">
        <v>0.03</v>
      </c>
      <c r="P151" s="163">
        <v>3.1E-2</v>
      </c>
      <c r="Q151" s="163">
        <v>3.1E-2</v>
      </c>
      <c r="R151" s="163">
        <v>3.1E-2</v>
      </c>
      <c r="S151" s="163">
        <v>3.4000000000000002E-2</v>
      </c>
      <c r="T151" s="163">
        <v>3.5000000000000003E-2</v>
      </c>
      <c r="U151" s="163">
        <v>3.4000000000000002E-2</v>
      </c>
      <c r="V151" s="163">
        <v>3.5999999999999997E-2</v>
      </c>
      <c r="W151" s="163">
        <v>3.7999999999999999E-2</v>
      </c>
      <c r="X151" s="163">
        <v>4.2000000000000003E-2</v>
      </c>
      <c r="Y151" s="163">
        <v>3.7999999999999999E-2</v>
      </c>
      <c r="Z151" s="163">
        <v>0.04</v>
      </c>
      <c r="AA151" s="163">
        <v>0.04</v>
      </c>
      <c r="AB151" s="161"/>
      <c r="AC151" s="161"/>
      <c r="AD151" s="159"/>
      <c r="AE151" s="159"/>
    </row>
    <row r="152" spans="1:31" ht="15.75" customHeight="1" x14ac:dyDescent="0.2">
      <c r="A152" s="1083"/>
      <c r="B152" s="1070" t="s">
        <v>147</v>
      </c>
      <c r="C152" s="179" t="s">
        <v>8</v>
      </c>
      <c r="D152" s="179" t="s">
        <v>8</v>
      </c>
      <c r="E152" s="179" t="s">
        <v>8</v>
      </c>
      <c r="F152" s="179" t="s">
        <v>8</v>
      </c>
      <c r="G152" s="179" t="s">
        <v>8</v>
      </c>
      <c r="H152" s="179" t="s">
        <v>8</v>
      </c>
      <c r="I152" s="179" t="s">
        <v>8</v>
      </c>
      <c r="J152" s="163">
        <v>762</v>
      </c>
      <c r="K152" s="163">
        <v>965</v>
      </c>
      <c r="L152" s="163">
        <v>1303</v>
      </c>
      <c r="M152" s="163">
        <v>1290</v>
      </c>
      <c r="N152" s="163">
        <v>1135</v>
      </c>
      <c r="O152" s="163">
        <v>1381</v>
      </c>
      <c r="P152" s="163">
        <v>1550</v>
      </c>
      <c r="Q152" s="163">
        <v>930</v>
      </c>
      <c r="R152" s="163">
        <v>1069</v>
      </c>
      <c r="S152" s="163">
        <v>1241</v>
      </c>
      <c r="T152" s="163">
        <v>1735</v>
      </c>
      <c r="U152" s="163">
        <v>2698</v>
      </c>
      <c r="V152" s="163">
        <v>2943</v>
      </c>
      <c r="W152" s="163">
        <v>2780</v>
      </c>
      <c r="X152" s="163">
        <v>2832</v>
      </c>
      <c r="Y152" s="163">
        <v>2662</v>
      </c>
      <c r="Z152" s="163">
        <v>3146</v>
      </c>
      <c r="AA152" s="163">
        <v>2756</v>
      </c>
      <c r="AB152" s="161"/>
      <c r="AC152" s="161"/>
      <c r="AD152" s="159"/>
      <c r="AE152" s="159"/>
    </row>
    <row r="153" spans="1:31" x14ac:dyDescent="0.2">
      <c r="A153" s="1083"/>
      <c r="B153" s="1070"/>
      <c r="C153" s="179" t="s">
        <v>8</v>
      </c>
      <c r="D153" s="179" t="s">
        <v>8</v>
      </c>
      <c r="E153" s="179" t="s">
        <v>8</v>
      </c>
      <c r="F153" s="179" t="s">
        <v>8</v>
      </c>
      <c r="G153" s="179" t="s">
        <v>8</v>
      </c>
      <c r="H153" s="179" t="s">
        <v>8</v>
      </c>
      <c r="I153" s="179" t="s">
        <v>8</v>
      </c>
      <c r="J153" s="163">
        <v>8.9999999999999993E-3</v>
      </c>
      <c r="K153" s="163">
        <v>1.2E-2</v>
      </c>
      <c r="L153" s="163">
        <v>1.7000000000000001E-2</v>
      </c>
      <c r="M153" s="163">
        <v>1.6E-2</v>
      </c>
      <c r="N153" s="163">
        <v>1.4E-2</v>
      </c>
      <c r="O153" s="163">
        <v>1.6E-2</v>
      </c>
      <c r="P153" s="163">
        <v>1.9E-2</v>
      </c>
      <c r="Q153" s="163">
        <v>1.2E-2</v>
      </c>
      <c r="R153" s="163">
        <v>1.4E-2</v>
      </c>
      <c r="S153" s="163">
        <v>1.6E-2</v>
      </c>
      <c r="T153" s="163">
        <v>2.1000000000000001E-2</v>
      </c>
      <c r="U153" s="163">
        <v>2.8000000000000001E-2</v>
      </c>
      <c r="V153" s="163">
        <v>3.2000000000000001E-2</v>
      </c>
      <c r="W153" s="163">
        <v>2.8000000000000001E-2</v>
      </c>
      <c r="X153" s="163">
        <v>2.8000000000000001E-2</v>
      </c>
      <c r="Y153" s="163">
        <v>2.7E-2</v>
      </c>
      <c r="Z153" s="163">
        <v>3.4000000000000002E-2</v>
      </c>
      <c r="AA153" s="163">
        <v>3.1E-2</v>
      </c>
      <c r="AB153" s="161"/>
      <c r="AC153" s="161"/>
      <c r="AD153" s="159"/>
      <c r="AE153" s="159"/>
    </row>
    <row r="154" spans="1:31" ht="15.75" customHeight="1" x14ac:dyDescent="0.2">
      <c r="A154" s="1083"/>
      <c r="B154" s="1070" t="s">
        <v>146</v>
      </c>
      <c r="C154" s="179" t="s">
        <v>8</v>
      </c>
      <c r="D154" s="179" t="s">
        <v>8</v>
      </c>
      <c r="E154" s="179" t="s">
        <v>8</v>
      </c>
      <c r="F154" s="179" t="s">
        <v>8</v>
      </c>
      <c r="G154" s="179" t="s">
        <v>8</v>
      </c>
      <c r="H154" s="179" t="s">
        <v>8</v>
      </c>
      <c r="I154" s="179" t="s">
        <v>8</v>
      </c>
      <c r="J154" s="163">
        <v>18198</v>
      </c>
      <c r="K154" s="163">
        <v>19114</v>
      </c>
      <c r="L154" s="163">
        <v>19694</v>
      </c>
      <c r="M154" s="163">
        <v>21613</v>
      </c>
      <c r="N154" s="163">
        <v>22257</v>
      </c>
      <c r="O154" s="163">
        <v>22768</v>
      </c>
      <c r="P154" s="163">
        <v>22690</v>
      </c>
      <c r="Q154" s="163">
        <v>22740</v>
      </c>
      <c r="R154" s="163">
        <v>22278</v>
      </c>
      <c r="S154" s="163">
        <v>22555</v>
      </c>
      <c r="T154" s="163">
        <v>26663</v>
      </c>
      <c r="U154" s="163">
        <v>32690</v>
      </c>
      <c r="V154" s="163">
        <v>33613</v>
      </c>
      <c r="W154" s="163">
        <v>36258</v>
      </c>
      <c r="X154" s="163">
        <v>37334</v>
      </c>
      <c r="Y154" s="163">
        <v>37836</v>
      </c>
      <c r="Z154" s="163">
        <v>38539</v>
      </c>
      <c r="AA154" s="163">
        <v>37955</v>
      </c>
      <c r="AB154" s="161"/>
      <c r="AC154" s="161"/>
      <c r="AD154" s="159"/>
      <c r="AE154" s="159"/>
    </row>
    <row r="155" spans="1:31" x14ac:dyDescent="0.2">
      <c r="A155" s="1083"/>
      <c r="B155" s="1070"/>
      <c r="C155" s="179" t="s">
        <v>8</v>
      </c>
      <c r="D155" s="179" t="s">
        <v>8</v>
      </c>
      <c r="E155" s="179" t="s">
        <v>8</v>
      </c>
      <c r="F155" s="179" t="s">
        <v>8</v>
      </c>
      <c r="G155" s="179" t="s">
        <v>8</v>
      </c>
      <c r="H155" s="179" t="s">
        <v>8</v>
      </c>
      <c r="I155" s="179" t="s">
        <v>8</v>
      </c>
      <c r="J155" s="163">
        <v>0.22600000000000001</v>
      </c>
      <c r="K155" s="163">
        <v>0.24</v>
      </c>
      <c r="L155" s="163">
        <v>0.254</v>
      </c>
      <c r="M155" s="163">
        <v>0.27100000000000002</v>
      </c>
      <c r="N155" s="163">
        <v>0.27500000000000002</v>
      </c>
      <c r="O155" s="163">
        <v>0.27</v>
      </c>
      <c r="P155" s="163">
        <v>0.27900000000000003</v>
      </c>
      <c r="Q155" s="163">
        <v>0.28599999999999998</v>
      </c>
      <c r="R155" s="163">
        <v>0.29499999999999998</v>
      </c>
      <c r="S155" s="163">
        <v>0.29799999999999999</v>
      </c>
      <c r="T155" s="163">
        <v>0.32300000000000001</v>
      </c>
      <c r="U155" s="163">
        <v>0.34300000000000003</v>
      </c>
      <c r="V155" s="163">
        <v>0.36</v>
      </c>
      <c r="W155" s="163">
        <v>0.36299999999999999</v>
      </c>
      <c r="X155" s="163">
        <v>0.374</v>
      </c>
      <c r="Y155" s="163">
        <v>0.38100000000000001</v>
      </c>
      <c r="Z155" s="163">
        <v>0.41099999999999998</v>
      </c>
      <c r="AA155" s="163">
        <v>0.42799999999999999</v>
      </c>
      <c r="AB155" s="161"/>
      <c r="AC155" s="161"/>
      <c r="AD155" s="159"/>
      <c r="AE155" s="159"/>
    </row>
    <row r="156" spans="1:31" ht="15.75" customHeight="1" x14ac:dyDescent="0.2">
      <c r="A156" s="1083"/>
      <c r="B156" s="1070" t="s">
        <v>145</v>
      </c>
      <c r="C156" s="179" t="s">
        <v>8</v>
      </c>
      <c r="D156" s="179" t="s">
        <v>8</v>
      </c>
      <c r="E156" s="179" t="s">
        <v>8</v>
      </c>
      <c r="F156" s="179" t="s">
        <v>8</v>
      </c>
      <c r="G156" s="179" t="s">
        <v>8</v>
      </c>
      <c r="H156" s="179" t="s">
        <v>8</v>
      </c>
      <c r="I156" s="179" t="s">
        <v>8</v>
      </c>
      <c r="J156" s="163">
        <v>16394</v>
      </c>
      <c r="K156" s="163">
        <v>17246</v>
      </c>
      <c r="L156" s="163">
        <v>17883</v>
      </c>
      <c r="M156" s="163">
        <v>19753</v>
      </c>
      <c r="N156" s="163">
        <v>20407</v>
      </c>
      <c r="O156" s="163">
        <v>20814</v>
      </c>
      <c r="P156" s="163">
        <v>20615</v>
      </c>
      <c r="Q156" s="163">
        <v>20240</v>
      </c>
      <c r="R156" s="163">
        <v>19429</v>
      </c>
      <c r="S156" s="163">
        <v>19560</v>
      </c>
      <c r="T156" s="163">
        <v>23371</v>
      </c>
      <c r="U156" s="163">
        <v>28698</v>
      </c>
      <c r="V156" s="163">
        <v>28948</v>
      </c>
      <c r="W156" s="163">
        <v>30948</v>
      </c>
      <c r="X156" s="163">
        <v>31429</v>
      </c>
      <c r="Y156" s="163">
        <v>31208</v>
      </c>
      <c r="Z156" s="163">
        <v>31478</v>
      </c>
      <c r="AA156" s="163">
        <v>30771</v>
      </c>
      <c r="AB156" s="161"/>
      <c r="AC156" s="161"/>
      <c r="AD156" s="159"/>
      <c r="AE156" s="159"/>
    </row>
    <row r="157" spans="1:31" x14ac:dyDescent="0.2">
      <c r="A157" s="1083"/>
      <c r="B157" s="1070"/>
      <c r="C157" s="179" t="s">
        <v>8</v>
      </c>
      <c r="D157" s="179" t="s">
        <v>8</v>
      </c>
      <c r="E157" s="179" t="s">
        <v>8</v>
      </c>
      <c r="F157" s="179" t="s">
        <v>8</v>
      </c>
      <c r="G157" s="179" t="s">
        <v>8</v>
      </c>
      <c r="H157" s="179" t="s">
        <v>8</v>
      </c>
      <c r="I157" s="179" t="s">
        <v>8</v>
      </c>
      <c r="J157" s="163">
        <v>0.20300000000000001</v>
      </c>
      <c r="K157" s="163">
        <v>0.217</v>
      </c>
      <c r="L157" s="163">
        <v>0.23100000000000001</v>
      </c>
      <c r="M157" s="163">
        <v>0.247</v>
      </c>
      <c r="N157" s="163">
        <v>0.252</v>
      </c>
      <c r="O157" s="163">
        <v>0.246</v>
      </c>
      <c r="P157" s="163">
        <v>0.254</v>
      </c>
      <c r="Q157" s="163">
        <v>0.255</v>
      </c>
      <c r="R157" s="163">
        <v>0.25800000000000001</v>
      </c>
      <c r="S157" s="163">
        <v>0.25800000000000001</v>
      </c>
      <c r="T157" s="163">
        <v>0.28299999999999997</v>
      </c>
      <c r="U157" s="163">
        <v>0.30099999999999999</v>
      </c>
      <c r="V157" s="163">
        <v>0.31</v>
      </c>
      <c r="W157" s="163">
        <v>0.31</v>
      </c>
      <c r="X157" s="163">
        <v>0.314</v>
      </c>
      <c r="Y157" s="163">
        <v>0.314</v>
      </c>
      <c r="Z157" s="163">
        <v>0.33600000000000002</v>
      </c>
      <c r="AA157" s="163">
        <v>0.34699999999999998</v>
      </c>
      <c r="AB157" s="161"/>
      <c r="AC157" s="161"/>
      <c r="AD157" s="159"/>
      <c r="AE157" s="159"/>
    </row>
    <row r="158" spans="1:31" ht="15.75" customHeight="1" x14ac:dyDescent="0.2">
      <c r="A158" s="1083"/>
      <c r="B158" s="1070" t="s">
        <v>144</v>
      </c>
      <c r="C158" s="179" t="s">
        <v>8</v>
      </c>
      <c r="D158" s="179" t="s">
        <v>8</v>
      </c>
      <c r="E158" s="179" t="s">
        <v>8</v>
      </c>
      <c r="F158" s="179" t="s">
        <v>8</v>
      </c>
      <c r="G158" s="179" t="s">
        <v>8</v>
      </c>
      <c r="H158" s="179" t="s">
        <v>8</v>
      </c>
      <c r="I158" s="179" t="s">
        <v>8</v>
      </c>
      <c r="J158" s="163">
        <v>15785</v>
      </c>
      <c r="K158" s="163">
        <v>15191</v>
      </c>
      <c r="L158" s="163">
        <v>14141</v>
      </c>
      <c r="M158" s="163">
        <v>16008</v>
      </c>
      <c r="N158" s="163">
        <v>17405</v>
      </c>
      <c r="O158" s="163">
        <v>19921</v>
      </c>
      <c r="P158" s="163">
        <v>19124</v>
      </c>
      <c r="Q158" s="163">
        <v>17837</v>
      </c>
      <c r="R158" s="163">
        <v>16585</v>
      </c>
      <c r="S158" s="163">
        <v>16548</v>
      </c>
      <c r="T158" s="163">
        <v>19103</v>
      </c>
      <c r="U158" s="163">
        <v>24582</v>
      </c>
      <c r="V158" s="163">
        <v>22778</v>
      </c>
      <c r="W158" s="163">
        <v>23264</v>
      </c>
      <c r="X158" s="163">
        <v>23465</v>
      </c>
      <c r="Y158" s="163">
        <v>22857</v>
      </c>
      <c r="Z158" s="163">
        <v>21396</v>
      </c>
      <c r="AA158" s="163">
        <v>20588</v>
      </c>
      <c r="AB158" s="161"/>
      <c r="AC158" s="161"/>
      <c r="AD158" s="159"/>
      <c r="AE158" s="159"/>
    </row>
    <row r="159" spans="1:31" x14ac:dyDescent="0.2">
      <c r="A159" s="1083"/>
      <c r="B159" s="1070"/>
      <c r="C159" s="179" t="s">
        <v>8</v>
      </c>
      <c r="D159" s="179" t="s">
        <v>8</v>
      </c>
      <c r="E159" s="179" t="s">
        <v>8</v>
      </c>
      <c r="F159" s="179" t="s">
        <v>8</v>
      </c>
      <c r="G159" s="179" t="s">
        <v>8</v>
      </c>
      <c r="H159" s="179" t="s">
        <v>8</v>
      </c>
      <c r="I159" s="179" t="s">
        <v>8</v>
      </c>
      <c r="J159" s="163">
        <v>0.19600000000000001</v>
      </c>
      <c r="K159" s="163">
        <v>0.191</v>
      </c>
      <c r="L159" s="163">
        <v>0.183</v>
      </c>
      <c r="M159" s="163">
        <v>0.2</v>
      </c>
      <c r="N159" s="163">
        <v>0.215</v>
      </c>
      <c r="O159" s="163">
        <v>0.23599999999999999</v>
      </c>
      <c r="P159" s="163">
        <v>0.23499999999999999</v>
      </c>
      <c r="Q159" s="163">
        <v>0.22500000000000001</v>
      </c>
      <c r="R159" s="163">
        <v>0.22</v>
      </c>
      <c r="S159" s="163">
        <v>0.218</v>
      </c>
      <c r="T159" s="163">
        <v>0.23200000000000001</v>
      </c>
      <c r="U159" s="163">
        <v>0.25800000000000001</v>
      </c>
      <c r="V159" s="163">
        <v>0.24399999999999999</v>
      </c>
      <c r="W159" s="163">
        <v>0.23300000000000001</v>
      </c>
      <c r="X159" s="163">
        <v>0.23499999999999999</v>
      </c>
      <c r="Y159" s="163">
        <v>0.23</v>
      </c>
      <c r="Z159" s="163">
        <v>0.22800000000000001</v>
      </c>
      <c r="AA159" s="163">
        <v>0.23200000000000001</v>
      </c>
      <c r="AB159" s="161"/>
      <c r="AC159" s="161"/>
      <c r="AD159" s="159"/>
      <c r="AE159" s="159"/>
    </row>
    <row r="160" spans="1:31" ht="15.75" customHeight="1" x14ac:dyDescent="0.2">
      <c r="A160" s="1083"/>
      <c r="B160" s="1070" t="s">
        <v>143</v>
      </c>
      <c r="C160" s="179" t="s">
        <v>8</v>
      </c>
      <c r="D160" s="179" t="s">
        <v>8</v>
      </c>
      <c r="E160" s="179" t="s">
        <v>8</v>
      </c>
      <c r="F160" s="179" t="s">
        <v>8</v>
      </c>
      <c r="G160" s="179" t="s">
        <v>8</v>
      </c>
      <c r="H160" s="179" t="s">
        <v>8</v>
      </c>
      <c r="I160" s="179" t="s">
        <v>8</v>
      </c>
      <c r="J160" s="163">
        <v>18108</v>
      </c>
      <c r="K160" s="163">
        <v>17806</v>
      </c>
      <c r="L160" s="163">
        <v>17007</v>
      </c>
      <c r="M160" s="163">
        <v>15864</v>
      </c>
      <c r="N160" s="163">
        <v>16470</v>
      </c>
      <c r="O160" s="163">
        <v>15964</v>
      </c>
      <c r="P160" s="163">
        <v>15377</v>
      </c>
      <c r="Q160" s="163">
        <v>15376</v>
      </c>
      <c r="R160" s="163">
        <v>14893</v>
      </c>
      <c r="S160" s="163">
        <v>15575</v>
      </c>
      <c r="T160" s="163">
        <v>17734</v>
      </c>
      <c r="U160" s="163">
        <v>19453</v>
      </c>
      <c r="V160" s="163">
        <v>21451</v>
      </c>
      <c r="W160" s="163">
        <v>25165</v>
      </c>
      <c r="X160" s="163">
        <v>25742</v>
      </c>
      <c r="Y160" s="163">
        <v>26379</v>
      </c>
      <c r="Z160" s="163">
        <v>25957</v>
      </c>
      <c r="AA160" s="163">
        <v>25369</v>
      </c>
      <c r="AB160" s="161"/>
      <c r="AC160" s="161"/>
      <c r="AD160" s="159"/>
      <c r="AE160" s="159"/>
    </row>
    <row r="161" spans="1:31" x14ac:dyDescent="0.2">
      <c r="A161" s="1083"/>
      <c r="B161" s="1070"/>
      <c r="C161" s="179" t="s">
        <v>8</v>
      </c>
      <c r="D161" s="179" t="s">
        <v>8</v>
      </c>
      <c r="E161" s="179" t="s">
        <v>8</v>
      </c>
      <c r="F161" s="179" t="s">
        <v>8</v>
      </c>
      <c r="G161" s="179" t="s">
        <v>8</v>
      </c>
      <c r="H161" s="179" t="s">
        <v>8</v>
      </c>
      <c r="I161" s="179" t="s">
        <v>8</v>
      </c>
      <c r="J161" s="163">
        <v>0.224</v>
      </c>
      <c r="K161" s="163">
        <v>0.224</v>
      </c>
      <c r="L161" s="163">
        <v>0.22</v>
      </c>
      <c r="M161" s="163">
        <v>0.19900000000000001</v>
      </c>
      <c r="N161" s="163">
        <v>0.20399999999999999</v>
      </c>
      <c r="O161" s="163">
        <v>0.189</v>
      </c>
      <c r="P161" s="163">
        <v>0.189</v>
      </c>
      <c r="Q161" s="163">
        <v>0.19400000000000001</v>
      </c>
      <c r="R161" s="163">
        <v>0.19700000000000001</v>
      </c>
      <c r="S161" s="163">
        <v>0.20599999999999999</v>
      </c>
      <c r="T161" s="163">
        <v>0.214</v>
      </c>
      <c r="U161" s="163">
        <v>0.20399999999999999</v>
      </c>
      <c r="V161" s="163">
        <v>0.23</v>
      </c>
      <c r="W161" s="163">
        <v>0.252</v>
      </c>
      <c r="X161" s="163">
        <v>0.25800000000000001</v>
      </c>
      <c r="Y161" s="163">
        <v>0.26500000000000001</v>
      </c>
      <c r="Z161" s="163">
        <v>0.27700000000000002</v>
      </c>
      <c r="AA161" s="163">
        <v>0.28599999999999998</v>
      </c>
      <c r="AB161" s="161"/>
      <c r="AC161" s="161"/>
      <c r="AD161" s="159"/>
      <c r="AE161" s="159"/>
    </row>
    <row r="162" spans="1:31" ht="15.75" customHeight="1" x14ac:dyDescent="0.2">
      <c r="A162" s="1083"/>
      <c r="B162" s="1070" t="s">
        <v>142</v>
      </c>
      <c r="C162" s="179" t="s">
        <v>8</v>
      </c>
      <c r="D162" s="179" t="s">
        <v>8</v>
      </c>
      <c r="E162" s="179" t="s">
        <v>8</v>
      </c>
      <c r="F162" s="179" t="s">
        <v>8</v>
      </c>
      <c r="G162" s="179" t="s">
        <v>8</v>
      </c>
      <c r="H162" s="179" t="s">
        <v>8</v>
      </c>
      <c r="I162" s="179" t="s">
        <v>8</v>
      </c>
      <c r="J162" s="163">
        <v>1134</v>
      </c>
      <c r="K162" s="163">
        <v>1071</v>
      </c>
      <c r="L162" s="163">
        <v>1044</v>
      </c>
      <c r="M162" s="163">
        <v>1270</v>
      </c>
      <c r="N162" s="163">
        <v>1251</v>
      </c>
      <c r="O162" s="163">
        <v>1256</v>
      </c>
      <c r="P162" s="163">
        <v>1167</v>
      </c>
      <c r="Q162" s="163">
        <v>1011</v>
      </c>
      <c r="R162" s="163">
        <v>970</v>
      </c>
      <c r="S162" s="163">
        <v>861</v>
      </c>
      <c r="T162" s="163">
        <v>818</v>
      </c>
      <c r="U162" s="163">
        <v>954</v>
      </c>
      <c r="V162" s="163">
        <v>942</v>
      </c>
      <c r="W162" s="163">
        <v>1044</v>
      </c>
      <c r="X162" s="163">
        <v>919</v>
      </c>
      <c r="Y162" s="163">
        <v>1082</v>
      </c>
      <c r="Z162" s="163">
        <v>1019</v>
      </c>
      <c r="AA162" s="163">
        <v>938</v>
      </c>
      <c r="AB162" s="161"/>
      <c r="AC162" s="161"/>
      <c r="AD162" s="159"/>
      <c r="AE162" s="159"/>
    </row>
    <row r="163" spans="1:31" x14ac:dyDescent="0.2">
      <c r="A163" s="1083"/>
      <c r="B163" s="1070"/>
      <c r="C163" s="179" t="s">
        <v>8</v>
      </c>
      <c r="D163" s="179" t="s">
        <v>8</v>
      </c>
      <c r="E163" s="179" t="s">
        <v>8</v>
      </c>
      <c r="F163" s="179" t="s">
        <v>8</v>
      </c>
      <c r="G163" s="179" t="s">
        <v>8</v>
      </c>
      <c r="H163" s="179" t="s">
        <v>8</v>
      </c>
      <c r="I163" s="179" t="s">
        <v>8</v>
      </c>
      <c r="J163" s="163">
        <v>1.4E-2</v>
      </c>
      <c r="K163" s="163">
        <v>1.2999999999999999E-2</v>
      </c>
      <c r="L163" s="163">
        <v>1.2999999999999999E-2</v>
      </c>
      <c r="M163" s="163">
        <v>1.6E-2</v>
      </c>
      <c r="N163" s="163">
        <v>1.4999999999999999E-2</v>
      </c>
      <c r="O163" s="163">
        <v>1.4999999999999999E-2</v>
      </c>
      <c r="P163" s="163">
        <v>1.4E-2</v>
      </c>
      <c r="Q163" s="163">
        <v>1.2999999999999999E-2</v>
      </c>
      <c r="R163" s="163">
        <v>1.2999999999999999E-2</v>
      </c>
      <c r="S163" s="163">
        <v>1.0999999999999999E-2</v>
      </c>
      <c r="T163" s="163">
        <v>0.01</v>
      </c>
      <c r="U163" s="163">
        <v>0.01</v>
      </c>
      <c r="V163" s="163">
        <v>0.01</v>
      </c>
      <c r="W163" s="163">
        <v>0.01</v>
      </c>
      <c r="X163" s="163">
        <v>8.9999999999999993E-3</v>
      </c>
      <c r="Y163" s="163">
        <v>1.0999999999999999E-2</v>
      </c>
      <c r="Z163" s="163">
        <v>1.0999999999999999E-2</v>
      </c>
      <c r="AA163" s="163">
        <v>1.0999999999999999E-2</v>
      </c>
      <c r="AB163" s="161"/>
      <c r="AC163" s="161"/>
      <c r="AD163" s="159"/>
      <c r="AE163" s="159"/>
    </row>
    <row r="164" spans="1:31" ht="15.75" customHeight="1" thickBot="1" x14ac:dyDescent="0.25">
      <c r="A164" s="1083"/>
      <c r="B164" s="1077" t="s">
        <v>474</v>
      </c>
      <c r="J164" s="181"/>
      <c r="K164" s="181"/>
      <c r="L164" s="181"/>
      <c r="M164" s="181"/>
      <c r="N164" s="181"/>
      <c r="O164" s="181"/>
      <c r="P164" s="181"/>
      <c r="Q164" s="181"/>
      <c r="R164" s="181"/>
      <c r="S164" s="181"/>
      <c r="T164" s="181"/>
      <c r="U164" s="181"/>
      <c r="V164" s="181"/>
      <c r="W164" s="181">
        <v>201</v>
      </c>
      <c r="X164" s="181">
        <v>245</v>
      </c>
      <c r="Y164" s="181">
        <v>280</v>
      </c>
      <c r="Z164" s="181">
        <v>333</v>
      </c>
      <c r="AA164" s="181">
        <v>333</v>
      </c>
    </row>
    <row r="165" spans="1:31" ht="15.75" customHeight="1" thickBot="1" x14ac:dyDescent="0.25">
      <c r="A165" s="1083"/>
      <c r="B165" s="1077"/>
      <c r="J165" s="182"/>
      <c r="K165" s="182"/>
      <c r="L165" s="182"/>
      <c r="M165" s="182"/>
      <c r="N165" s="182"/>
      <c r="O165" s="182"/>
      <c r="P165" s="182"/>
      <c r="Q165" s="182"/>
      <c r="R165" s="182"/>
      <c r="S165" s="182"/>
      <c r="T165" s="182"/>
      <c r="U165" s="182"/>
      <c r="V165" s="182"/>
      <c r="W165" s="183">
        <v>2E-3</v>
      </c>
      <c r="X165" s="183">
        <v>2E-3</v>
      </c>
      <c r="Y165" s="183">
        <v>3.0000000000000001E-3</v>
      </c>
      <c r="Z165" s="183">
        <v>4.0000000000000001E-3</v>
      </c>
      <c r="AA165" s="183">
        <v>4.0000000000000001E-3</v>
      </c>
    </row>
    <row r="166" spans="1:31" x14ac:dyDescent="0.2">
      <c r="A166" s="1083"/>
      <c r="B166" s="873" t="s">
        <v>594</v>
      </c>
      <c r="C166" s="179" t="s">
        <v>8</v>
      </c>
      <c r="D166" s="179" t="s">
        <v>8</v>
      </c>
      <c r="E166" s="179" t="s">
        <v>8</v>
      </c>
      <c r="F166" s="179" t="s">
        <v>8</v>
      </c>
      <c r="G166" s="179" t="s">
        <v>8</v>
      </c>
      <c r="H166" s="179" t="s">
        <v>8</v>
      </c>
      <c r="I166" s="179" t="s">
        <v>8</v>
      </c>
      <c r="J166" s="173">
        <f>EEOC!C44</f>
        <v>1134</v>
      </c>
      <c r="K166" s="173">
        <f>EEOC!D44</f>
        <v>1071</v>
      </c>
      <c r="L166" s="173">
        <f>EEOC!E44</f>
        <v>1044</v>
      </c>
      <c r="M166" s="173">
        <f>EEOC!F44</f>
        <v>1270</v>
      </c>
      <c r="N166" s="173">
        <f>EEOC!G44</f>
        <v>1251</v>
      </c>
      <c r="O166" s="173">
        <f>EEOC!H44</f>
        <v>1256</v>
      </c>
      <c r="P166" s="173">
        <f>EEOC!I44</f>
        <v>1167</v>
      </c>
      <c r="Q166" s="173">
        <f>EEOC!J44</f>
        <v>1011</v>
      </c>
      <c r="R166" s="173">
        <f>EEOC!K44</f>
        <v>970</v>
      </c>
      <c r="S166" s="173">
        <f>EEOC!L44</f>
        <v>861</v>
      </c>
      <c r="T166" s="173">
        <f>EEOC!M44</f>
        <v>818</v>
      </c>
      <c r="U166" s="173">
        <f>EEOC!N44</f>
        <v>954</v>
      </c>
      <c r="V166" s="173">
        <f>EEOC!O44</f>
        <v>942</v>
      </c>
      <c r="W166" s="173">
        <f>EEOC!P44</f>
        <v>1044</v>
      </c>
      <c r="X166" s="173">
        <f>EEOC!Q44</f>
        <v>919</v>
      </c>
      <c r="Y166" s="173">
        <f>EEOC!R44</f>
        <v>1082</v>
      </c>
      <c r="Z166" s="173">
        <f>EEOC!S44</f>
        <v>1019</v>
      </c>
      <c r="AA166" s="173">
        <f>EEOC!T44</f>
        <v>938</v>
      </c>
      <c r="AB166" s="173"/>
    </row>
    <row r="167" spans="1:31" x14ac:dyDescent="0.2">
      <c r="A167" s="1083"/>
      <c r="B167" s="873" t="s">
        <v>595</v>
      </c>
      <c r="C167" s="179" t="s">
        <v>8</v>
      </c>
      <c r="D167" s="179" t="s">
        <v>8</v>
      </c>
      <c r="E167" s="179" t="s">
        <v>8</v>
      </c>
      <c r="F167" s="179" t="s">
        <v>8</v>
      </c>
      <c r="G167" s="179" t="s">
        <v>8</v>
      </c>
      <c r="H167" s="179" t="s">
        <v>8</v>
      </c>
      <c r="I167" s="179" t="s">
        <v>8</v>
      </c>
      <c r="J167" s="173">
        <f>EEOC!C45</f>
        <v>1172</v>
      </c>
      <c r="K167" s="173">
        <f>EEOC!D45</f>
        <v>1134</v>
      </c>
      <c r="L167" s="173">
        <f>EEOC!E45</f>
        <v>1026</v>
      </c>
      <c r="M167" s="173">
        <f>EEOC!F45</f>
        <v>1235</v>
      </c>
      <c r="N167" s="173">
        <f>EEOC!G45</f>
        <v>1158</v>
      </c>
      <c r="O167" s="173">
        <f>EEOC!H45</f>
        <v>1182</v>
      </c>
      <c r="P167" s="173">
        <f>EEOC!I45</f>
        <v>1071</v>
      </c>
      <c r="Q167" s="173">
        <f>EEOC!J45</f>
        <v>996</v>
      </c>
      <c r="R167" s="173">
        <f>EEOC!K45</f>
        <v>889</v>
      </c>
      <c r="S167" s="173">
        <f>EEOC!L45</f>
        <v>748</v>
      </c>
      <c r="T167" s="173">
        <f>EEOC!M45</f>
        <v>796</v>
      </c>
      <c r="U167" s="173">
        <f>EEOC!N45</f>
        <v>828</v>
      </c>
      <c r="V167" s="173">
        <f>EEOC!O45</f>
        <v>991</v>
      </c>
      <c r="W167" s="173">
        <f>EEOC!P45</f>
        <v>1083</v>
      </c>
      <c r="X167" s="173">
        <f>EEOC!Q45</f>
        <v>1101</v>
      </c>
      <c r="Y167" s="173">
        <f>EEOC!R45</f>
        <v>1139</v>
      </c>
      <c r="Z167" s="173">
        <f>EEOC!S45</f>
        <v>1063</v>
      </c>
      <c r="AA167" s="173">
        <f>EEOC!T45</f>
        <v>1024</v>
      </c>
    </row>
    <row r="168" spans="1:31" x14ac:dyDescent="0.2">
      <c r="A168" s="1083"/>
      <c r="B168" s="874" t="s">
        <v>436</v>
      </c>
      <c r="C168" s="179" t="s">
        <v>8</v>
      </c>
      <c r="D168" s="179" t="s">
        <v>8</v>
      </c>
      <c r="E168" s="179" t="s">
        <v>8</v>
      </c>
      <c r="F168" s="179" t="s">
        <v>8</v>
      </c>
      <c r="G168" s="179" t="s">
        <v>8</v>
      </c>
      <c r="H168" s="179" t="s">
        <v>8</v>
      </c>
      <c r="I168" s="179" t="s">
        <v>8</v>
      </c>
      <c r="J168" s="875">
        <f>EEOC!C48</f>
        <v>6.0999999999999999E-2</v>
      </c>
      <c r="K168" s="875">
        <f>EEOC!D48</f>
        <v>6.3E-2</v>
      </c>
      <c r="L168" s="875">
        <f>EEOC!E48</f>
        <v>8.6999999999999994E-2</v>
      </c>
      <c r="M168" s="875">
        <f>EEOC!F48</f>
        <v>6.5000000000000002E-2</v>
      </c>
      <c r="N168" s="875">
        <f>EEOC!G48</f>
        <v>8.3000000000000004E-2</v>
      </c>
      <c r="O168" s="875">
        <f>EEOC!H48</f>
        <v>9.9000000000000005E-2</v>
      </c>
      <c r="P168" s="875">
        <f>EEOC!I48</f>
        <v>0.11600000000000001</v>
      </c>
      <c r="Q168" s="875">
        <f>EEOC!J48</f>
        <v>0.109</v>
      </c>
      <c r="R168" s="875">
        <f>EEOC!K48</f>
        <v>0.114</v>
      </c>
      <c r="S168" s="875">
        <f>EEOC!L48</f>
        <v>0.11799999999999999</v>
      </c>
      <c r="T168" s="875">
        <f>EEOC!M48</f>
        <v>0.123</v>
      </c>
      <c r="U168" s="875">
        <f>EEOC!N48</f>
        <v>0.106</v>
      </c>
      <c r="V168" s="875">
        <f>EEOC!O48</f>
        <v>9.1999999999999998E-2</v>
      </c>
      <c r="W168" s="875">
        <f>EEOC!P48</f>
        <v>0.109</v>
      </c>
      <c r="X168" s="875">
        <f>EEOC!Q48</f>
        <v>0.114</v>
      </c>
      <c r="Y168" s="875">
        <f>EEOC!R48</f>
        <v>0.114</v>
      </c>
      <c r="Z168" s="875">
        <f>EEOC!S48</f>
        <v>8.4000000000000005E-2</v>
      </c>
      <c r="AA168" s="875">
        <f>EEOC!T48</f>
        <v>7.6999999999999999E-2</v>
      </c>
      <c r="AB168" s="875"/>
    </row>
    <row r="169" spans="1:31" x14ac:dyDescent="0.2">
      <c r="A169" s="1083"/>
      <c r="B169" s="874" t="s">
        <v>597</v>
      </c>
      <c r="C169" s="179" t="s">
        <v>8</v>
      </c>
      <c r="D169" s="179" t="s">
        <v>8</v>
      </c>
      <c r="E169" s="179" t="s">
        <v>8</v>
      </c>
      <c r="F169" s="179" t="s">
        <v>8</v>
      </c>
      <c r="G169" s="179" t="s">
        <v>8</v>
      </c>
      <c r="H169" s="179" t="s">
        <v>8</v>
      </c>
      <c r="I169" s="179" t="s">
        <v>8</v>
      </c>
      <c r="J169" s="875">
        <f>EEOC!C50</f>
        <v>4.5999999999999999E-2</v>
      </c>
      <c r="K169" s="875">
        <f>EEOC!D50</f>
        <v>4.2999999999999997E-2</v>
      </c>
      <c r="L169" s="875">
        <f>EEOC!E50</f>
        <v>5.7000000000000002E-2</v>
      </c>
      <c r="M169" s="875">
        <f>EEOC!F50</f>
        <v>5.7000000000000002E-2</v>
      </c>
      <c r="N169" s="875">
        <f>EEOC!G50</f>
        <v>5.3999999999999999E-2</v>
      </c>
      <c r="O169" s="875">
        <f>EEOC!H50</f>
        <v>6.2E-2</v>
      </c>
      <c r="P169" s="875">
        <f>EEOC!I50</f>
        <v>4.1000000000000002E-2</v>
      </c>
      <c r="Q169" s="875">
        <f>EEOC!J50</f>
        <v>6.5000000000000002E-2</v>
      </c>
      <c r="R169" s="875">
        <f>EEOC!K50</f>
        <v>4.9000000000000002E-2</v>
      </c>
      <c r="S169" s="875">
        <f>EEOC!L50</f>
        <v>5.0999999999999997E-2</v>
      </c>
      <c r="T169" s="875">
        <f>EEOC!M50</f>
        <v>7.4999999999999997E-2</v>
      </c>
      <c r="U169" s="875">
        <f>EEOC!N50</f>
        <v>8.3000000000000004E-2</v>
      </c>
      <c r="V169" s="875">
        <f>EEOC!O50</f>
        <v>5.7000000000000002E-2</v>
      </c>
      <c r="W169" s="875">
        <f>EEOC!P50</f>
        <v>8.3000000000000004E-2</v>
      </c>
      <c r="X169" s="875">
        <f>EEOC!Q50</f>
        <v>6.8000000000000005E-2</v>
      </c>
      <c r="Y169" s="875">
        <f>EEOC!R50</f>
        <v>5.8000000000000003E-2</v>
      </c>
      <c r="Z169" s="875">
        <f>EEOC!S50</f>
        <v>5.6000000000000001E-2</v>
      </c>
      <c r="AA169" s="875">
        <f>EEOC!T50</f>
        <v>6.0999999999999999E-2</v>
      </c>
      <c r="AB169" s="875"/>
    </row>
    <row r="170" spans="1:31" x14ac:dyDescent="0.2">
      <c r="A170" s="1083"/>
      <c r="B170" s="874" t="s">
        <v>598</v>
      </c>
      <c r="C170" s="179" t="s">
        <v>8</v>
      </c>
      <c r="D170" s="179" t="s">
        <v>8</v>
      </c>
      <c r="E170" s="179" t="s">
        <v>8</v>
      </c>
      <c r="F170" s="179" t="s">
        <v>8</v>
      </c>
      <c r="G170" s="179" t="s">
        <v>8</v>
      </c>
      <c r="H170" s="179" t="s">
        <v>8</v>
      </c>
      <c r="I170" s="179" t="s">
        <v>8</v>
      </c>
      <c r="J170" s="875">
        <f>EEOC!C52</f>
        <v>0.25800000000000001</v>
      </c>
      <c r="K170" s="875">
        <f>EEOC!D52</f>
        <v>0.28799999999999998</v>
      </c>
      <c r="L170" s="875">
        <f>EEOC!E52</f>
        <v>0.22</v>
      </c>
      <c r="M170" s="875">
        <f>EEOC!F52</f>
        <v>0.20200000000000001</v>
      </c>
      <c r="N170" s="875">
        <f>EEOC!G52</f>
        <v>0.17399999999999999</v>
      </c>
      <c r="O170" s="875">
        <f>EEOC!H52</f>
        <v>0.17799999999999999</v>
      </c>
      <c r="P170" s="875">
        <f>EEOC!I52</f>
        <v>0.16600000000000001</v>
      </c>
      <c r="Q170" s="875">
        <f>EEOC!J52</f>
        <v>0.16700000000000001</v>
      </c>
      <c r="R170" s="875">
        <f>EEOC!K52</f>
        <v>0.16500000000000001</v>
      </c>
      <c r="S170" s="875">
        <f>EEOC!L52</f>
        <v>0.151</v>
      </c>
      <c r="T170" s="875">
        <f>EEOC!M52</f>
        <v>0.16600000000000001</v>
      </c>
      <c r="U170" s="875">
        <f>EEOC!N52</f>
        <v>0.17100000000000001</v>
      </c>
      <c r="V170" s="875">
        <f>EEOC!O52</f>
        <v>0.28000000000000003</v>
      </c>
      <c r="W170" s="875">
        <f>EEOC!P52</f>
        <v>0.187</v>
      </c>
      <c r="X170" s="875">
        <f>EEOC!Q52</f>
        <v>0.16800000000000001</v>
      </c>
      <c r="Y170" s="875">
        <f>EEOC!R52</f>
        <v>0.16300000000000001</v>
      </c>
      <c r="Z170" s="875">
        <f>EEOC!S52</f>
        <v>0.23100000000000001</v>
      </c>
      <c r="AA170" s="875">
        <f>EEOC!T52</f>
        <v>0.20599999999999999</v>
      </c>
      <c r="AB170" s="875"/>
    </row>
    <row r="171" spans="1:31" x14ac:dyDescent="0.2">
      <c r="A171" s="1083"/>
      <c r="B171" s="874" t="s">
        <v>599</v>
      </c>
      <c r="C171" s="179" t="s">
        <v>8</v>
      </c>
      <c r="D171" s="179" t="s">
        <v>8</v>
      </c>
      <c r="E171" s="179" t="s">
        <v>8</v>
      </c>
      <c r="F171" s="179" t="s">
        <v>8</v>
      </c>
      <c r="G171" s="179" t="s">
        <v>8</v>
      </c>
      <c r="H171" s="179" t="s">
        <v>8</v>
      </c>
      <c r="I171" s="179" t="s">
        <v>8</v>
      </c>
      <c r="J171" s="875">
        <f>EEOC!C54</f>
        <v>0.59499999999999997</v>
      </c>
      <c r="K171" s="875">
        <f>EEOC!D54</f>
        <v>0.54300000000000004</v>
      </c>
      <c r="L171" s="875">
        <f>EEOC!E54</f>
        <v>0.55100000000000005</v>
      </c>
      <c r="M171" s="875">
        <f>EEOC!F54</f>
        <v>0.57999999999999996</v>
      </c>
      <c r="N171" s="875">
        <f>EEOC!G54</f>
        <v>0.58599999999999997</v>
      </c>
      <c r="O171" s="875">
        <f>EEOC!H54</f>
        <v>0.57699999999999996</v>
      </c>
      <c r="P171" s="875">
        <f>EEOC!I54</f>
        <v>0.57199999999999995</v>
      </c>
      <c r="Q171" s="875">
        <f>EEOC!J54</f>
        <v>0.57499999999999996</v>
      </c>
      <c r="R171" s="875">
        <f>EEOC!K54</f>
        <v>0.58599999999999997</v>
      </c>
      <c r="S171" s="875">
        <f>EEOC!L54</f>
        <v>0.61899999999999999</v>
      </c>
      <c r="T171" s="875">
        <f>EEOC!M54</f>
        <v>0.55900000000000005</v>
      </c>
      <c r="U171" s="875">
        <f>EEOC!N54</f>
        <v>0.56000000000000005</v>
      </c>
      <c r="V171" s="875">
        <f>EEOC!O54</f>
        <v>0.52600000000000002</v>
      </c>
      <c r="W171" s="875">
        <f>EEOC!P54</f>
        <v>0.56699999999999995</v>
      </c>
      <c r="X171" s="875">
        <f>EEOC!Q54</f>
        <v>0.59899999999999998</v>
      </c>
      <c r="Y171" s="875">
        <f>EEOC!R54</f>
        <v>0.59099999999999997</v>
      </c>
      <c r="Z171" s="875">
        <f>EEOC!S54</f>
        <v>0.56899999999999995</v>
      </c>
      <c r="AA171" s="875">
        <f>EEOC!T54</f>
        <v>0.58799999999999997</v>
      </c>
    </row>
    <row r="172" spans="1:31" x14ac:dyDescent="0.2">
      <c r="A172" s="1083"/>
      <c r="B172" s="874" t="s">
        <v>600</v>
      </c>
      <c r="C172" s="179" t="s">
        <v>8</v>
      </c>
      <c r="D172" s="179" t="s">
        <v>8</v>
      </c>
      <c r="E172" s="179" t="s">
        <v>8</v>
      </c>
      <c r="F172" s="179" t="s">
        <v>8</v>
      </c>
      <c r="G172" s="179" t="s">
        <v>8</v>
      </c>
      <c r="H172" s="179" t="s">
        <v>8</v>
      </c>
      <c r="I172" s="179" t="s">
        <v>8</v>
      </c>
      <c r="J172" s="875">
        <f>EEOC!C56</f>
        <v>4.1000000000000002E-2</v>
      </c>
      <c r="K172" s="875">
        <f>EEOC!D56</f>
        <v>6.3E-2</v>
      </c>
      <c r="L172" s="875">
        <f>EEOC!E56</f>
        <v>8.5999999999999993E-2</v>
      </c>
      <c r="M172" s="875">
        <f>EEOC!F56</f>
        <v>9.6000000000000002E-2</v>
      </c>
      <c r="N172" s="875">
        <f>EEOC!G56</f>
        <v>0.104</v>
      </c>
      <c r="O172" s="875">
        <f>EEOC!H56</f>
        <v>8.5000000000000006E-2</v>
      </c>
      <c r="P172" s="875">
        <f>EEOC!I56</f>
        <v>0.105</v>
      </c>
      <c r="Q172" s="875">
        <f>EEOC!J56</f>
        <v>8.3000000000000004E-2</v>
      </c>
      <c r="R172" s="875">
        <f>EEOC!K56</f>
        <v>8.5000000000000006E-2</v>
      </c>
      <c r="S172" s="875">
        <f>EEOC!L56</f>
        <v>6.3E-2</v>
      </c>
      <c r="T172" s="875">
        <f>EEOC!M56</f>
        <v>7.6999999999999999E-2</v>
      </c>
      <c r="U172" s="875">
        <f>EEOC!N56</f>
        <v>7.9000000000000001E-2</v>
      </c>
      <c r="V172" s="875">
        <f>EEOC!O56</f>
        <v>4.5999999999999999E-2</v>
      </c>
      <c r="W172" s="875">
        <f>EEOC!P56</f>
        <v>5.3999999999999999E-2</v>
      </c>
      <c r="X172" s="875">
        <f>EEOC!Q56</f>
        <v>5.0999999999999997E-2</v>
      </c>
      <c r="Y172" s="875">
        <f>EEOC!R56</f>
        <v>7.3999999999999996E-2</v>
      </c>
      <c r="Z172" s="875">
        <f>EEOC!S56</f>
        <v>5.8999999999999997E-2</v>
      </c>
      <c r="AA172" s="875">
        <f>EEOC!T56</f>
        <v>6.8000000000000005E-2</v>
      </c>
    </row>
    <row r="173" spans="1:31" ht="15" customHeight="1" x14ac:dyDescent="0.2">
      <c r="A173" s="1083"/>
      <c r="B173" s="874" t="s">
        <v>601</v>
      </c>
      <c r="C173" s="179" t="s">
        <v>8</v>
      </c>
      <c r="D173" s="179" t="s">
        <v>8</v>
      </c>
      <c r="E173" s="179" t="s">
        <v>8</v>
      </c>
      <c r="F173" s="179" t="s">
        <v>8</v>
      </c>
      <c r="G173" s="179" t="s">
        <v>8</v>
      </c>
      <c r="H173" s="179" t="s">
        <v>8</v>
      </c>
      <c r="I173" s="179" t="s">
        <v>8</v>
      </c>
      <c r="J173" s="875">
        <f>EEOC!C58</f>
        <v>1.2E-2</v>
      </c>
      <c r="K173" s="875">
        <f>EEOC!D58</f>
        <v>1.2999999999999999E-2</v>
      </c>
      <c r="L173" s="875">
        <f>EEOC!E58</f>
        <v>1.4999999999999999E-2</v>
      </c>
      <c r="M173" s="875">
        <f>EEOC!F58</f>
        <v>3.5999999999999997E-2</v>
      </c>
      <c r="N173" s="875">
        <f>EEOC!G58</f>
        <v>3.2000000000000001E-2</v>
      </c>
      <c r="O173" s="875">
        <f>EEOC!H58</f>
        <v>1.9E-2</v>
      </c>
      <c r="P173" s="875">
        <f>EEOC!I58</f>
        <v>2.7E-2</v>
      </c>
      <c r="Q173" s="875">
        <f>EEOC!J58</f>
        <v>2.4E-2</v>
      </c>
      <c r="R173" s="875">
        <f>EEOC!K58</f>
        <v>2.5999999999999999E-2</v>
      </c>
      <c r="S173" s="875">
        <f>EEOC!L58</f>
        <v>2.1000000000000001E-2</v>
      </c>
      <c r="T173" s="875">
        <f>EEOC!M58</f>
        <v>3.5000000000000003E-2</v>
      </c>
      <c r="U173" s="875">
        <f>EEOC!N58</f>
        <v>3.1E-2</v>
      </c>
      <c r="V173" s="875">
        <f>EEOC!O58</f>
        <v>1.7999999999999999E-2</v>
      </c>
      <c r="W173" s="875">
        <f>EEOC!P58</f>
        <v>2.3E-2</v>
      </c>
      <c r="X173" s="875">
        <f>EEOC!Q58</f>
        <v>2.5999999999999999E-2</v>
      </c>
      <c r="Y173" s="875">
        <f>EEOC!R58</f>
        <v>2.9000000000000001E-2</v>
      </c>
      <c r="Z173" s="875">
        <f>EEOC!S58</f>
        <v>1.9E-2</v>
      </c>
      <c r="AA173" s="875">
        <f>EEOC!T58</f>
        <v>3.4000000000000002E-2</v>
      </c>
    </row>
    <row r="174" spans="1:31" ht="15" customHeight="1" x14ac:dyDescent="0.2">
      <c r="A174" s="1083"/>
      <c r="B174" s="874" t="s">
        <v>602</v>
      </c>
      <c r="C174" s="179" t="s">
        <v>8</v>
      </c>
      <c r="D174" s="179" t="s">
        <v>8</v>
      </c>
      <c r="E174" s="179" t="s">
        <v>8</v>
      </c>
      <c r="F174" s="179" t="s">
        <v>8</v>
      </c>
      <c r="G174" s="179" t="s">
        <v>8</v>
      </c>
      <c r="H174" s="179" t="s">
        <v>8</v>
      </c>
      <c r="I174" s="179" t="s">
        <v>8</v>
      </c>
      <c r="J174" s="875">
        <f>EEOC!C60</f>
        <v>2.9000000000000001E-2</v>
      </c>
      <c r="K174" s="875">
        <f>EEOC!D60</f>
        <v>0.05</v>
      </c>
      <c r="L174" s="875">
        <f>EEOC!E60</f>
        <v>7.0999999999999994E-2</v>
      </c>
      <c r="M174" s="875">
        <f>EEOC!F60</f>
        <v>0.06</v>
      </c>
      <c r="N174" s="875">
        <f>EEOC!G60</f>
        <v>7.1999999999999995E-2</v>
      </c>
      <c r="O174" s="875">
        <f>EEOC!H60</f>
        <v>6.5000000000000002E-2</v>
      </c>
      <c r="P174" s="875">
        <f>EEOC!I60</f>
        <v>7.6999999999999999E-2</v>
      </c>
      <c r="Q174" s="875">
        <f>EEOC!J60</f>
        <v>5.8999999999999997E-2</v>
      </c>
      <c r="R174" s="875">
        <f>EEOC!K60</f>
        <v>0.06</v>
      </c>
      <c r="S174" s="875">
        <f>EEOC!L60</f>
        <v>4.1000000000000002E-2</v>
      </c>
      <c r="T174" s="875">
        <f>EEOC!M60</f>
        <v>4.1000000000000002E-2</v>
      </c>
      <c r="U174" s="875">
        <f>EEOC!N60</f>
        <v>4.7E-2</v>
      </c>
      <c r="V174" s="875">
        <f>EEOC!O60</f>
        <v>2.8000000000000001E-2</v>
      </c>
      <c r="W174" s="875">
        <f>EEOC!P60</f>
        <v>0.03</v>
      </c>
      <c r="X174" s="875">
        <f>EEOC!Q60</f>
        <v>2.5000000000000001E-2</v>
      </c>
      <c r="Y174" s="875">
        <f>EEOC!R60</f>
        <v>4.4999999999999998E-2</v>
      </c>
      <c r="Z174" s="875">
        <f>EEOC!S60</f>
        <v>0.04</v>
      </c>
      <c r="AA174" s="875">
        <f>EEOC!T60</f>
        <v>3.4000000000000002E-2</v>
      </c>
    </row>
    <row r="175" spans="1:31" ht="15" customHeight="1" x14ac:dyDescent="0.2">
      <c r="A175" s="1083"/>
      <c r="B175" s="874" t="s">
        <v>603</v>
      </c>
      <c r="C175" s="179" t="s">
        <v>8</v>
      </c>
      <c r="D175" s="179" t="s">
        <v>8</v>
      </c>
      <c r="E175" s="179" t="s">
        <v>8</v>
      </c>
      <c r="F175" s="179" t="s">
        <v>8</v>
      </c>
      <c r="G175" s="179" t="s">
        <v>8</v>
      </c>
      <c r="H175" s="179" t="s">
        <v>8</v>
      </c>
      <c r="I175" s="179" t="s">
        <v>8</v>
      </c>
      <c r="J175" s="875">
        <f>EEOC!C62</f>
        <v>0.14799999999999999</v>
      </c>
      <c r="K175" s="875">
        <f>EEOC!D62</f>
        <v>0.16800000000000001</v>
      </c>
      <c r="L175" s="875">
        <f>EEOC!E62</f>
        <v>0.22900000000000001</v>
      </c>
      <c r="M175" s="875">
        <f>EEOC!F62</f>
        <v>0.218</v>
      </c>
      <c r="N175" s="875">
        <f>EEOC!G62</f>
        <v>0.24</v>
      </c>
      <c r="O175" s="875">
        <f>EEOC!H62</f>
        <v>0.245</v>
      </c>
      <c r="P175" s="875">
        <f>EEOC!I62</f>
        <v>0.26100000000000001</v>
      </c>
      <c r="Q175" s="875">
        <f>EEOC!J62</f>
        <v>0.25800000000000001</v>
      </c>
      <c r="R175" s="875">
        <f>EEOC!K62</f>
        <v>0.249</v>
      </c>
      <c r="S175" s="875">
        <f>EEOC!L62</f>
        <v>0.23100000000000001</v>
      </c>
      <c r="T175" s="875">
        <f>EEOC!M62</f>
        <v>0.27500000000000002</v>
      </c>
      <c r="U175" s="875">
        <f>EEOC!N62</f>
        <v>0.26800000000000002</v>
      </c>
      <c r="V175" s="875">
        <f>EEOC!O62</f>
        <v>0.19500000000000001</v>
      </c>
      <c r="W175" s="875">
        <f>EEOC!P62</f>
        <v>0.246</v>
      </c>
      <c r="X175" s="875">
        <f>EEOC!Q62</f>
        <v>0.23300000000000001</v>
      </c>
      <c r="Y175" s="875">
        <f>EEOC!R62</f>
        <v>0.246</v>
      </c>
      <c r="Z175" s="875">
        <f>EEOC!S62</f>
        <v>0.19900000000000001</v>
      </c>
      <c r="AA175" s="875">
        <f>EEOC!T62</f>
        <v>0.20599999999999999</v>
      </c>
    </row>
    <row r="176" spans="1:31" x14ac:dyDescent="0.2">
      <c r="A176" s="1083"/>
      <c r="B176" s="873" t="s">
        <v>608</v>
      </c>
      <c r="C176" s="179" t="s">
        <v>8</v>
      </c>
      <c r="D176" s="179" t="s">
        <v>8</v>
      </c>
      <c r="E176" s="179" t="s">
        <v>8</v>
      </c>
      <c r="F176" s="179" t="s">
        <v>8</v>
      </c>
      <c r="G176" s="179" t="s">
        <v>8</v>
      </c>
      <c r="H176" s="179" t="s">
        <v>8</v>
      </c>
      <c r="I176" s="179" t="s">
        <v>8</v>
      </c>
      <c r="J176" s="876">
        <f>EEOC!C63</f>
        <v>2.4</v>
      </c>
      <c r="K176" s="876">
        <f>EEOC!D63</f>
        <v>2.7</v>
      </c>
      <c r="L176" s="876">
        <f>EEOC!E63</f>
        <v>2.9</v>
      </c>
      <c r="M176" s="876">
        <f>EEOC!F63</f>
        <v>3.6</v>
      </c>
      <c r="N176" s="876">
        <f>EEOC!G63</f>
        <v>5.0999999999999996</v>
      </c>
      <c r="O176" s="876">
        <f>EEOC!H63</f>
        <v>10.3</v>
      </c>
      <c r="P176" s="876">
        <f>EEOC!I63</f>
        <v>3.4</v>
      </c>
      <c r="Q176" s="876">
        <f>EEOC!J63</f>
        <v>6.4</v>
      </c>
      <c r="R176" s="876">
        <f>EEOC!K63</f>
        <v>3.1</v>
      </c>
      <c r="S176" s="876">
        <f>EEOC!L63</f>
        <v>3.1</v>
      </c>
      <c r="T176" s="876">
        <f>EEOC!M63</f>
        <v>9.3000000000000007</v>
      </c>
      <c r="U176" s="876">
        <f>EEOC!N63</f>
        <v>9.6</v>
      </c>
      <c r="V176" s="876">
        <f>EEOC!O63</f>
        <v>4.8</v>
      </c>
      <c r="W176" s="876">
        <f>EEOC!P63</f>
        <v>12.6</v>
      </c>
      <c r="X176" s="876">
        <f>EEOC!Q63</f>
        <v>23</v>
      </c>
      <c r="Y176" s="876">
        <f>EEOC!R63</f>
        <v>9.9</v>
      </c>
      <c r="Z176" s="876">
        <f>EEOC!S63</f>
        <v>5</v>
      </c>
      <c r="AA176" s="876">
        <f>EEOC!T63</f>
        <v>6.2</v>
      </c>
    </row>
    <row r="178" spans="1:28" x14ac:dyDescent="0.2">
      <c r="A178" s="1079" t="s">
        <v>610</v>
      </c>
      <c r="B178" s="167"/>
      <c r="C178" s="167">
        <v>1990</v>
      </c>
      <c r="D178" s="167">
        <v>1991</v>
      </c>
      <c r="E178" s="167">
        <v>1992</v>
      </c>
      <c r="F178" s="167">
        <v>1993</v>
      </c>
      <c r="G178" s="167">
        <v>1994</v>
      </c>
      <c r="H178" s="167">
        <v>1995</v>
      </c>
      <c r="I178" s="167">
        <v>1996</v>
      </c>
      <c r="J178" s="167">
        <v>1997</v>
      </c>
      <c r="K178" s="167">
        <v>1998</v>
      </c>
      <c r="L178" s="167">
        <v>1999</v>
      </c>
      <c r="M178" s="167">
        <v>2000</v>
      </c>
      <c r="N178" s="167">
        <v>2001</v>
      </c>
      <c r="O178" s="167">
        <v>2002</v>
      </c>
      <c r="P178" s="167">
        <v>2003</v>
      </c>
      <c r="Q178" s="167">
        <v>2004</v>
      </c>
      <c r="R178" s="167">
        <v>2005</v>
      </c>
      <c r="S178" s="167">
        <v>2006</v>
      </c>
      <c r="T178" s="167">
        <v>2007</v>
      </c>
      <c r="U178" s="167">
        <v>2008</v>
      </c>
      <c r="V178" s="167">
        <v>2009</v>
      </c>
      <c r="W178" s="167">
        <v>2010</v>
      </c>
      <c r="X178" s="167">
        <v>2011</v>
      </c>
      <c r="Y178" s="167">
        <v>2012</v>
      </c>
      <c r="Z178" s="167">
        <v>2013</v>
      </c>
      <c r="AA178" s="167">
        <v>2014</v>
      </c>
    </row>
    <row r="179" spans="1:28" x14ac:dyDescent="0.2">
      <c r="A179" s="1079"/>
      <c r="B179" s="168" t="s">
        <v>611</v>
      </c>
      <c r="C179" s="169"/>
      <c r="D179" s="169"/>
      <c r="E179" s="169"/>
      <c r="F179" s="169"/>
      <c r="G179" s="169"/>
      <c r="H179" s="169"/>
      <c r="I179" s="169"/>
      <c r="J179" s="169"/>
      <c r="K179" s="169"/>
      <c r="L179" s="169"/>
      <c r="M179" s="169"/>
      <c r="N179" s="169"/>
      <c r="O179" s="169"/>
      <c r="P179" s="169"/>
      <c r="Q179" s="169"/>
      <c r="R179" s="169"/>
      <c r="S179" s="169"/>
      <c r="T179" s="169"/>
      <c r="U179" s="169"/>
      <c r="V179" s="169"/>
      <c r="W179" s="169"/>
      <c r="X179" s="169"/>
      <c r="Y179" s="169"/>
      <c r="Z179" s="169"/>
      <c r="AA179" s="169"/>
    </row>
    <row r="180" spans="1:28" x14ac:dyDescent="0.2">
      <c r="A180" s="1079"/>
      <c r="B180" s="166" t="str">
        <f>'[2]Disaster Declarations'!$A$3</f>
        <v>Total Disaster Declarations</v>
      </c>
      <c r="C180" s="166">
        <v>43</v>
      </c>
      <c r="H180" s="166">
        <v>38</v>
      </c>
      <c r="M180" s="166">
        <v>114</v>
      </c>
      <c r="N180" s="166">
        <v>100</v>
      </c>
      <c r="O180" s="166">
        <v>119</v>
      </c>
      <c r="P180" s="166">
        <v>123</v>
      </c>
      <c r="Q180" s="166">
        <v>118</v>
      </c>
      <c r="R180" s="166">
        <v>155</v>
      </c>
      <c r="S180" s="166">
        <v>143</v>
      </c>
      <c r="T180" s="166">
        <v>136</v>
      </c>
      <c r="U180" s="166">
        <v>143</v>
      </c>
      <c r="V180" s="166">
        <v>115</v>
      </c>
      <c r="W180" s="166">
        <v>108</v>
      </c>
      <c r="X180" s="166">
        <v>242</v>
      </c>
      <c r="Y180" s="166">
        <v>112</v>
      </c>
      <c r="Z180" s="166">
        <v>95</v>
      </c>
      <c r="AA180" s="166">
        <v>84</v>
      </c>
      <c r="AB180" s="172"/>
    </row>
    <row r="181" spans="1:28" x14ac:dyDescent="0.2">
      <c r="A181" s="1079"/>
      <c r="B181" s="975" t="s">
        <v>674</v>
      </c>
      <c r="C181" s="166">
        <v>38</v>
      </c>
      <c r="H181" s="166">
        <v>32</v>
      </c>
      <c r="M181" s="166">
        <v>45</v>
      </c>
      <c r="N181" s="166">
        <v>45</v>
      </c>
      <c r="O181" s="166">
        <v>49</v>
      </c>
      <c r="P181" s="166">
        <v>56</v>
      </c>
      <c r="Q181" s="166">
        <v>68</v>
      </c>
      <c r="R181" s="166">
        <v>48</v>
      </c>
      <c r="S181" s="166">
        <v>52</v>
      </c>
      <c r="T181" s="166">
        <v>63</v>
      </c>
      <c r="U181" s="166">
        <v>75</v>
      </c>
      <c r="V181" s="166">
        <v>59</v>
      </c>
      <c r="W181" s="166">
        <v>81</v>
      </c>
      <c r="X181" s="166">
        <v>99</v>
      </c>
      <c r="Y181" s="166">
        <v>47</v>
      </c>
      <c r="Z181" s="166">
        <v>62</v>
      </c>
      <c r="AA181" s="166">
        <v>45</v>
      </c>
      <c r="AB181" s="172"/>
    </row>
    <row r="182" spans="1:28" x14ac:dyDescent="0.2">
      <c r="A182" s="1079"/>
      <c r="B182" s="975" t="s">
        <v>675</v>
      </c>
      <c r="C182" s="166">
        <v>0</v>
      </c>
      <c r="H182" s="166">
        <v>2</v>
      </c>
      <c r="M182" s="166">
        <v>6</v>
      </c>
      <c r="N182" s="166">
        <v>11</v>
      </c>
      <c r="O182" s="166">
        <v>0</v>
      </c>
      <c r="P182" s="166">
        <v>19</v>
      </c>
      <c r="Q182" s="166">
        <v>7</v>
      </c>
      <c r="R182" s="166">
        <v>68</v>
      </c>
      <c r="S182" s="166">
        <v>5</v>
      </c>
      <c r="T182" s="166">
        <v>13</v>
      </c>
      <c r="U182" s="166">
        <v>17</v>
      </c>
      <c r="V182" s="166">
        <v>7</v>
      </c>
      <c r="W182" s="166">
        <v>9</v>
      </c>
      <c r="X182" s="166">
        <v>29</v>
      </c>
      <c r="Y182" s="166">
        <v>16</v>
      </c>
      <c r="Z182" s="166">
        <v>5</v>
      </c>
      <c r="AA182" s="166">
        <v>6</v>
      </c>
      <c r="AB182" s="172"/>
    </row>
    <row r="183" spans="1:28" x14ac:dyDescent="0.2">
      <c r="A183" s="1079"/>
      <c r="B183" s="975" t="s">
        <v>676</v>
      </c>
      <c r="C183" s="166">
        <v>5</v>
      </c>
      <c r="H183" s="166">
        <v>4</v>
      </c>
      <c r="M183" s="166">
        <v>63</v>
      </c>
      <c r="N183" s="166">
        <v>44</v>
      </c>
      <c r="O183" s="166">
        <v>70</v>
      </c>
      <c r="P183" s="166">
        <v>48</v>
      </c>
      <c r="Q183" s="166">
        <v>43</v>
      </c>
      <c r="R183" s="166">
        <v>39</v>
      </c>
      <c r="S183" s="166">
        <v>86</v>
      </c>
      <c r="T183" s="166">
        <v>60</v>
      </c>
      <c r="U183" s="166">
        <v>51</v>
      </c>
      <c r="V183" s="166">
        <v>49</v>
      </c>
      <c r="W183" s="166">
        <v>18</v>
      </c>
      <c r="X183" s="166">
        <v>114</v>
      </c>
      <c r="Y183" s="166">
        <v>49</v>
      </c>
      <c r="Z183" s="166">
        <v>28</v>
      </c>
      <c r="AA183" s="166">
        <v>33</v>
      </c>
      <c r="AB183" s="172"/>
    </row>
    <row r="184" spans="1:28" x14ac:dyDescent="0.2">
      <c r="A184" s="1079"/>
      <c r="AB184" s="172"/>
    </row>
    <row r="185" spans="1:28" x14ac:dyDescent="0.2">
      <c r="A185" s="1079"/>
      <c r="B185" s="168" t="s">
        <v>625</v>
      </c>
      <c r="C185" s="169"/>
      <c r="D185" s="169"/>
      <c r="E185" s="169"/>
      <c r="F185" s="169"/>
      <c r="G185" s="169"/>
      <c r="H185" s="169"/>
      <c r="I185" s="169"/>
      <c r="J185" s="169"/>
      <c r="K185" s="169"/>
      <c r="L185" s="169"/>
      <c r="M185" s="169"/>
      <c r="N185" s="169"/>
      <c r="O185" s="169"/>
      <c r="P185" s="169"/>
      <c r="Q185" s="169"/>
      <c r="R185" s="169"/>
      <c r="S185" s="169"/>
      <c r="T185" s="169"/>
      <c r="U185" s="169"/>
      <c r="V185" s="169"/>
      <c r="W185" s="169"/>
      <c r="X185" s="169"/>
      <c r="Y185" s="169"/>
      <c r="Z185" s="169"/>
      <c r="AA185" s="169"/>
    </row>
    <row r="186" spans="1:28" x14ac:dyDescent="0.2">
      <c r="A186" s="1079"/>
      <c r="B186" s="166" t="s">
        <v>627</v>
      </c>
      <c r="C186" s="179" t="s">
        <v>8</v>
      </c>
      <c r="D186" s="179"/>
      <c r="E186" s="179"/>
      <c r="F186" s="179"/>
      <c r="G186" s="179"/>
      <c r="H186" s="179" t="s">
        <v>8</v>
      </c>
      <c r="I186" s="179"/>
      <c r="J186" s="179"/>
      <c r="K186" s="179"/>
      <c r="L186" s="179"/>
      <c r="M186" s="179" t="s">
        <v>8</v>
      </c>
      <c r="R186" s="166">
        <v>660</v>
      </c>
      <c r="S186" s="166">
        <v>821</v>
      </c>
      <c r="T186" s="166">
        <v>803</v>
      </c>
      <c r="U186" s="166">
        <v>926</v>
      </c>
      <c r="V186" s="166">
        <v>976</v>
      </c>
      <c r="W186" s="166">
        <v>1123</v>
      </c>
      <c r="X186" s="166">
        <v>1320</v>
      </c>
      <c r="Y186" s="166">
        <v>1556</v>
      </c>
      <c r="Z186" s="166">
        <v>1813</v>
      </c>
      <c r="AA186" s="166">
        <v>2122</v>
      </c>
    </row>
    <row r="187" spans="1:28" x14ac:dyDescent="0.2">
      <c r="A187" s="1079"/>
    </row>
    <row r="188" spans="1:28" x14ac:dyDescent="0.2">
      <c r="A188" s="1079"/>
      <c r="B188" s="168" t="s">
        <v>626</v>
      </c>
      <c r="C188" s="169"/>
      <c r="D188" s="169"/>
      <c r="E188" s="169"/>
      <c r="F188" s="169"/>
      <c r="G188" s="169"/>
      <c r="H188" s="169"/>
      <c r="I188" s="169"/>
      <c r="J188" s="169"/>
      <c r="K188" s="169"/>
      <c r="L188" s="169"/>
      <c r="M188" s="169"/>
      <c r="N188" s="169"/>
      <c r="O188" s="169"/>
      <c r="P188" s="169"/>
      <c r="Q188" s="169"/>
      <c r="R188" s="169"/>
      <c r="S188" s="169"/>
      <c r="T188" s="169"/>
      <c r="U188" s="169"/>
      <c r="V188" s="169"/>
      <c r="W188" s="169"/>
      <c r="X188" s="169"/>
      <c r="Y188" s="169"/>
      <c r="Z188" s="169"/>
      <c r="AA188" s="169"/>
    </row>
    <row r="189" spans="1:28" x14ac:dyDescent="0.2">
      <c r="A189" s="1079"/>
      <c r="B189" s="885" t="s">
        <v>548</v>
      </c>
      <c r="C189" s="173">
        <f>DEA!R3</f>
        <v>22770</v>
      </c>
      <c r="D189" s="173">
        <f>DEA!S3</f>
        <v>23659</v>
      </c>
      <c r="E189" s="173">
        <f>DEA!T3</f>
        <v>24540</v>
      </c>
      <c r="F189" s="173">
        <f>DEA!U3</f>
        <v>21639</v>
      </c>
      <c r="G189" s="173">
        <f>DEA!V3</f>
        <v>23135</v>
      </c>
      <c r="H189" s="173">
        <f>DEA!W3</f>
        <v>25279</v>
      </c>
      <c r="I189" s="173">
        <f>DEA!X3</f>
        <v>29273</v>
      </c>
      <c r="J189" s="173">
        <f>DEA!Y3</f>
        <v>34065</v>
      </c>
      <c r="K189" s="173">
        <f>DEA!Z3</f>
        <v>38470</v>
      </c>
      <c r="L189" s="173">
        <f>DEA!AA3</f>
        <v>41296</v>
      </c>
      <c r="M189" s="173">
        <f>DEA!AB3</f>
        <v>39772</v>
      </c>
      <c r="N189" s="173">
        <f>DEA!AC3</f>
        <v>34361</v>
      </c>
      <c r="O189" s="173">
        <f>DEA!AD3</f>
        <v>30259</v>
      </c>
      <c r="P189" s="173">
        <f>DEA!AE3</f>
        <v>28749</v>
      </c>
      <c r="Q189" s="173">
        <f>DEA!AF3</f>
        <v>30552</v>
      </c>
      <c r="R189" s="173">
        <f>DEA!AG3</f>
        <v>30464</v>
      </c>
      <c r="S189" s="173">
        <f>DEA!AH3</f>
        <v>30691</v>
      </c>
      <c r="T189" s="173">
        <f>DEA!AI3</f>
        <v>29934</v>
      </c>
      <c r="U189" s="173">
        <f>DEA!AJ3</f>
        <v>28607</v>
      </c>
      <c r="V189" s="173">
        <f>DEA!AK3</f>
        <v>31857</v>
      </c>
      <c r="W189" s="173">
        <f>DEA!AL3</f>
        <v>31407</v>
      </c>
      <c r="X189" s="173">
        <f>DEA!AM3</f>
        <v>32524</v>
      </c>
      <c r="Y189" s="173">
        <f>DEA!AN3</f>
        <v>31058</v>
      </c>
      <c r="Z189" s="173">
        <f>DEA!AO3</f>
        <v>30911</v>
      </c>
      <c r="AA189" s="173">
        <f>DEA!AP3</f>
        <v>29612</v>
      </c>
    </row>
    <row r="190" spans="1:28" x14ac:dyDescent="0.2">
      <c r="A190" s="1079"/>
      <c r="B190" s="886" t="s">
        <v>553</v>
      </c>
      <c r="C190" s="173"/>
      <c r="D190" s="173"/>
      <c r="E190" s="173"/>
      <c r="F190" s="173"/>
      <c r="G190" s="173"/>
      <c r="H190" s="173"/>
      <c r="I190" s="173"/>
      <c r="J190" s="173"/>
      <c r="K190" s="173"/>
      <c r="L190" s="173"/>
      <c r="M190" s="173"/>
      <c r="N190" s="173"/>
      <c r="O190" s="173"/>
      <c r="P190" s="173"/>
      <c r="Q190" s="173"/>
      <c r="R190" s="173"/>
      <c r="S190" s="173"/>
      <c r="T190" s="173"/>
      <c r="U190" s="173"/>
      <c r="V190" s="173"/>
      <c r="W190" s="173"/>
      <c r="X190" s="173"/>
      <c r="Y190" s="173"/>
      <c r="Z190" s="173"/>
      <c r="AA190" s="173"/>
    </row>
    <row r="191" spans="1:28" x14ac:dyDescent="0.2">
      <c r="A191" s="1079"/>
      <c r="B191" s="887" t="s">
        <v>554</v>
      </c>
      <c r="C191" s="173">
        <f>DEA!R5</f>
        <v>57021</v>
      </c>
      <c r="D191" s="173">
        <f>DEA!S5</f>
        <v>67016</v>
      </c>
      <c r="E191" s="173">
        <f>DEA!T5</f>
        <v>69322</v>
      </c>
      <c r="F191" s="173">
        <f>DEA!U5</f>
        <v>55528</v>
      </c>
      <c r="G191" s="173">
        <f>DEA!V5</f>
        <v>75031</v>
      </c>
      <c r="H191" s="173">
        <f>DEA!W5</f>
        <v>45309</v>
      </c>
      <c r="I191" s="173">
        <f>DEA!X5</f>
        <v>44735</v>
      </c>
      <c r="J191" s="173">
        <f>DEA!Y5</f>
        <v>28674</v>
      </c>
      <c r="K191" s="173">
        <f>DEA!Z5</f>
        <v>34447</v>
      </c>
      <c r="L191" s="173">
        <f>DEA!AA5</f>
        <v>36163</v>
      </c>
      <c r="M191" s="173">
        <f>DEA!AB5</f>
        <v>58674</v>
      </c>
      <c r="N191" s="173">
        <f>DEA!AC5</f>
        <v>59415</v>
      </c>
      <c r="O191" s="173">
        <f>DEA!AD5</f>
        <v>63513</v>
      </c>
      <c r="P191" s="173">
        <f>DEA!AE5</f>
        <v>73720</v>
      </c>
      <c r="Q191" s="173">
        <f>DEA!AF5</f>
        <v>117844</v>
      </c>
      <c r="R191" s="173">
        <f>DEA!AG5</f>
        <v>118128</v>
      </c>
      <c r="S191" s="173">
        <f>DEA!AH5</f>
        <v>71604</v>
      </c>
      <c r="T191" s="173">
        <f>DEA!AI5</f>
        <v>98065</v>
      </c>
      <c r="U191" s="173">
        <f>DEA!AJ5</f>
        <v>50461</v>
      </c>
      <c r="V191" s="173">
        <f>DEA!AK5</f>
        <v>50705</v>
      </c>
      <c r="W191" s="173">
        <f>DEA!AL5</f>
        <v>30061</v>
      </c>
      <c r="X191" s="173">
        <f>DEA!AM5</f>
        <v>32151</v>
      </c>
      <c r="Y191" s="173">
        <f>DEA!AN5</f>
        <v>36736</v>
      </c>
      <c r="Z191" s="173">
        <f>DEA!AO5</f>
        <v>24103</v>
      </c>
      <c r="AA191" s="173">
        <f>DEA!AP5</f>
        <v>33770</v>
      </c>
    </row>
    <row r="192" spans="1:28" x14ac:dyDescent="0.2">
      <c r="A192" s="1079"/>
      <c r="B192" s="887" t="s">
        <v>555</v>
      </c>
      <c r="C192" s="173">
        <f>DEA!R6</f>
        <v>535</v>
      </c>
      <c r="D192" s="173">
        <f>DEA!S6</f>
        <v>1174</v>
      </c>
      <c r="E192" s="173">
        <f>DEA!T6</f>
        <v>722</v>
      </c>
      <c r="F192" s="173">
        <f>DEA!U6</f>
        <v>616</v>
      </c>
      <c r="G192" s="173">
        <f>DEA!V6</f>
        <v>490</v>
      </c>
      <c r="H192" s="173">
        <f>DEA!W6</f>
        <v>876</v>
      </c>
      <c r="I192" s="173">
        <f>DEA!X6</f>
        <v>320</v>
      </c>
      <c r="J192" s="173">
        <f>DEA!Y6</f>
        <v>399</v>
      </c>
      <c r="K192" s="173">
        <f>DEA!Z6</f>
        <v>370</v>
      </c>
      <c r="L192" s="173">
        <f>DEA!AA6</f>
        <v>351</v>
      </c>
      <c r="M192" s="173">
        <f>DEA!AB6</f>
        <v>546</v>
      </c>
      <c r="N192" s="173">
        <f>DEA!AC6</f>
        <v>747</v>
      </c>
      <c r="O192" s="173">
        <f>DEA!AD6</f>
        <v>709</v>
      </c>
      <c r="P192" s="173">
        <f>DEA!AE6</f>
        <v>788</v>
      </c>
      <c r="Q192" s="173">
        <f>DEA!AF6</f>
        <v>669</v>
      </c>
      <c r="R192" s="173">
        <f>DEA!AG6</f>
        <v>622</v>
      </c>
      <c r="S192" s="173">
        <f>DEA!AH6</f>
        <v>816</v>
      </c>
      <c r="T192" s="173">
        <f>DEA!AI6</f>
        <v>623</v>
      </c>
      <c r="U192" s="173">
        <f>DEA!AJ6</f>
        <v>605</v>
      </c>
      <c r="V192" s="173">
        <f>DEA!AK6</f>
        <v>622</v>
      </c>
      <c r="W192" s="173">
        <f>DEA!AL6</f>
        <v>713</v>
      </c>
      <c r="X192" s="173">
        <f>DEA!AM6</f>
        <v>1077</v>
      </c>
      <c r="Y192" s="173">
        <f>DEA!AN6</f>
        <v>1010</v>
      </c>
      <c r="Z192" s="173">
        <f>DEA!AO6</f>
        <v>1044</v>
      </c>
      <c r="AA192" s="173">
        <f>DEA!AP6</f>
        <v>1020</v>
      </c>
    </row>
    <row r="193" spans="1:27" x14ac:dyDescent="0.2">
      <c r="A193" s="1079"/>
      <c r="B193" s="887" t="s">
        <v>556</v>
      </c>
      <c r="C193" s="173">
        <f>DEA!R7</f>
        <v>127792</v>
      </c>
      <c r="D193" s="173">
        <f>DEA!S7</f>
        <v>98593</v>
      </c>
      <c r="E193" s="173">
        <f>DEA!T7</f>
        <v>201483</v>
      </c>
      <c r="F193" s="173">
        <f>DEA!U7</f>
        <v>143055</v>
      </c>
      <c r="G193" s="173">
        <f>DEA!V7</f>
        <v>157181</v>
      </c>
      <c r="H193" s="173">
        <f>DEA!W7</f>
        <v>219830</v>
      </c>
      <c r="I193" s="173">
        <f>DEA!X7</f>
        <v>192059</v>
      </c>
      <c r="J193" s="173">
        <f>DEA!Y7</f>
        <v>215348</v>
      </c>
      <c r="K193" s="173">
        <f>DEA!Z7</f>
        <v>262180</v>
      </c>
      <c r="L193" s="173">
        <f>DEA!AA7</f>
        <v>338247</v>
      </c>
      <c r="M193" s="173">
        <f>DEA!AB7</f>
        <v>331964</v>
      </c>
      <c r="N193" s="173">
        <f>DEA!AC7</f>
        <v>272120</v>
      </c>
      <c r="O193" s="173">
        <f>DEA!AD7</f>
        <v>238646</v>
      </c>
      <c r="P193" s="173">
        <f>DEA!AE7</f>
        <v>254242</v>
      </c>
      <c r="Q193" s="173">
        <f>DEA!AF7</f>
        <v>266088</v>
      </c>
      <c r="R193" s="173">
        <f>DEA!AG7</f>
        <v>283382</v>
      </c>
      <c r="S193" s="173">
        <f>DEA!AH7</f>
        <v>328275</v>
      </c>
      <c r="T193" s="173">
        <f>DEA!AI7</f>
        <v>360708</v>
      </c>
      <c r="U193" s="173">
        <f>DEA!AJ7</f>
        <v>662137</v>
      </c>
      <c r="V193" s="173">
        <f>DEA!AK7</f>
        <v>671650</v>
      </c>
      <c r="W193" s="173">
        <f>DEA!AL7</f>
        <v>725862</v>
      </c>
      <c r="X193" s="173">
        <f>DEA!AM7</f>
        <v>575972</v>
      </c>
      <c r="Y193" s="173">
        <f>DEA!AN7</f>
        <v>388064</v>
      </c>
      <c r="Z193" s="173">
        <f>DEA!AO7</f>
        <v>270823</v>
      </c>
      <c r="AA193" s="173">
        <f>DEA!AP7</f>
        <v>74225</v>
      </c>
    </row>
    <row r="194" spans="1:27" x14ac:dyDescent="0.2">
      <c r="A194" s="1079"/>
      <c r="B194" s="887" t="s">
        <v>557</v>
      </c>
      <c r="C194" s="173">
        <f>DEA!R8</f>
        <v>272</v>
      </c>
      <c r="D194" s="173">
        <f>DEA!S8</f>
        <v>289</v>
      </c>
      <c r="E194" s="173">
        <f>DEA!T8</f>
        <v>352</v>
      </c>
      <c r="F194" s="173">
        <f>DEA!U8</f>
        <v>560</v>
      </c>
      <c r="G194" s="173">
        <f>DEA!V8</f>
        <v>769</v>
      </c>
      <c r="H194" s="173">
        <f>DEA!W8</f>
        <v>876</v>
      </c>
      <c r="I194" s="173">
        <f>DEA!X8</f>
        <v>751</v>
      </c>
      <c r="J194" s="173">
        <f>DEA!Y8</f>
        <v>1147</v>
      </c>
      <c r="K194" s="173">
        <f>DEA!Z8</f>
        <v>1203</v>
      </c>
      <c r="L194" s="173">
        <f>DEA!AA8</f>
        <v>1489</v>
      </c>
      <c r="M194" s="173">
        <f>DEA!AB8</f>
        <v>1771</v>
      </c>
      <c r="N194" s="173">
        <f>DEA!AC8</f>
        <v>1634</v>
      </c>
      <c r="O194" s="173">
        <f>DEA!AD8</f>
        <v>1347</v>
      </c>
      <c r="P194" s="173">
        <f>DEA!AE8</f>
        <v>1680</v>
      </c>
      <c r="Q194" s="173">
        <f>DEA!AF8</f>
        <v>1656</v>
      </c>
      <c r="R194" s="173">
        <f>DEA!AG8</f>
        <v>2161</v>
      </c>
      <c r="S194" s="173">
        <f>DEA!AH8</f>
        <v>1804</v>
      </c>
      <c r="T194" s="173">
        <f>DEA!AI8</f>
        <v>1112</v>
      </c>
      <c r="U194" s="173">
        <f>DEA!AJ8</f>
        <v>1518</v>
      </c>
      <c r="V194" s="173">
        <f>DEA!AK8</f>
        <v>2129</v>
      </c>
      <c r="W194" s="173">
        <f>DEA!AL8</f>
        <v>2224</v>
      </c>
      <c r="X194" s="173">
        <f>DEA!AM8</f>
        <v>2561</v>
      </c>
      <c r="Y194" s="173">
        <f>DEA!AN8</f>
        <v>4813</v>
      </c>
      <c r="Z194" s="173">
        <f>DEA!AO8</f>
        <v>4227</v>
      </c>
      <c r="AA194" s="173">
        <f>DEA!AP8</f>
        <v>2946</v>
      </c>
    </row>
    <row r="195" spans="1:27" x14ac:dyDescent="0.2">
      <c r="A195" s="1079"/>
      <c r="B195" s="887" t="s">
        <v>558</v>
      </c>
      <c r="C195" s="173">
        <f>DEA!R9</f>
        <v>2832084</v>
      </c>
      <c r="D195" s="173">
        <f>DEA!S9</f>
        <v>1294273</v>
      </c>
      <c r="E195" s="173">
        <f>DEA!T9</f>
        <v>1308018</v>
      </c>
      <c r="F195" s="173">
        <f>DEA!U9</f>
        <v>2714575</v>
      </c>
      <c r="G195" s="173">
        <f>DEA!V9</f>
        <v>1368437</v>
      </c>
      <c r="H195" s="173">
        <f>DEA!W9</f>
        <v>2768046</v>
      </c>
      <c r="I195" s="173">
        <f>DEA!X9</f>
        <v>1719239</v>
      </c>
      <c r="J195" s="173">
        <f>DEA!Y9</f>
        <v>1099825</v>
      </c>
      <c r="K195" s="173">
        <f>DEA!Z9</f>
        <v>1139524</v>
      </c>
      <c r="L195" s="173">
        <f>DEA!AA9</f>
        <v>1717305</v>
      </c>
      <c r="M195" s="173">
        <f>DEA!AB9</f>
        <v>29293957</v>
      </c>
      <c r="N195" s="173">
        <f>DEA!AC9</f>
        <v>13863756</v>
      </c>
      <c r="O195" s="173">
        <f>DEA!AD9</f>
        <v>11824798</v>
      </c>
      <c r="P195" s="173">
        <f>DEA!AE9</f>
        <v>3038916</v>
      </c>
      <c r="Q195" s="173">
        <f>DEA!AF9</f>
        <v>2196988</v>
      </c>
      <c r="R195" s="173">
        <f>DEA!AG9</f>
        <v>8868465</v>
      </c>
      <c r="S195" s="173">
        <f>DEA!AH9</f>
        <v>3745560</v>
      </c>
      <c r="T195" s="173">
        <f>DEA!AI9</f>
        <v>5677739</v>
      </c>
      <c r="U195" s="173">
        <f>DEA!AJ9</f>
        <v>9311715</v>
      </c>
      <c r="V195" s="173">
        <f>DEA!AK9</f>
        <v>3427346</v>
      </c>
      <c r="W195" s="173">
        <f>DEA!AL9</f>
        <v>2605997</v>
      </c>
      <c r="X195" s="173">
        <f>DEA!AM9</f>
        <v>3978404</v>
      </c>
      <c r="Y195" s="173">
        <f>DEA!AN9</f>
        <v>872366</v>
      </c>
      <c r="Z195" s="173">
        <f>DEA!AO9</f>
        <v>119507</v>
      </c>
      <c r="AA195" s="173">
        <f>DEA!AP9</f>
        <v>48970</v>
      </c>
    </row>
    <row r="196" spans="1:27" x14ac:dyDescent="0.2">
      <c r="A196" s="1079"/>
    </row>
    <row r="197" spans="1:27" x14ac:dyDescent="0.2">
      <c r="A197" s="1079"/>
      <c r="B197" s="168" t="s">
        <v>665</v>
      </c>
      <c r="C197" s="169"/>
      <c r="D197" s="169"/>
      <c r="E197" s="169"/>
      <c r="F197" s="169"/>
      <c r="G197" s="169"/>
      <c r="H197" s="169"/>
      <c r="I197" s="169"/>
      <c r="J197" s="169"/>
      <c r="K197" s="169"/>
      <c r="L197" s="169"/>
      <c r="M197" s="169"/>
      <c r="N197" s="169"/>
      <c r="O197" s="169"/>
      <c r="P197" s="169"/>
      <c r="Q197" s="169"/>
      <c r="R197" s="169"/>
      <c r="S197" s="169"/>
      <c r="T197" s="169"/>
      <c r="U197" s="169"/>
      <c r="V197" s="169"/>
      <c r="W197" s="169"/>
      <c r="X197" s="169"/>
      <c r="Y197" s="169"/>
      <c r="Z197" s="169"/>
      <c r="AA197" s="169"/>
    </row>
    <row r="198" spans="1:27" x14ac:dyDescent="0.2">
      <c r="A198" s="1079"/>
      <c r="B198" s="166" t="s">
        <v>666</v>
      </c>
      <c r="C198" s="179" t="s">
        <v>8</v>
      </c>
      <c r="D198" s="179"/>
      <c r="E198" s="179"/>
      <c r="F198" s="179"/>
      <c r="G198" s="179"/>
      <c r="H198" s="179" t="s">
        <v>8</v>
      </c>
      <c r="I198" s="179" t="s">
        <v>8</v>
      </c>
      <c r="J198" s="179" t="s">
        <v>8</v>
      </c>
      <c r="K198" s="179" t="s">
        <v>8</v>
      </c>
      <c r="L198" s="179" t="s">
        <v>8</v>
      </c>
      <c r="M198" s="173">
        <f>'CBP - Border'!B27</f>
        <v>1676438</v>
      </c>
      <c r="N198" s="173">
        <f>'CBP - Border'!C27</f>
        <v>1266214</v>
      </c>
      <c r="O198" s="173">
        <f>'CBP - Border'!D27</f>
        <v>955310</v>
      </c>
      <c r="P198" s="173">
        <f>'CBP - Border'!E27</f>
        <v>931557</v>
      </c>
      <c r="Q198" s="173">
        <f>'CBP - Border'!F27</f>
        <v>1160395</v>
      </c>
      <c r="R198" s="173">
        <f>'CBP - Border'!G27</f>
        <v>1189075</v>
      </c>
      <c r="S198" s="173">
        <f>'CBP - Border'!H27</f>
        <v>1089092</v>
      </c>
      <c r="T198" s="173">
        <f>'CBP - Border'!I27</f>
        <v>876704</v>
      </c>
      <c r="U198" s="173">
        <f>'CBP - Border'!J27</f>
        <v>723825</v>
      </c>
      <c r="V198" s="173">
        <f>'CBP - Border'!K27</f>
        <v>556041</v>
      </c>
      <c r="W198" s="173">
        <f>'CBP - Border'!L27</f>
        <v>463382</v>
      </c>
      <c r="X198" s="173">
        <f>'CBP - Border'!M27</f>
        <v>340252</v>
      </c>
      <c r="Y198" s="173">
        <f>'CBP - Border'!N27</f>
        <v>364768</v>
      </c>
      <c r="Z198" s="173">
        <f>'CBP - Border'!O27</f>
        <v>420789</v>
      </c>
      <c r="AA198" s="173">
        <f>'CBP - Border'!P27</f>
        <v>486651</v>
      </c>
    </row>
    <row r="199" spans="1:27" x14ac:dyDescent="0.2">
      <c r="A199" s="1079"/>
      <c r="B199" s="170" t="s">
        <v>649</v>
      </c>
      <c r="C199" s="179" t="s">
        <v>8</v>
      </c>
      <c r="D199" s="179"/>
      <c r="E199" s="179"/>
      <c r="F199" s="179"/>
      <c r="G199" s="179"/>
      <c r="H199" s="179" t="s">
        <v>8</v>
      </c>
      <c r="I199" s="179" t="s">
        <v>8</v>
      </c>
      <c r="J199" s="179" t="s">
        <v>8</v>
      </c>
      <c r="K199" s="179" t="s">
        <v>8</v>
      </c>
      <c r="L199" s="179" t="s">
        <v>8</v>
      </c>
      <c r="M199" s="173">
        <f>'CBP - Border'!B24</f>
        <v>20651</v>
      </c>
      <c r="N199" s="173">
        <f>'CBP - Border'!C24</f>
        <v>18158</v>
      </c>
      <c r="O199" s="173">
        <f>'CBP - Border'!D24</f>
        <v>15014</v>
      </c>
      <c r="P199" s="173">
        <f>'CBP - Border'!E24</f>
        <v>16335</v>
      </c>
      <c r="Q199" s="173">
        <f>'CBP - Border'!F24</f>
        <v>11154</v>
      </c>
      <c r="R199" s="173">
        <f>'CBP - Border'!G24</f>
        <v>10336</v>
      </c>
      <c r="S199" s="173">
        <f>'CBP - Border'!H24</f>
        <v>10521</v>
      </c>
      <c r="T199" s="173">
        <f>'CBP - Border'!I24</f>
        <v>11686</v>
      </c>
      <c r="U199" s="173">
        <f>'CBP - Border'!J24</f>
        <v>10895</v>
      </c>
      <c r="V199" s="173">
        <f>'CBP - Border'!K24</f>
        <v>8370</v>
      </c>
      <c r="W199" s="173">
        <f>'CBP - Border'!L24</f>
        <v>8220</v>
      </c>
      <c r="X199" s="173">
        <f>'CBP - Border'!M24</f>
        <v>6552</v>
      </c>
      <c r="Y199" s="173">
        <f>'CBP - Border'!N24</f>
        <v>3685</v>
      </c>
      <c r="Z199" s="173">
        <f>'CBP - Border'!O24</f>
        <v>3162</v>
      </c>
      <c r="AA199" s="173">
        <f>'CBP - Border'!P24</f>
        <v>3942</v>
      </c>
    </row>
    <row r="200" spans="1:27" x14ac:dyDescent="0.2">
      <c r="A200" s="1079"/>
      <c r="B200" s="170" t="s">
        <v>650</v>
      </c>
      <c r="C200" s="179" t="s">
        <v>8</v>
      </c>
      <c r="D200" s="179"/>
      <c r="E200" s="179"/>
      <c r="F200" s="179"/>
      <c r="G200" s="179"/>
      <c r="H200" s="179" t="s">
        <v>8</v>
      </c>
      <c r="I200" s="179" t="s">
        <v>8</v>
      </c>
      <c r="J200" s="179" t="s">
        <v>8</v>
      </c>
      <c r="K200" s="179" t="s">
        <v>8</v>
      </c>
      <c r="L200" s="179" t="s">
        <v>8</v>
      </c>
      <c r="M200" s="173">
        <f>'CBP - Border'!B25</f>
        <v>12108</v>
      </c>
      <c r="N200" s="173">
        <f>'CBP - Border'!C25</f>
        <v>12338</v>
      </c>
      <c r="O200" s="173">
        <f>'CBP - Border'!D25</f>
        <v>10487</v>
      </c>
      <c r="P200" s="173">
        <f>'CBP - Border'!E25</f>
        <v>10157</v>
      </c>
      <c r="Q200" s="173">
        <f>'CBP - Border'!F25</f>
        <v>9959</v>
      </c>
      <c r="R200" s="173">
        <f>'CBP - Border'!G25</f>
        <v>7343</v>
      </c>
      <c r="S200" s="173">
        <f>'CBP - Border'!H25</f>
        <v>6599</v>
      </c>
      <c r="T200" s="173">
        <f>'CBP - Border'!I25</f>
        <v>6380</v>
      </c>
      <c r="U200" s="173">
        <f>'CBP - Border'!J25</f>
        <v>7925</v>
      </c>
      <c r="V200" s="173">
        <f>'CBP - Border'!K25</f>
        <v>6806</v>
      </c>
      <c r="W200" s="173">
        <f>'CBP - Border'!L25</f>
        <v>7431</v>
      </c>
      <c r="X200" s="173">
        <f>'CBP - Border'!M25</f>
        <v>6123</v>
      </c>
      <c r="Y200" s="173">
        <f>'CBP - Border'!N25</f>
        <v>4210</v>
      </c>
      <c r="Z200" s="173">
        <f>'CBP - Border'!O25</f>
        <v>3230</v>
      </c>
      <c r="AA200" s="173">
        <f>'CBP - Border'!P25</f>
        <v>3338</v>
      </c>
    </row>
    <row r="201" spans="1:27" x14ac:dyDescent="0.2">
      <c r="A201" s="1079"/>
      <c r="B201" s="881" t="s">
        <v>651</v>
      </c>
      <c r="C201" s="883" t="s">
        <v>8</v>
      </c>
      <c r="D201" s="883"/>
      <c r="E201" s="883"/>
      <c r="F201" s="883"/>
      <c r="G201" s="883"/>
      <c r="H201" s="883" t="s">
        <v>8</v>
      </c>
      <c r="I201" s="883" t="s">
        <v>8</v>
      </c>
      <c r="J201" s="883" t="s">
        <v>8</v>
      </c>
      <c r="K201" s="883" t="s">
        <v>8</v>
      </c>
      <c r="L201" s="883" t="s">
        <v>8</v>
      </c>
      <c r="M201" s="970">
        <f>'CBP - Border'!B26</f>
        <v>1643679</v>
      </c>
      <c r="N201" s="970">
        <f>'CBP - Border'!C26</f>
        <v>1235718</v>
      </c>
      <c r="O201" s="970">
        <f>'CBP - Border'!D26</f>
        <v>929809</v>
      </c>
      <c r="P201" s="970">
        <f>'CBP - Border'!E26</f>
        <v>905065</v>
      </c>
      <c r="Q201" s="970">
        <f>'CBP - Border'!F26</f>
        <v>1139282</v>
      </c>
      <c r="R201" s="970">
        <f>'CBP - Border'!G26</f>
        <v>1171396</v>
      </c>
      <c r="S201" s="970">
        <f>'CBP - Border'!H26</f>
        <v>1071972</v>
      </c>
      <c r="T201" s="970">
        <f>'CBP - Border'!I26</f>
        <v>858638</v>
      </c>
      <c r="U201" s="970">
        <f>'CBP - Border'!J26</f>
        <v>705005</v>
      </c>
      <c r="V201" s="970">
        <f>'CBP - Border'!K26</f>
        <v>540865</v>
      </c>
      <c r="W201" s="970">
        <f>'CBP - Border'!L26</f>
        <v>447731</v>
      </c>
      <c r="X201" s="970">
        <f>'CBP - Border'!M26</f>
        <v>327577</v>
      </c>
      <c r="Y201" s="970">
        <f>'CBP - Border'!N26</f>
        <v>356873</v>
      </c>
      <c r="Z201" s="970">
        <f>'CBP - Border'!O26</f>
        <v>414397</v>
      </c>
      <c r="AA201" s="970">
        <f>'CBP - Border'!P26</f>
        <v>479371</v>
      </c>
    </row>
    <row r="202" spans="1:27" x14ac:dyDescent="0.2">
      <c r="A202" s="1079"/>
      <c r="B202" s="170" t="s">
        <v>667</v>
      </c>
      <c r="C202" s="179" t="s">
        <v>8</v>
      </c>
      <c r="D202" s="179"/>
      <c r="E202" s="179"/>
      <c r="F202" s="179"/>
      <c r="G202" s="179"/>
      <c r="H202" s="179" t="s">
        <v>8</v>
      </c>
      <c r="I202" s="179" t="s">
        <v>8</v>
      </c>
      <c r="J202" s="179" t="s">
        <v>8</v>
      </c>
      <c r="K202" s="179" t="s">
        <v>8</v>
      </c>
      <c r="L202" s="179" t="s">
        <v>8</v>
      </c>
      <c r="M202" s="173">
        <f>'CBP - Border'!B55</f>
        <v>1636883</v>
      </c>
      <c r="N202" s="173">
        <f>'CBP - Border'!C55</f>
        <v>1224047</v>
      </c>
      <c r="O202" s="173">
        <f>'CBP - Border'!D55</f>
        <v>917993</v>
      </c>
      <c r="P202" s="173">
        <f>'CBP - Border'!E55</f>
        <v>882012</v>
      </c>
      <c r="Q202" s="173">
        <f>'CBP - Border'!F55</f>
        <v>1085006</v>
      </c>
      <c r="R202" s="173">
        <f>'CBP - Border'!G55</f>
        <v>1023905</v>
      </c>
      <c r="S202" s="173">
        <f>'CBP - Border'!H55</f>
        <v>981066</v>
      </c>
      <c r="T202" s="173">
        <f>'CBP - Border'!I55</f>
        <v>808688</v>
      </c>
      <c r="U202" s="173">
        <f>'CBP - Border'!J55</f>
        <v>661766</v>
      </c>
      <c r="V202" s="173">
        <f>'CBP - Border'!K55</f>
        <v>503386</v>
      </c>
      <c r="W202" s="173">
        <f>'CBP - Border'!L55</f>
        <v>404365</v>
      </c>
      <c r="X202" s="173">
        <f>'CBP - Border'!M55</f>
        <v>286154</v>
      </c>
      <c r="Y202" s="173">
        <f>'CBP - Border'!N55</f>
        <v>265755</v>
      </c>
      <c r="Z202" s="173">
        <f>'CBP - Border'!O55</f>
        <v>267734</v>
      </c>
      <c r="AA202" s="173">
        <f>'CBP - Border'!P55</f>
        <v>229178</v>
      </c>
    </row>
    <row r="203" spans="1:27" x14ac:dyDescent="0.2">
      <c r="A203" s="1079"/>
      <c r="B203" s="170" t="s">
        <v>668</v>
      </c>
      <c r="C203" s="179" t="s">
        <v>8</v>
      </c>
      <c r="D203" s="179"/>
      <c r="E203" s="179"/>
      <c r="F203" s="179"/>
      <c r="G203" s="179"/>
      <c r="H203" s="179" t="s">
        <v>8</v>
      </c>
      <c r="I203" s="179" t="s">
        <v>8</v>
      </c>
      <c r="J203" s="179" t="s">
        <v>8</v>
      </c>
      <c r="K203" s="179" t="s">
        <v>8</v>
      </c>
      <c r="L203" s="179" t="s">
        <v>8</v>
      </c>
      <c r="M203" s="173">
        <f>'CBP - Border'!B84</f>
        <v>39555</v>
      </c>
      <c r="N203" s="173">
        <f>'CBP - Border'!C84</f>
        <v>42167</v>
      </c>
      <c r="O203" s="173">
        <f>'CBP - Border'!D84</f>
        <v>37317</v>
      </c>
      <c r="P203" s="173">
        <f>'CBP - Border'!E84</f>
        <v>49545</v>
      </c>
      <c r="Q203" s="173">
        <f>'CBP - Border'!F84</f>
        <v>75389</v>
      </c>
      <c r="R203" s="173">
        <f>'CBP - Border'!G84</f>
        <v>165170</v>
      </c>
      <c r="S203" s="173">
        <f>'CBP - Border'!H84</f>
        <v>108026</v>
      </c>
      <c r="T203" s="173">
        <f>'CBP - Border'!I84</f>
        <v>68016</v>
      </c>
      <c r="U203" s="173">
        <f>'CBP - Border'!J84</f>
        <v>62059</v>
      </c>
      <c r="V203" s="173">
        <f>'CBP - Border'!K84</f>
        <v>52655</v>
      </c>
      <c r="W203" s="173">
        <f>'CBP - Border'!L84</f>
        <v>59017</v>
      </c>
      <c r="X203" s="173">
        <f>'CBP - Border'!M84</f>
        <v>54098</v>
      </c>
      <c r="Y203" s="173">
        <f>'CBP - Border'!N84</f>
        <v>99013</v>
      </c>
      <c r="Z203" s="173">
        <f>'CBP - Border'!O84</f>
        <v>153055</v>
      </c>
      <c r="AA203" s="173">
        <f>'CBP - Border'!P84</f>
        <v>257473</v>
      </c>
    </row>
    <row r="204" spans="1:27" x14ac:dyDescent="0.2">
      <c r="A204" s="1079"/>
    </row>
    <row r="205" spans="1:27" x14ac:dyDescent="0.2">
      <c r="A205" s="1079"/>
      <c r="B205" s="168" t="s">
        <v>669</v>
      </c>
      <c r="C205" s="169"/>
      <c r="D205" s="169"/>
      <c r="E205" s="169"/>
      <c r="F205" s="169"/>
      <c r="G205" s="169"/>
      <c r="H205" s="169"/>
      <c r="I205" s="169"/>
      <c r="J205" s="169"/>
      <c r="K205" s="169"/>
      <c r="L205" s="169"/>
      <c r="M205" s="169"/>
      <c r="N205" s="169"/>
      <c r="O205" s="169"/>
      <c r="P205" s="169"/>
      <c r="Q205" s="169"/>
      <c r="R205" s="169"/>
      <c r="S205" s="169"/>
      <c r="T205" s="169"/>
      <c r="U205" s="169"/>
      <c r="V205" s="169"/>
      <c r="W205" s="169"/>
      <c r="X205" s="169"/>
      <c r="Y205" s="169"/>
      <c r="Z205" s="169"/>
      <c r="AA205" s="169"/>
    </row>
    <row r="206" spans="1:27" x14ac:dyDescent="0.2">
      <c r="A206" s="1079"/>
      <c r="B206" s="166" t="str">
        <f>'CBP - IPR'!A30</f>
        <v>Total Seizures</v>
      </c>
      <c r="C206" s="179" t="s">
        <v>8</v>
      </c>
      <c r="D206" s="179"/>
      <c r="E206" s="179"/>
      <c r="F206" s="179"/>
      <c r="G206" s="179"/>
      <c r="H206" s="179" t="s">
        <v>8</v>
      </c>
      <c r="I206" s="179" t="s">
        <v>8</v>
      </c>
      <c r="J206" s="179" t="s">
        <v>8</v>
      </c>
      <c r="K206" s="179" t="s">
        <v>8</v>
      </c>
      <c r="M206" s="173">
        <f>'CBP - IPR'!B30</f>
        <v>3691</v>
      </c>
      <c r="N206" s="173">
        <f>'CBP - IPR'!C30</f>
        <v>3244</v>
      </c>
      <c r="O206" s="173">
        <f>'CBP - IPR'!D30</f>
        <v>3586</v>
      </c>
      <c r="P206" s="173" t="e">
        <f>'CBP - IPR'!#REF!</f>
        <v>#REF!</v>
      </c>
      <c r="Q206" s="173" t="e">
        <f>'CBP - IPR'!#REF!</f>
        <v>#REF!</v>
      </c>
      <c r="R206" s="173" t="e">
        <f>'CBP - IPR'!#REF!</f>
        <v>#REF!</v>
      </c>
      <c r="S206" s="173">
        <f>'CBP - IPR'!H30</f>
        <v>0</v>
      </c>
      <c r="T206" s="173">
        <f>'CBP - IPR'!I30</f>
        <v>0</v>
      </c>
      <c r="U206" s="173">
        <f>'CBP - IPR'!J30</f>
        <v>0</v>
      </c>
      <c r="V206" s="173">
        <f>'CBP - IPR'!K30</f>
        <v>0</v>
      </c>
      <c r="W206" s="173">
        <f>'CBP - IPR'!L30</f>
        <v>0</v>
      </c>
      <c r="X206" s="173">
        <f>'CBP - IPR'!M30</f>
        <v>0</v>
      </c>
      <c r="Y206" s="173">
        <f>'CBP - IPR'!N30</f>
        <v>0</v>
      </c>
      <c r="Z206" s="173">
        <f>'CBP - IPR'!E30</f>
        <v>22848</v>
      </c>
      <c r="AA206" s="173">
        <f>'CBP - IPR'!F30</f>
        <v>24361</v>
      </c>
    </row>
    <row r="207" spans="1:27" x14ac:dyDescent="0.2">
      <c r="A207" s="1079"/>
      <c r="B207" s="166" t="str">
        <f>'CBP - IPR'!A32</f>
        <v>Domestic Value ($ millions)</v>
      </c>
      <c r="C207" s="179" t="s">
        <v>8</v>
      </c>
      <c r="D207" s="179"/>
      <c r="E207" s="179"/>
      <c r="F207" s="179"/>
      <c r="G207" s="179"/>
      <c r="H207" s="179" t="s">
        <v>8</v>
      </c>
      <c r="I207" s="179" t="s">
        <v>8</v>
      </c>
      <c r="J207" s="179" t="s">
        <v>8</v>
      </c>
      <c r="K207" s="179" t="s">
        <v>8</v>
      </c>
      <c r="M207" s="971">
        <f>'CBP - IPR'!B32</f>
        <v>985.01594</v>
      </c>
      <c r="N207" s="971">
        <f>'CBP - IPR'!C32</f>
        <v>453.27526</v>
      </c>
      <c r="O207" s="971">
        <f>'CBP - IPR'!D32</f>
        <v>574.38679999999999</v>
      </c>
      <c r="P207" s="971" t="e">
        <f>'CBP - IPR'!#REF!</f>
        <v>#REF!</v>
      </c>
      <c r="Q207" s="971" t="e">
        <f>'CBP - IPR'!#REF!</f>
        <v>#REF!</v>
      </c>
      <c r="R207" s="971" t="e">
        <f>'CBP - IPR'!#REF!</f>
        <v>#REF!</v>
      </c>
      <c r="S207" s="971">
        <f>'CBP - IPR'!H32</f>
        <v>0</v>
      </c>
      <c r="T207" s="971">
        <f>'CBP - IPR'!I32</f>
        <v>0</v>
      </c>
      <c r="U207" s="971">
        <f>'CBP - IPR'!J32</f>
        <v>0</v>
      </c>
      <c r="V207" s="971">
        <f>'CBP - IPR'!K32</f>
        <v>0</v>
      </c>
      <c r="W207" s="971">
        <f>'CBP - IPR'!L32</f>
        <v>0</v>
      </c>
      <c r="X207" s="971">
        <f>'CBP - IPR'!M32</f>
        <v>0</v>
      </c>
      <c r="Y207" s="971">
        <f>'CBP - IPR'!N32</f>
        <v>0</v>
      </c>
      <c r="Z207" s="971" t="str">
        <f>'CBP - IPR'!E32</f>
        <v>-</v>
      </c>
      <c r="AA207" s="971" t="str">
        <f>'CBP - IPR'!F32</f>
        <v>-</v>
      </c>
    </row>
    <row r="208" spans="1:27" x14ac:dyDescent="0.2">
      <c r="A208" s="1079"/>
      <c r="B208" s="166" t="str">
        <f>'CBP - IPR'!A33</f>
        <v>MSRP ($ billions)</v>
      </c>
      <c r="C208" s="179" t="s">
        <v>8</v>
      </c>
      <c r="D208" s="179"/>
      <c r="E208" s="179"/>
      <c r="F208" s="179"/>
      <c r="G208" s="179"/>
      <c r="H208" s="179" t="s">
        <v>8</v>
      </c>
      <c r="I208" s="179" t="s">
        <v>8</v>
      </c>
      <c r="J208" s="179" t="s">
        <v>8</v>
      </c>
      <c r="K208" s="179" t="s">
        <v>8</v>
      </c>
      <c r="M208" s="971" t="str">
        <f>'CBP - IPR'!B33</f>
        <v>-</v>
      </c>
      <c r="N208" s="971" t="str">
        <f>'CBP - IPR'!C33</f>
        <v>-</v>
      </c>
      <c r="O208" s="971" t="str">
        <f>'CBP - IPR'!D33</f>
        <v>-</v>
      </c>
      <c r="P208" s="971" t="e">
        <f>'CBP - IPR'!#REF!</f>
        <v>#REF!</v>
      </c>
      <c r="Q208" s="971" t="e">
        <f>'CBP - IPR'!#REF!</f>
        <v>#REF!</v>
      </c>
      <c r="R208" s="971" t="e">
        <f>'CBP - IPR'!#REF!</f>
        <v>#REF!</v>
      </c>
      <c r="S208" s="971">
        <f>'CBP - IPR'!H33</f>
        <v>0</v>
      </c>
      <c r="T208" s="971">
        <f>'CBP - IPR'!I33</f>
        <v>0</v>
      </c>
      <c r="U208" s="971">
        <f>'CBP - IPR'!J33</f>
        <v>0</v>
      </c>
      <c r="V208" s="971">
        <f>'CBP - IPR'!K33</f>
        <v>0</v>
      </c>
      <c r="W208" s="971">
        <f>'CBP - IPR'!L33</f>
        <v>0</v>
      </c>
      <c r="X208" s="971">
        <f>'CBP - IPR'!M33</f>
        <v>0</v>
      </c>
      <c r="Y208" s="971">
        <f>'CBP - IPR'!N33</f>
        <v>0</v>
      </c>
      <c r="Z208" s="971">
        <f>'CBP - IPR'!E33</f>
        <v>1262</v>
      </c>
      <c r="AA208" s="971">
        <f>'CBP - IPR'!F33</f>
        <v>1744</v>
      </c>
    </row>
    <row r="209" spans="3:11" x14ac:dyDescent="0.2">
      <c r="C209" s="179"/>
      <c r="D209" s="179"/>
      <c r="E209" s="179"/>
      <c r="F209" s="179"/>
      <c r="G209" s="179"/>
      <c r="H209" s="179"/>
      <c r="I209" s="179"/>
      <c r="J209" s="179"/>
      <c r="K209" s="179"/>
    </row>
  </sheetData>
  <mergeCells count="15">
    <mergeCell ref="A178:A208"/>
    <mergeCell ref="A118:A176"/>
    <mergeCell ref="A2:A29"/>
    <mergeCell ref="A82:A115"/>
    <mergeCell ref="B156:B157"/>
    <mergeCell ref="B158:B159"/>
    <mergeCell ref="B160:B161"/>
    <mergeCell ref="B162:B163"/>
    <mergeCell ref="B164:B165"/>
    <mergeCell ref="B154:B155"/>
    <mergeCell ref="B144:B145"/>
    <mergeCell ref="B146:B147"/>
    <mergeCell ref="B148:B149"/>
    <mergeCell ref="B150:B151"/>
    <mergeCell ref="B152:B153"/>
  </mergeCells>
  <hyperlinks>
    <hyperlink ref="B109" r:id="rId1" location="BF1TT" display="https://www5.fdic.gov/hsob/help.asp - BF1TT"/>
  </hyperlinks>
  <pageMargins left="0.7" right="0.7" top="0.75" bottom="0.75" header="0.3" footer="0.3"/>
  <pageSetup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A23" sqref="A23"/>
    </sheetView>
  </sheetViews>
  <sheetFormatPr baseColWidth="10" defaultColWidth="8.83203125" defaultRowHeight="15" x14ac:dyDescent="0.2"/>
  <cols>
    <col min="1" max="1" width="52.5" bestFit="1" customWidth="1"/>
    <col min="2" max="6" width="13.1640625" style="8" customWidth="1"/>
  </cols>
  <sheetData>
    <row r="1" spans="1:6" x14ac:dyDescent="0.2">
      <c r="A1" s="4" t="s">
        <v>0</v>
      </c>
      <c r="B1" s="6">
        <v>2010</v>
      </c>
      <c r="C1" s="6">
        <v>2011</v>
      </c>
      <c r="D1" s="6">
        <v>2012</v>
      </c>
      <c r="E1" s="6">
        <v>2013</v>
      </c>
      <c r="F1" s="6">
        <v>2014</v>
      </c>
    </row>
    <row r="2" spans="1:6" x14ac:dyDescent="0.2">
      <c r="A2" s="10" t="s">
        <v>5</v>
      </c>
      <c r="B2" s="7">
        <f>SUM(B3,B6)</f>
        <v>4973</v>
      </c>
      <c r="C2" s="7">
        <f t="shared" ref="C2:F2" si="0">SUM(C3,C6)</f>
        <v>4201</v>
      </c>
      <c r="D2" s="7">
        <f t="shared" si="0"/>
        <v>3945</v>
      </c>
      <c r="E2" s="7">
        <f t="shared" si="0"/>
        <v>3983</v>
      </c>
      <c r="F2" s="7">
        <f t="shared" si="0"/>
        <v>3757</v>
      </c>
    </row>
    <row r="3" spans="1:6" hidden="1" x14ac:dyDescent="0.2">
      <c r="A3" s="2" t="s">
        <v>1</v>
      </c>
      <c r="B3" s="7">
        <f>SUM(B4:B5)</f>
        <v>4713</v>
      </c>
      <c r="C3" s="7">
        <f t="shared" ref="C3:F3" si="1">SUM(C4:C5)</f>
        <v>3898</v>
      </c>
      <c r="D3" s="7">
        <f t="shared" si="1"/>
        <v>3685</v>
      </c>
      <c r="E3" s="7">
        <f t="shared" si="1"/>
        <v>3718</v>
      </c>
      <c r="F3" s="7">
        <f t="shared" si="1"/>
        <v>3514</v>
      </c>
    </row>
    <row r="4" spans="1:6" hidden="1" x14ac:dyDescent="0.2">
      <c r="A4" s="11" t="s">
        <v>2</v>
      </c>
      <c r="B4" s="7">
        <v>2183</v>
      </c>
      <c r="C4" s="7">
        <v>1747</v>
      </c>
      <c r="D4" s="7">
        <v>1701</v>
      </c>
      <c r="E4" s="7">
        <v>1782</v>
      </c>
      <c r="F4" s="7">
        <v>1686</v>
      </c>
    </row>
    <row r="5" spans="1:6" hidden="1" x14ac:dyDescent="0.2">
      <c r="A5" s="11" t="s">
        <v>3</v>
      </c>
      <c r="B5" s="7">
        <v>2530</v>
      </c>
      <c r="C5" s="7">
        <v>2151</v>
      </c>
      <c r="D5" s="7">
        <v>1984</v>
      </c>
      <c r="E5" s="7">
        <v>1936</v>
      </c>
      <c r="F5" s="7">
        <v>1828</v>
      </c>
    </row>
    <row r="6" spans="1:6" hidden="1" x14ac:dyDescent="0.2">
      <c r="A6" s="2" t="s">
        <v>0</v>
      </c>
      <c r="B6" s="7">
        <f>SUM(B7:B8)</f>
        <v>260</v>
      </c>
      <c r="C6" s="7">
        <f t="shared" ref="C6:F6" si="2">SUM(C7:C8)</f>
        <v>303</v>
      </c>
      <c r="D6" s="7">
        <f t="shared" si="2"/>
        <v>260</v>
      </c>
      <c r="E6" s="7">
        <f t="shared" si="2"/>
        <v>265</v>
      </c>
      <c r="F6" s="7">
        <f t="shared" si="2"/>
        <v>243</v>
      </c>
    </row>
    <row r="7" spans="1:6" hidden="1" x14ac:dyDescent="0.2">
      <c r="A7" s="11" t="s">
        <v>2</v>
      </c>
      <c r="B7" s="7">
        <v>171</v>
      </c>
      <c r="C7" s="7">
        <v>206</v>
      </c>
      <c r="D7" s="7">
        <v>173</v>
      </c>
      <c r="E7" s="7">
        <v>198</v>
      </c>
      <c r="F7" s="7">
        <v>179</v>
      </c>
    </row>
    <row r="8" spans="1:6" hidden="1" x14ac:dyDescent="0.2">
      <c r="A8" s="11" t="s">
        <v>3</v>
      </c>
      <c r="B8" s="7">
        <v>89</v>
      </c>
      <c r="C8" s="7">
        <v>97</v>
      </c>
      <c r="D8" s="7">
        <v>87</v>
      </c>
      <c r="E8" s="7">
        <v>67</v>
      </c>
      <c r="F8" s="7">
        <v>64</v>
      </c>
    </row>
    <row r="9" spans="1:6" s="3" customFormat="1" x14ac:dyDescent="0.2">
      <c r="A9" s="10" t="s">
        <v>4</v>
      </c>
      <c r="B9" s="5" t="s">
        <v>8</v>
      </c>
      <c r="C9" s="7">
        <f>SUM(C10:C11)</f>
        <v>34378</v>
      </c>
      <c r="D9" s="7">
        <f t="shared" ref="D9:F9" si="3">SUM(D10:D11)</f>
        <v>33439</v>
      </c>
      <c r="E9" s="7">
        <f t="shared" si="3"/>
        <v>32796</v>
      </c>
      <c r="F9" s="7">
        <f t="shared" si="3"/>
        <v>31968</v>
      </c>
    </row>
    <row r="10" spans="1:6" hidden="1" x14ac:dyDescent="0.2">
      <c r="A10" s="2" t="s">
        <v>2</v>
      </c>
      <c r="B10" s="7"/>
      <c r="C10" s="7">
        <v>4502</v>
      </c>
      <c r="D10" s="7">
        <v>3851</v>
      </c>
      <c r="E10" s="7">
        <v>3854</v>
      </c>
      <c r="F10" s="7">
        <v>3574</v>
      </c>
    </row>
    <row r="11" spans="1:6" hidden="1" x14ac:dyDescent="0.2">
      <c r="A11" s="2" t="s">
        <v>3</v>
      </c>
      <c r="B11" s="7"/>
      <c r="C11" s="7">
        <v>29876</v>
      </c>
      <c r="D11" s="7">
        <v>29588</v>
      </c>
      <c r="E11" s="7">
        <v>28942</v>
      </c>
      <c r="F11" s="7">
        <v>28394</v>
      </c>
    </row>
    <row r="12" spans="1:6" x14ac:dyDescent="0.2">
      <c r="A12" s="10" t="s">
        <v>9</v>
      </c>
      <c r="B12" s="7">
        <f>SUM(B13,B14)</f>
        <v>8243</v>
      </c>
      <c r="C12" s="7">
        <f>SUM(C13,C14)</f>
        <v>7100</v>
      </c>
      <c r="D12" s="7">
        <f>SUM(D13,D14)</f>
        <v>6743</v>
      </c>
      <c r="E12" s="7">
        <f>SUM(E13,E14)</f>
        <v>5800</v>
      </c>
      <c r="F12" s="7">
        <f>SUM(F13,F14)</f>
        <v>6037</v>
      </c>
    </row>
    <row r="13" spans="1:6" hidden="1" x14ac:dyDescent="0.2">
      <c r="A13" s="2" t="s">
        <v>1</v>
      </c>
      <c r="B13" s="7">
        <v>7650</v>
      </c>
      <c r="C13" s="7">
        <v>6615</v>
      </c>
      <c r="D13" s="7">
        <v>6248</v>
      </c>
      <c r="E13" s="7">
        <v>5399</v>
      </c>
      <c r="F13" s="7">
        <v>5686</v>
      </c>
    </row>
    <row r="14" spans="1:6" hidden="1" x14ac:dyDescent="0.2">
      <c r="A14" s="2" t="s">
        <v>0</v>
      </c>
      <c r="B14" s="7">
        <v>593</v>
      </c>
      <c r="C14" s="7">
        <v>485</v>
      </c>
      <c r="D14" s="7">
        <v>495</v>
      </c>
      <c r="E14" s="7">
        <v>401</v>
      </c>
      <c r="F14" s="7">
        <v>351</v>
      </c>
    </row>
    <row r="15" spans="1:6" s="3" customFormat="1" x14ac:dyDescent="0.2">
      <c r="A15" s="10" t="s">
        <v>7</v>
      </c>
      <c r="B15" s="5" t="s">
        <v>8</v>
      </c>
      <c r="C15" s="7">
        <f>C16</f>
        <v>299</v>
      </c>
      <c r="D15" s="7">
        <f t="shared" ref="D15:E15" si="4">D16</f>
        <v>353</v>
      </c>
      <c r="E15" s="7">
        <f t="shared" si="4"/>
        <v>254</v>
      </c>
      <c r="F15" s="5" t="s">
        <v>8</v>
      </c>
    </row>
    <row r="16" spans="1:6" hidden="1" x14ac:dyDescent="0.2">
      <c r="A16" s="2" t="s">
        <v>6</v>
      </c>
      <c r="C16" s="8">
        <v>299</v>
      </c>
      <c r="D16" s="8">
        <v>353</v>
      </c>
      <c r="E16" s="8">
        <v>254</v>
      </c>
    </row>
    <row r="17" spans="1:6" x14ac:dyDescent="0.2">
      <c r="A17" s="10" t="s">
        <v>10</v>
      </c>
      <c r="B17" s="7">
        <f>SUM(B18:B19)</f>
        <v>27610</v>
      </c>
      <c r="C17" s="7">
        <f t="shared" ref="C17:F17" si="5">SUM(C18:C19)</f>
        <v>29866</v>
      </c>
      <c r="D17" s="7">
        <f t="shared" si="5"/>
        <v>27314</v>
      </c>
      <c r="E17" s="7">
        <f t="shared" si="5"/>
        <v>27657</v>
      </c>
      <c r="F17" s="7">
        <f t="shared" si="5"/>
        <v>28508</v>
      </c>
    </row>
    <row r="18" spans="1:6" hidden="1" x14ac:dyDescent="0.2">
      <c r="A18" s="1" t="s">
        <v>11</v>
      </c>
      <c r="B18" s="7">
        <v>4884</v>
      </c>
      <c r="C18" s="7">
        <v>4831</v>
      </c>
      <c r="D18" s="7">
        <v>4126</v>
      </c>
      <c r="E18" s="7">
        <v>4306</v>
      </c>
      <c r="F18" s="7">
        <v>5377</v>
      </c>
    </row>
    <row r="19" spans="1:6" hidden="1" x14ac:dyDescent="0.2">
      <c r="A19" s="1" t="s">
        <v>12</v>
      </c>
      <c r="B19" s="7">
        <v>22726</v>
      </c>
      <c r="C19" s="7">
        <v>25035</v>
      </c>
      <c r="D19" s="7">
        <v>23188</v>
      </c>
      <c r="E19" s="7">
        <v>23351</v>
      </c>
      <c r="F19" s="7">
        <v>23131</v>
      </c>
    </row>
    <row r="20" spans="1:6" x14ac:dyDescent="0.2">
      <c r="A20" s="1" t="s">
        <v>13</v>
      </c>
      <c r="B20" s="9">
        <f>SUM(B17,B15,B12,B9,B2)</f>
        <v>40826</v>
      </c>
      <c r="C20" s="9">
        <f t="shared" ref="C20:F20" si="6">SUM(C17,C15,C12,C9,C2)</f>
        <v>75844</v>
      </c>
      <c r="D20" s="9">
        <f t="shared" si="6"/>
        <v>71794</v>
      </c>
      <c r="E20" s="9">
        <f t="shared" si="6"/>
        <v>70490</v>
      </c>
      <c r="F20" s="9">
        <f t="shared" si="6"/>
        <v>70270</v>
      </c>
    </row>
    <row r="23" spans="1:6" x14ac:dyDescent="0.2">
      <c r="A23" s="44" t="s">
        <v>14</v>
      </c>
    </row>
  </sheetData>
  <hyperlinks>
    <hyperlink ref="A23"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24"/>
  <sheetViews>
    <sheetView workbookViewId="0">
      <selection activeCell="M31" sqref="M31"/>
    </sheetView>
  </sheetViews>
  <sheetFormatPr baseColWidth="10" defaultColWidth="8.83203125" defaultRowHeight="15" x14ac:dyDescent="0.2"/>
  <cols>
    <col min="10" max="10" width="14.83203125" customWidth="1"/>
    <col min="11" max="11" width="12" bestFit="1" customWidth="1"/>
  </cols>
  <sheetData>
    <row r="2" spans="10:20" x14ac:dyDescent="0.2">
      <c r="J2" t="s">
        <v>476</v>
      </c>
      <c r="K2">
        <v>2005</v>
      </c>
      <c r="L2">
        <v>2006</v>
      </c>
      <c r="M2">
        <v>2007</v>
      </c>
      <c r="N2">
        <v>2008</v>
      </c>
      <c r="O2">
        <v>2009</v>
      </c>
      <c r="P2">
        <v>2010</v>
      </c>
      <c r="Q2">
        <v>2011</v>
      </c>
      <c r="R2">
        <v>2012</v>
      </c>
      <c r="S2">
        <v>2013</v>
      </c>
      <c r="T2">
        <v>2014</v>
      </c>
    </row>
    <row r="3" spans="10:20" x14ac:dyDescent="0.2">
      <c r="J3" t="s">
        <v>478</v>
      </c>
      <c r="K3" s="184">
        <v>99.34</v>
      </c>
      <c r="L3" s="184">
        <v>99.48</v>
      </c>
      <c r="M3" s="184">
        <v>99.45</v>
      </c>
      <c r="N3" s="184">
        <v>99.53</v>
      </c>
      <c r="O3" s="184">
        <v>99.57</v>
      </c>
      <c r="P3" s="184">
        <v>99.59</v>
      </c>
      <c r="Q3" s="184">
        <v>99.68</v>
      </c>
      <c r="R3" s="184">
        <v>99.77</v>
      </c>
      <c r="S3" s="184">
        <v>99.77</v>
      </c>
      <c r="T3" s="184">
        <v>99.79</v>
      </c>
    </row>
    <row r="4" spans="10:20" x14ac:dyDescent="0.2">
      <c r="J4" t="s">
        <v>477</v>
      </c>
      <c r="K4" s="184">
        <v>117</v>
      </c>
      <c r="L4" s="184">
        <v>93</v>
      </c>
      <c r="M4" s="184">
        <v>109</v>
      </c>
      <c r="N4" s="184">
        <v>96</v>
      </c>
      <c r="O4" s="184">
        <v>87</v>
      </c>
      <c r="P4" s="184">
        <v>91</v>
      </c>
      <c r="Q4" s="184">
        <v>90</v>
      </c>
      <c r="R4" s="184">
        <v>72</v>
      </c>
      <c r="S4" s="184">
        <v>77</v>
      </c>
      <c r="T4" s="184">
        <v>72</v>
      </c>
    </row>
    <row r="5" spans="10:20" x14ac:dyDescent="0.2">
      <c r="J5" t="s">
        <v>479</v>
      </c>
      <c r="K5" s="184">
        <v>95.89</v>
      </c>
      <c r="L5" s="184">
        <v>96.06</v>
      </c>
      <c r="M5" s="184">
        <v>96.19</v>
      </c>
      <c r="N5" s="184">
        <v>96.22</v>
      </c>
      <c r="O5" s="184">
        <v>97.06</v>
      </c>
      <c r="P5" s="184">
        <v>96.89</v>
      </c>
      <c r="Q5" s="184">
        <v>97.3</v>
      </c>
      <c r="R5" s="184">
        <v>97.51</v>
      </c>
      <c r="S5" s="184">
        <v>97.47</v>
      </c>
      <c r="T5" s="184">
        <v>97.86</v>
      </c>
    </row>
    <row r="6" spans="10:20" x14ac:dyDescent="0.2">
      <c r="J6" t="s">
        <v>480</v>
      </c>
      <c r="K6" s="184">
        <v>0.98</v>
      </c>
      <c r="L6" s="184">
        <v>0.6</v>
      </c>
      <c r="M6" s="184">
        <v>0.68</v>
      </c>
      <c r="N6" s="184">
        <v>0.71</v>
      </c>
      <c r="O6" s="184">
        <v>0.71</v>
      </c>
      <c r="P6" s="184">
        <v>0.93</v>
      </c>
      <c r="Q6" s="184">
        <v>0.94</v>
      </c>
      <c r="R6" s="184">
        <v>0.87</v>
      </c>
      <c r="S6" s="184">
        <v>0.92</v>
      </c>
      <c r="T6" s="184">
        <v>0.87</v>
      </c>
    </row>
    <row r="7" spans="10:20" x14ac:dyDescent="0.2">
      <c r="J7" t="s">
        <v>481</v>
      </c>
      <c r="K7" s="184">
        <v>0.05</v>
      </c>
      <c r="L7" s="184">
        <v>0.03</v>
      </c>
      <c r="M7" s="184">
        <v>0.02</v>
      </c>
      <c r="N7" s="184">
        <v>0.03</v>
      </c>
      <c r="O7" s="184">
        <v>0.02</v>
      </c>
      <c r="P7" s="184">
        <v>0.1</v>
      </c>
      <c r="Q7" s="184">
        <v>0.13</v>
      </c>
      <c r="R7" s="184">
        <v>0.1</v>
      </c>
      <c r="S7" s="184">
        <v>7.0000000000000007E-2</v>
      </c>
      <c r="T7" s="184">
        <v>0.01</v>
      </c>
    </row>
    <row r="24" spans="2:2" x14ac:dyDescent="0.2">
      <c r="B24" t="s">
        <v>484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8"/>
  <sheetViews>
    <sheetView workbookViewId="0">
      <selection activeCell="F3" sqref="F3:Q8"/>
    </sheetView>
  </sheetViews>
  <sheetFormatPr baseColWidth="10" defaultColWidth="8.83203125" defaultRowHeight="15" x14ac:dyDescent="0.2"/>
  <cols>
    <col min="2" max="2" width="26.33203125" customWidth="1"/>
    <col min="3" max="3" width="21.5" customWidth="1"/>
    <col min="4" max="4" width="17.33203125" customWidth="1"/>
    <col min="6" max="6" width="33.5" customWidth="1"/>
  </cols>
  <sheetData>
    <row r="1" spans="2:17" x14ac:dyDescent="0.2">
      <c r="B1" t="s">
        <v>90</v>
      </c>
    </row>
    <row r="2" spans="2:17" x14ac:dyDescent="0.2">
      <c r="B2" t="s">
        <v>89</v>
      </c>
    </row>
    <row r="3" spans="2:17" x14ac:dyDescent="0.2">
      <c r="B3" s="55" t="s">
        <v>88</v>
      </c>
      <c r="C3" s="54" t="s">
        <v>87</v>
      </c>
      <c r="D3" s="54" t="s">
        <v>86</v>
      </c>
      <c r="G3">
        <v>2005</v>
      </c>
      <c r="H3">
        <v>2006</v>
      </c>
      <c r="I3">
        <v>2007</v>
      </c>
      <c r="J3">
        <v>2008</v>
      </c>
      <c r="K3">
        <v>2009</v>
      </c>
      <c r="L3">
        <v>2010</v>
      </c>
      <c r="M3">
        <v>2011</v>
      </c>
      <c r="N3">
        <v>2012</v>
      </c>
      <c r="O3">
        <v>2013</v>
      </c>
      <c r="P3">
        <v>2014</v>
      </c>
      <c r="Q3">
        <v>2015</v>
      </c>
    </row>
    <row r="4" spans="2:17" x14ac:dyDescent="0.2">
      <c r="B4" s="51" t="s">
        <v>85</v>
      </c>
      <c r="C4" s="52">
        <v>2743</v>
      </c>
      <c r="D4" s="52">
        <v>1922</v>
      </c>
      <c r="F4" t="s">
        <v>422</v>
      </c>
      <c r="G4" s="136" t="s">
        <v>427</v>
      </c>
      <c r="H4" s="136" t="s">
        <v>427</v>
      </c>
      <c r="I4" s="136" t="s">
        <v>427</v>
      </c>
      <c r="J4" s="136" t="s">
        <v>427</v>
      </c>
      <c r="K4" s="136" t="s">
        <v>427</v>
      </c>
      <c r="L4" s="136" t="s">
        <v>427</v>
      </c>
      <c r="M4" s="136" t="s">
        <v>427</v>
      </c>
      <c r="N4" s="136" t="s">
        <v>427</v>
      </c>
      <c r="O4" s="136" t="s">
        <v>427</v>
      </c>
      <c r="P4">
        <v>2743</v>
      </c>
      <c r="Q4">
        <v>1922</v>
      </c>
    </row>
    <row r="5" spans="2:17" x14ac:dyDescent="0.2">
      <c r="B5" s="51" t="s">
        <v>84</v>
      </c>
      <c r="C5" s="52">
        <v>792</v>
      </c>
      <c r="D5" s="52">
        <v>801</v>
      </c>
      <c r="F5" t="s">
        <v>423</v>
      </c>
      <c r="G5" s="136" t="s">
        <v>427</v>
      </c>
      <c r="H5" s="136" t="s">
        <v>427</v>
      </c>
      <c r="I5" s="136" t="s">
        <v>427</v>
      </c>
      <c r="J5" s="23">
        <v>8603238</v>
      </c>
      <c r="K5" s="23">
        <v>8543325</v>
      </c>
      <c r="L5" s="23">
        <v>8048068</v>
      </c>
      <c r="M5" s="23">
        <v>7343655</v>
      </c>
      <c r="N5" s="23">
        <v>6094108</v>
      </c>
      <c r="O5" s="23">
        <v>6872566</v>
      </c>
      <c r="P5" s="23">
        <v>6795731</v>
      </c>
      <c r="Q5" s="136" t="s">
        <v>427</v>
      </c>
    </row>
    <row r="6" spans="2:17" x14ac:dyDescent="0.2">
      <c r="B6" s="51" t="s">
        <v>83</v>
      </c>
      <c r="C6" s="52">
        <v>1702</v>
      </c>
      <c r="D6" s="52">
        <v>431</v>
      </c>
      <c r="F6" s="1" t="s">
        <v>424</v>
      </c>
      <c r="G6" s="136" t="s">
        <v>427</v>
      </c>
      <c r="H6" s="136" t="s">
        <v>427</v>
      </c>
      <c r="I6" s="136" t="s">
        <v>427</v>
      </c>
      <c r="J6" s="23">
        <v>117428</v>
      </c>
      <c r="K6" s="23">
        <v>110351</v>
      </c>
      <c r="L6" s="23">
        <v>117182</v>
      </c>
      <c r="M6" s="23">
        <v>107716</v>
      </c>
      <c r="N6" s="23">
        <v>101534</v>
      </c>
      <c r="O6" s="23">
        <v>105308</v>
      </c>
      <c r="P6" s="23">
        <v>101166</v>
      </c>
      <c r="Q6" s="136" t="s">
        <v>427</v>
      </c>
    </row>
    <row r="7" spans="2:17" x14ac:dyDescent="0.2">
      <c r="B7" s="51" t="s">
        <v>82</v>
      </c>
      <c r="C7" s="50">
        <v>1194688</v>
      </c>
      <c r="D7" s="50">
        <v>619117</v>
      </c>
      <c r="F7" s="1" t="s">
        <v>425</v>
      </c>
      <c r="G7" s="136" t="s">
        <v>427</v>
      </c>
      <c r="H7" s="136" t="s">
        <v>427</v>
      </c>
      <c r="I7" s="136" t="s">
        <v>427</v>
      </c>
      <c r="J7" s="49">
        <v>0.98699999999999999</v>
      </c>
      <c r="K7" s="49">
        <v>0.98699999999999999</v>
      </c>
      <c r="L7" s="49">
        <v>0.98599999999999999</v>
      </c>
      <c r="M7" s="49">
        <v>0.98499999999999999</v>
      </c>
      <c r="N7" s="49">
        <v>0.98399999999999999</v>
      </c>
      <c r="O7" s="49">
        <v>0.98499999999999999</v>
      </c>
      <c r="P7" s="49">
        <v>0.98499999999999999</v>
      </c>
      <c r="Q7" s="136" t="s">
        <v>427</v>
      </c>
    </row>
    <row r="8" spans="2:17" x14ac:dyDescent="0.2">
      <c r="B8" s="51" t="s">
        <v>81</v>
      </c>
      <c r="C8" s="52">
        <v>9</v>
      </c>
      <c r="D8" s="52">
        <v>7</v>
      </c>
      <c r="F8" t="s">
        <v>426</v>
      </c>
      <c r="G8" s="136" t="s">
        <v>427</v>
      </c>
      <c r="H8" s="23">
        <v>53</v>
      </c>
      <c r="I8" s="23">
        <v>34</v>
      </c>
      <c r="J8" s="23">
        <v>58</v>
      </c>
      <c r="K8" s="23">
        <v>54</v>
      </c>
      <c r="L8" s="23">
        <v>69</v>
      </c>
      <c r="M8" s="23">
        <v>70</v>
      </c>
      <c r="N8" s="23">
        <v>103</v>
      </c>
      <c r="O8" s="23">
        <v>82</v>
      </c>
      <c r="P8" s="23">
        <v>75</v>
      </c>
      <c r="Q8" s="23">
        <v>94</v>
      </c>
    </row>
    <row r="9" spans="2:17" ht="30" x14ac:dyDescent="0.2">
      <c r="B9" s="1085" t="s">
        <v>80</v>
      </c>
      <c r="C9" s="53" t="s">
        <v>79</v>
      </c>
      <c r="D9" s="52" t="s">
        <v>78</v>
      </c>
    </row>
    <row r="10" spans="2:17" x14ac:dyDescent="0.2">
      <c r="B10" s="1085"/>
      <c r="C10" s="53"/>
      <c r="D10" s="52"/>
    </row>
    <row r="11" spans="2:17" x14ac:dyDescent="0.2">
      <c r="B11" s="1085"/>
      <c r="C11" s="53" t="s">
        <v>77</v>
      </c>
      <c r="D11" s="52" t="s">
        <v>76</v>
      </c>
    </row>
    <row r="12" spans="2:17" x14ac:dyDescent="0.2">
      <c r="B12" s="51" t="s">
        <v>75</v>
      </c>
      <c r="C12" s="52">
        <v>81</v>
      </c>
      <c r="D12" s="52">
        <v>64</v>
      </c>
    </row>
    <row r="13" spans="2:17" x14ac:dyDescent="0.2">
      <c r="B13" s="51" t="s">
        <v>74</v>
      </c>
      <c r="C13" s="52">
        <v>173</v>
      </c>
      <c r="D13" s="52">
        <v>49</v>
      </c>
    </row>
    <row r="14" spans="2:17" x14ac:dyDescent="0.2">
      <c r="B14" s="51" t="s">
        <v>73</v>
      </c>
      <c r="C14" s="50">
        <v>1014111</v>
      </c>
      <c r="D14" s="50">
        <v>78550</v>
      </c>
    </row>
    <row r="16" spans="2:17" x14ac:dyDescent="0.2">
      <c r="B16" t="s">
        <v>72</v>
      </c>
    </row>
    <row r="17" spans="1:4" x14ac:dyDescent="0.2">
      <c r="B17" t="s">
        <v>71</v>
      </c>
    </row>
    <row r="18" spans="1:4" x14ac:dyDescent="0.2">
      <c r="A18" t="s">
        <v>70</v>
      </c>
      <c r="B18" t="s">
        <v>69</v>
      </c>
      <c r="C18" t="s">
        <v>68</v>
      </c>
      <c r="D18" t="s">
        <v>67</v>
      </c>
    </row>
    <row r="19" spans="1:4" x14ac:dyDescent="0.2">
      <c r="A19">
        <v>2014</v>
      </c>
      <c r="B19" s="23">
        <v>6795731</v>
      </c>
      <c r="C19" s="23">
        <v>101166</v>
      </c>
      <c r="D19" s="49">
        <v>0.98499999999999999</v>
      </c>
    </row>
    <row r="20" spans="1:4" x14ac:dyDescent="0.2">
      <c r="A20">
        <v>2013</v>
      </c>
      <c r="B20" s="23">
        <v>6872566</v>
      </c>
      <c r="C20" s="23">
        <v>105308</v>
      </c>
      <c r="D20" s="49">
        <v>0.98499999999999999</v>
      </c>
    </row>
    <row r="21" spans="1:4" x14ac:dyDescent="0.2">
      <c r="A21">
        <v>2012</v>
      </c>
      <c r="B21" s="23">
        <v>6094108</v>
      </c>
      <c r="C21" s="23">
        <v>101534</v>
      </c>
      <c r="D21" s="49">
        <v>0.98399999999999999</v>
      </c>
    </row>
    <row r="22" spans="1:4" x14ac:dyDescent="0.2">
      <c r="A22">
        <v>2011</v>
      </c>
      <c r="B22" s="23">
        <v>7343655</v>
      </c>
      <c r="C22" s="23">
        <v>107716</v>
      </c>
      <c r="D22" s="49">
        <v>0.98499999999999999</v>
      </c>
    </row>
    <row r="23" spans="1:4" x14ac:dyDescent="0.2">
      <c r="A23">
        <v>2010</v>
      </c>
      <c r="B23" s="23">
        <v>8048068</v>
      </c>
      <c r="C23" s="23">
        <v>117182</v>
      </c>
      <c r="D23" s="49">
        <v>0.98599999999999999</v>
      </c>
    </row>
    <row r="24" spans="1:4" x14ac:dyDescent="0.2">
      <c r="A24">
        <v>2009</v>
      </c>
      <c r="B24" s="23">
        <v>8543325</v>
      </c>
      <c r="C24" s="23">
        <v>110351</v>
      </c>
      <c r="D24" s="49">
        <v>0.98699999999999999</v>
      </c>
    </row>
    <row r="25" spans="1:4" x14ac:dyDescent="0.2">
      <c r="A25">
        <v>2008</v>
      </c>
      <c r="B25" s="23">
        <v>8603238</v>
      </c>
      <c r="C25" s="23">
        <v>117428</v>
      </c>
      <c r="D25" s="49">
        <v>0.98699999999999999</v>
      </c>
    </row>
    <row r="26" spans="1:4" x14ac:dyDescent="0.2">
      <c r="B26" s="23"/>
      <c r="C26" s="23"/>
      <c r="D26" s="49"/>
    </row>
    <row r="27" spans="1:4" x14ac:dyDescent="0.2">
      <c r="B27" t="s">
        <v>66</v>
      </c>
    </row>
    <row r="28" spans="1:4" x14ac:dyDescent="0.2">
      <c r="B28" t="s">
        <v>65</v>
      </c>
      <c r="C28" t="s">
        <v>64</v>
      </c>
    </row>
    <row r="29" spans="1:4" x14ac:dyDescent="0.2">
      <c r="A29">
        <v>2014</v>
      </c>
      <c r="B29" s="23">
        <v>94</v>
      </c>
      <c r="C29" s="23">
        <v>18675102</v>
      </c>
    </row>
    <row r="30" spans="1:4" x14ac:dyDescent="0.2">
      <c r="A30">
        <v>2013</v>
      </c>
      <c r="B30" s="23">
        <v>75</v>
      </c>
      <c r="C30" s="23">
        <v>13096784</v>
      </c>
    </row>
    <row r="31" spans="1:4" x14ac:dyDescent="0.2">
      <c r="A31">
        <v>2012</v>
      </c>
      <c r="B31" s="23">
        <v>82</v>
      </c>
      <c r="C31" s="23">
        <v>3475115</v>
      </c>
    </row>
    <row r="32" spans="1:4" x14ac:dyDescent="0.2">
      <c r="A32">
        <v>2011</v>
      </c>
      <c r="B32" s="23">
        <v>103</v>
      </c>
      <c r="C32" s="23">
        <v>39702319</v>
      </c>
    </row>
    <row r="33" spans="1:3" x14ac:dyDescent="0.2">
      <c r="A33">
        <v>2010</v>
      </c>
      <c r="B33" s="23">
        <v>70</v>
      </c>
      <c r="C33" s="23">
        <v>34121902</v>
      </c>
    </row>
    <row r="34" spans="1:3" x14ac:dyDescent="0.2">
      <c r="A34">
        <v>2009</v>
      </c>
      <c r="B34" s="23">
        <v>69</v>
      </c>
      <c r="C34" s="23">
        <v>9488664</v>
      </c>
    </row>
    <row r="35" spans="1:3" x14ac:dyDescent="0.2">
      <c r="A35">
        <v>2008</v>
      </c>
      <c r="B35" s="23">
        <v>54</v>
      </c>
      <c r="C35" s="23">
        <v>154726663</v>
      </c>
    </row>
    <row r="36" spans="1:3" x14ac:dyDescent="0.2">
      <c r="A36">
        <v>2007</v>
      </c>
      <c r="B36" s="23">
        <v>58</v>
      </c>
      <c r="C36" s="23">
        <v>143063822</v>
      </c>
    </row>
    <row r="37" spans="1:3" x14ac:dyDescent="0.2">
      <c r="A37">
        <v>2006</v>
      </c>
      <c r="B37" s="23">
        <v>34</v>
      </c>
      <c r="C37" s="23">
        <v>5947933</v>
      </c>
    </row>
    <row r="38" spans="1:3" x14ac:dyDescent="0.2">
      <c r="A38">
        <v>2005</v>
      </c>
      <c r="B38" s="23">
        <v>53</v>
      </c>
      <c r="C38" s="23">
        <v>6446231</v>
      </c>
    </row>
  </sheetData>
  <sortState columnSort="1" ref="G9:P10">
    <sortCondition ref="G9:P9"/>
  </sortState>
  <mergeCells count="1">
    <mergeCell ref="B9:B11"/>
  </mergeCells>
  <hyperlinks>
    <hyperlink ref="B4" r:id="rId1" display="https://www.aphis.usda.gov/wps/portal/aphis/ourfocus/business-services/sa_investigative_enforcement/sa_ies_performance_metrics/ct_ies_aphis_overall_summary/!ut/p/a1/lVLLUsIwFP0WFy47uU1bGpYFRh6CjCKvbjJpDJCxTTtJ6OjfGwoLnZGi2d17zrmvE5SiDUoVq-WeWVkqlp_itEPDMcE4ADyGcIohgd4qgP7S91_BEbaO0B8mozCeAkBIMIwHvdEg7s4Axp2f-vmiHzj9ctWZ-F0f5tFFD1deArf0a5SilCtb2QPasuogDeWlskJZmstMM_15D4bR8qjpruRH00TZ0UgljKFG6Fpycc5KVQtjm91rQYXalZqLwlU6o8LQSmiXLJjighbCasmdktsGO_cua6FZnlNzLArX-zRcxeUb2goOOCNk50HMu14Ys8wjJMIeyTCOol03wxG5HKNl2xtmNMf4Thn6ycBRFtOn59EDwKN_IbT51RBaDNm6IePrUwRo8c-tJ3_4Y1jP-rO9K8vswZPOGrRpc-yM_u4Y2rQ6tu6h9CNkUZigqlguCxJ8eu8vBIIo35P93Rfswl3Q/?1dmy&amp;urile=wcm%3apath%3a%2Faphis_content_library%2Fsa_our_focus%2Fsa_business_services%2Fsa_investigative_enforcement%2Fsa_ies_performance_metrics%2Fct_ies_enforcement_glossary"/>
    <hyperlink ref="B5" r:id="rId2" display="https://www.aphis.usda.gov/wps/portal/aphis/ourfocus/business-services/sa_investigative_enforcement/sa_ies_performance_metrics/ct_ies_aphis_overall_summary/!ut/p/a1/lVLLUsIwFP0WFy47uU1bGpYFRh6CjCKvbjJpDJCxTTtJ6OjfGwoLnZGi2d17zrmvE5SiDUoVq-WeWVkqlp_itEPDMcE4ADyGcIohgd4qgP7S91_BEbaO0B8mozCeAkBIMIwHvdEg7s4Axp2f-vmiHzj9ctWZ-F0f5tFFD1deArf0a5SilCtb2QPasuogDeWlskJZmstMM_15D4bR8qjpruRH00TZ0UgljKFG6Fpycc5KVQtjm91rQYXalZqLwlU6o8LQSmiXLJjighbCasmdktsGO_cua6FZnlNzLArX-zRcxeUb2goOOCNk50HMu14Ys8wjJMIeyTCOol03wxG5HKNl2xtmNMf4Thn6ycBRFtOn59EDwKN_IbT51RBaDNm6IePrUwRo8c-tJ3_4Y1jP-rO9K8vswZPOGrRpc-yM_u4Y2rQ6tu6h9CNkUZigqlguCxJ8eu8vBIIo35P93Rfswl3Q/?1dmy&amp;urile=wcm%3apath%3a%2Faphis_content_library%2Fsa_our_focus%2Fsa_business_services%2Fsa_investigative_enforcement%2Fsa_ies_performance_metrics%2Fct_ies_enforcement_glossary"/>
    <hyperlink ref="B6" r:id="rId3" display="https://www.aphis.usda.gov/wps/portal/aphis/ourfocus/business-services/sa_investigative_enforcement/sa_ies_performance_metrics/ct_ies_aphis_overall_summary/!ut/p/a1/lVLLUsIwFP0WFy47uU1bGpYFRh6CjCKvbjJpDJCxTTtJ6OjfGwoLnZGi2d17zrmvE5SiDUoVq-WeWVkqlp_itEPDMcE4ADyGcIohgd4qgP7S91_BEbaO0B8mozCeAkBIMIwHvdEg7s4Axp2f-vmiHzj9ctWZ-F0f5tFFD1deArf0a5SilCtb2QPasuogDeWlskJZmstMM_15D4bR8qjpruRH00TZ0UgljKFG6Fpycc5KVQtjm91rQYXalZqLwlU6o8LQSmiXLJjighbCasmdktsGO_cua6FZnlNzLArX-zRcxeUb2goOOCNk50HMu14Ys8wjJMIeyTCOol03wxG5HKNl2xtmNMf4Thn6ycBRFtOn59EDwKN_IbT51RBaDNm6IePrUwRo8c-tJ3_4Y1jP-rO9K8vswZPOGrRpc-yM_u4Y2rQ6tu6h9CNkUZigqlguCxJ8eu8vBIIo35P93Rfswl3Q/?1dmy&amp;urile=wcm%3apath%3a%2Faphis_content_library%2Fsa_our_focus%2Fsa_business_services%2Fsa_investigative_enforcement%2Fsa_ies_performance_metrics%2Fct_ies_enforcement_glossary"/>
    <hyperlink ref="B7" r:id="rId4" display="https://www.aphis.usda.gov/wps/portal/aphis/ourfocus/business-services/sa_investigative_enforcement/sa_ies_performance_metrics/ct_ies_aphis_overall_summary/!ut/p/a1/lVLLUsIwFP0WFy47uU1bGpYFRh6CjCKvbjJpDJCxTTtJ6OjfGwoLnZGi2d17zrmvE5SiDUoVq-WeWVkqlp_itEPDMcE4ADyGcIohgd4qgP7S91_BEbaO0B8mozCeAkBIMIwHvdEg7s4Axp2f-vmiHzj9ctWZ-F0f5tFFD1deArf0a5SilCtb2QPasuogDeWlskJZmstMM_15D4bR8qjpruRH00TZ0UgljKFG6Fpycc5KVQtjm91rQYXalZqLwlU6o8LQSmiXLJjighbCasmdktsGO_cua6FZnlNzLArX-zRcxeUb2goOOCNk50HMu14Ys8wjJMIeyTCOol03wxG5HKNl2xtmNMf4Thn6ycBRFtOn59EDwKN_IbT51RBaDNm6IePrUwRo8c-tJ3_4Y1jP-rO9K8vswZPOGrRpc-yM_u4Y2rQ6tu6h9CNkUZigqlguCxJ8eu8vBIIo35P93Rfswl3Q/?1dmy&amp;urile=wcm%3apath%3a%2Faphis_content_library%2Fsa_our_focus%2Fsa_business_services%2Fsa_investigative_enforcement%2Fsa_ies_performance_metrics%2Fct_ies_enforcement_glossary"/>
    <hyperlink ref="B8" r:id="rId5" display="https://www.aphis.usda.gov/wps/portal/aphis/ourfocus/business-services/sa_investigative_enforcement/sa_ies_performance_metrics/ct_ies_aphis_overall_summary/!ut/p/a1/lVLLUsIwFP0WFy47uU1bGpYFRh6CjCKvbjJpDJCxTTtJ6OjfGwoLnZGi2d17zrmvE5SiDUoVq-WeWVkqlp_itEPDMcE4ADyGcIohgd4qgP7S91_BEbaO0B8mozCeAkBIMIwHvdEg7s4Axp2f-vmiHzj9ctWZ-F0f5tFFD1deArf0a5SilCtb2QPasuogDeWlskJZmstMM_15D4bR8qjpruRH00TZ0UgljKFG6Fpycc5KVQtjm91rQYXalZqLwlU6o8LQSmiXLJjighbCasmdktsGO_cua6FZnlNzLArX-zRcxeUb2goOOCNk50HMu14Ys8wjJMIeyTCOol03wxG5HKNl2xtmNMf4Thn6ycBRFtOn59EDwKN_IbT51RBaDNm6IePrUwRo8c-tJ3_4Y1jP-rO9K8vswZPOGrRpc-yM_u4Y2rQ6tu6h9CNkUZigqlguCxJ8eu8vBIIo35P93Rfswl3Q/?1dmy&amp;urile=wcm%3apath%3a%2Faphis_content_library%2Fsa_our_focus%2Fsa_business_services%2Fsa_investigative_enforcement%2Fsa_ies_performance_metrics%2Fct_ies_enforcement_glossary"/>
    <hyperlink ref="B9" r:id="rId6" display="https://www.aphis.usda.gov/wps/portal/aphis/ourfocus/business-services/sa_investigative_enforcement/sa_ies_performance_metrics/ct_ies_aphis_overall_summary/!ut/p/a1/lVLLUsIwFP0WFy47uU1bGpYFRh6CjCKvbjJpDJCxTTtJ6OjfGwoLnZGi2d17zrmvE5SiDUoVq-WeWVkqlp_itEPDMcE4ADyGcIohgd4qgP7S91_BEbaO0B8mozCeAkBIMIwHvdEg7s4Axp2f-vmiHzj9ctWZ-F0f5tFFD1deArf0a5SilCtb2QPasuogDeWlskJZmstMM_15D4bR8qjpruRH00TZ0UgljKFG6Fpycc5KVQtjm91rQYXalZqLwlU6o8LQSmiXLJjighbCasmdktsGO_cua6FZnlNzLArX-zRcxeUb2goOOCNk50HMu14Ys8wjJMIeyTCOol03wxG5HKNl2xtmNMf4Thn6ycBRFtOn59EDwKN_IbT51RBaDNm6IePrUwRo8c-tJ3_4Y1jP-rO9K8vswZPOGrRpc-yM_u4Y2rQ6tu6h9CNkUZigqlguCxJ8eu8vBIIo35P93Rfswl3Q/?1dmy&amp;urile=wcm%3apath%3a%2Faphis_content_library%2Fsa_our_focus%2Fsa_business_services%2Fsa_investigative_enforcement%2Fsa_ies_performance_metrics%2Fct_ies_enforcement_glossary"/>
    <hyperlink ref="B12" r:id="rId7" display="https://www.aphis.usda.gov/wps/portal/aphis/ourfocus/business-services/sa_investigative_enforcement/sa_ies_performance_metrics/ct_ies_aphis_overall_summary/!ut/p/a1/lVLLUsIwFP0WFy47uU1bGpYFRh6CjCKvbjJpDJCxTTtJ6OjfGwoLnZGi2d17zrmvE5SiDUoVq-WeWVkqlp_itEPDMcE4ADyGcIohgd4qgP7S91_BEbaO0B8mozCeAkBIMIwHvdEg7s4Axp2f-vmiHzj9ctWZ-F0f5tFFD1deArf0a5SilCtb2QPasuogDeWlskJZmstMM_15D4bR8qjpruRH00TZ0UgljKFG6Fpycc5KVQtjm91rQYXalZqLwlU6o8LQSmiXLJjighbCasmdktsGO_cua6FZnlNzLArX-zRcxeUb2goOOCNk50HMu14Ys8wjJMIeyTCOol03wxG5HKNl2xtmNMf4Thn6ycBRFtOn59EDwKN_IbT51RBaDNm6IePrUwRo8c-tJ3_4Y1jP-rO9K8vswZPOGrRpc-yM_u4Y2rQ6tu6h9CNkUZigqlguCxJ8eu8vBIIo35P93Rfswl3Q/?1dmy&amp;urile=wcm%3apath%3a%2Faphis_content_library%2Fsa_our_focus%2Fsa_business_services%2Fsa_investigative_enforcement%2Fsa_ies_performance_metrics%2Fct_ies_enforcement_glossary"/>
    <hyperlink ref="B13" r:id="rId8" display="https://www.aphis.usda.gov/wps/portal/aphis/ourfocus/business-services/sa_investigative_enforcement/sa_ies_performance_metrics/ct_ies_aphis_overall_summary/!ut/p/a1/lVLLUsIwFP0WFy47uU1bGpYFRh6CjCKvbjJpDJCxTTtJ6OjfGwoLnZGi2d17zrmvE5SiDUoVq-WeWVkqlp_itEPDMcE4ADyGcIohgd4qgP7S91_BEbaO0B8mozCeAkBIMIwHvdEg7s4Axp2f-vmiHzj9ctWZ-F0f5tFFD1deArf0a5SilCtb2QPasuogDeWlskJZmstMM_15D4bR8qjpruRH00TZ0UgljKFG6Fpycc5KVQtjm91rQYXalZqLwlU6o8LQSmiXLJjighbCasmdktsGO_cua6FZnlNzLArX-zRcxeUb2goOOCNk50HMu14Ys8wjJMIeyTCOol03wxG5HKNl2xtmNMf4Thn6ycBRFtOn59EDwKN_IbT51RBaDNm6IePrUwRo8c-tJ3_4Y1jP-rO9K8vswZPOGrRpc-yM_u4Y2rQ6tu6h9CNkUZigqlguCxJ8eu8vBIIo35P93Rfswl3Q/?1dmy&amp;urile=wcm%3apath%3a%2Faphis_content_library%2Fsa_our_focus%2Fsa_business_services%2Fsa_investigative_enforcement%2Fsa_ies_performance_metrics%2Fct_ies_enforcement_glossary"/>
    <hyperlink ref="B14" r:id="rId9" display="https://www.aphis.usda.gov/wps/portal/aphis/ourfocus/business-services/sa_investigative_enforcement/sa_ies_performance_metrics/ct_ies_aphis_overall_summary/!ut/p/a1/lVLLUsIwFP0WFy47uU1bGpYFRh6CjCKvbjJpDJCxTTtJ6OjfGwoLnZGi2d17zrmvE5SiDUoVq-WeWVkqlp_itEPDMcE4ADyGcIohgd4qgP7S91_BEbaO0B8mozCeAkBIMIwHvdEg7s4Axp2f-vmiHzj9ctWZ-F0f5tFFD1deArf0a5SilCtb2QPasuogDeWlskJZmstMM_15D4bR8qjpruRH00TZ0UgljKFG6Fpycc5KVQtjm91rQYXalZqLwlU6o8LQSmiXLJjighbCasmdktsGO_cua6FZnlNzLArX-zRcxeUb2goOOCNk50HMu14Ys8wjJMIeyTCOol03wxG5HKNl2xtmNMf4Thn6ycBRFtOn59EDwKN_IbT51RBaDNm6IePrUwRo8c-tJ3_4Y1jP-rO9K8vswZPOGrRpc-yM_u4Y2rQ6tu6h9CNkUZigqlguCxJ8eu8vBIIo35P93Rfswl3Q/?1dmy&amp;urile=wcm%3apath%3a%2Faphis_content_library%2Fsa_our_focus%2Fsa_business_services%2Fsa_investigative_enforcement%2Fsa_ies_performance_metrics%2Fct_ies_enforcement_glossary"/>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34"/>
  <sheetViews>
    <sheetView workbookViewId="0">
      <selection activeCell="B20" sqref="B20"/>
    </sheetView>
  </sheetViews>
  <sheetFormatPr baseColWidth="10" defaultColWidth="8.83203125" defaultRowHeight="15" x14ac:dyDescent="0.2"/>
  <cols>
    <col min="2" max="8" width="14.33203125" customWidth="1"/>
    <col min="11" max="11" width="15.5" customWidth="1"/>
    <col min="12" max="12" width="18.83203125" customWidth="1"/>
    <col min="13" max="20" width="9.33203125" bestFit="1" customWidth="1"/>
    <col min="21" max="22" width="9.83203125" bestFit="1" customWidth="1"/>
  </cols>
  <sheetData>
    <row r="2" spans="2:22" x14ac:dyDescent="0.2">
      <c r="B2" t="s">
        <v>107</v>
      </c>
    </row>
    <row r="3" spans="2:22" x14ac:dyDescent="0.2">
      <c r="B3" s="1086" t="s">
        <v>106</v>
      </c>
      <c r="C3" s="1086" t="s">
        <v>105</v>
      </c>
      <c r="D3" s="1086" t="s">
        <v>104</v>
      </c>
      <c r="E3" s="62" t="s">
        <v>102</v>
      </c>
      <c r="F3" s="1086" t="s">
        <v>103</v>
      </c>
      <c r="G3" s="62" t="s">
        <v>102</v>
      </c>
      <c r="H3" s="1086" t="s">
        <v>101</v>
      </c>
      <c r="K3" s="139" t="s">
        <v>106</v>
      </c>
      <c r="L3" s="139" t="s">
        <v>428</v>
      </c>
      <c r="M3" s="60" t="s">
        <v>95</v>
      </c>
      <c r="N3" s="60" t="s">
        <v>94</v>
      </c>
    </row>
    <row r="4" spans="2:22" x14ac:dyDescent="0.2">
      <c r="B4" s="1087"/>
      <c r="C4" s="1087"/>
      <c r="D4" s="1087"/>
      <c r="E4" s="61" t="s">
        <v>100</v>
      </c>
      <c r="F4" s="1087"/>
      <c r="G4" s="61" t="s">
        <v>99</v>
      </c>
      <c r="H4" s="1087"/>
      <c r="K4" s="59">
        <v>2004</v>
      </c>
      <c r="L4" s="58">
        <v>422307</v>
      </c>
      <c r="M4" s="58">
        <v>34739</v>
      </c>
      <c r="N4" s="58">
        <v>198828</v>
      </c>
    </row>
    <row r="5" spans="2:22" x14ac:dyDescent="0.2">
      <c r="B5" s="59">
        <v>2004</v>
      </c>
      <c r="C5" s="58">
        <v>161382</v>
      </c>
      <c r="D5" s="58">
        <v>21654</v>
      </c>
      <c r="E5" s="58">
        <v>89841</v>
      </c>
      <c r="F5" s="58">
        <v>272877</v>
      </c>
      <c r="G5" s="58">
        <v>239271</v>
      </c>
      <c r="H5" s="58">
        <v>422307</v>
      </c>
      <c r="K5" s="59">
        <v>2005</v>
      </c>
      <c r="L5" s="58">
        <v>462634</v>
      </c>
      <c r="M5" s="58">
        <v>40031</v>
      </c>
      <c r="N5" s="58">
        <v>256208</v>
      </c>
    </row>
    <row r="6" spans="2:22" x14ac:dyDescent="0.2">
      <c r="B6" s="59">
        <v>2005</v>
      </c>
      <c r="C6" s="58">
        <v>212140</v>
      </c>
      <c r="D6" s="58">
        <v>25311</v>
      </c>
      <c r="E6" s="58">
        <v>84486</v>
      </c>
      <c r="F6" s="58">
        <v>321937</v>
      </c>
      <c r="G6" s="58">
        <v>225183</v>
      </c>
      <c r="H6" s="58">
        <v>462634</v>
      </c>
      <c r="K6" s="59">
        <v>2006</v>
      </c>
      <c r="L6" s="58">
        <v>470275</v>
      </c>
      <c r="M6" s="58">
        <v>37313</v>
      </c>
      <c r="N6" s="58">
        <v>264240</v>
      </c>
    </row>
    <row r="7" spans="2:22" x14ac:dyDescent="0.2">
      <c r="B7" s="59">
        <v>2006</v>
      </c>
      <c r="C7" s="58">
        <v>219231</v>
      </c>
      <c r="D7" s="58">
        <v>20979</v>
      </c>
      <c r="E7" s="58">
        <v>95556</v>
      </c>
      <c r="F7" s="58">
        <v>335766</v>
      </c>
      <c r="G7" s="58">
        <v>230065</v>
      </c>
      <c r="H7" s="58">
        <v>470275</v>
      </c>
      <c r="K7" s="59">
        <v>2007</v>
      </c>
      <c r="L7" s="58">
        <v>481241</v>
      </c>
      <c r="M7" s="58">
        <v>36689</v>
      </c>
      <c r="N7" s="58">
        <v>272345</v>
      </c>
    </row>
    <row r="8" spans="2:22" x14ac:dyDescent="0.2">
      <c r="B8" s="59">
        <v>2007</v>
      </c>
      <c r="C8" s="58">
        <v>230000</v>
      </c>
      <c r="D8" s="58">
        <v>23035</v>
      </c>
      <c r="E8" s="58">
        <v>110407</v>
      </c>
      <c r="F8" s="58">
        <v>363442</v>
      </c>
      <c r="G8" s="58">
        <v>228206</v>
      </c>
      <c r="H8" s="58">
        <v>481241</v>
      </c>
      <c r="K8" s="59">
        <v>2008</v>
      </c>
      <c r="L8" s="58">
        <v>525420</v>
      </c>
      <c r="M8" s="58">
        <v>49711</v>
      </c>
      <c r="N8" s="58">
        <v>318565</v>
      </c>
    </row>
    <row r="9" spans="2:22" x14ac:dyDescent="0.2">
      <c r="B9" s="59">
        <v>2008</v>
      </c>
      <c r="C9" s="58">
        <v>274315</v>
      </c>
      <c r="D9" s="58">
        <v>32900</v>
      </c>
      <c r="E9" s="58">
        <v>132686</v>
      </c>
      <c r="F9" s="58">
        <v>439901</v>
      </c>
      <c r="G9" s="58">
        <v>218205</v>
      </c>
      <c r="H9" s="58">
        <v>525420</v>
      </c>
      <c r="K9" s="59">
        <v>2009</v>
      </c>
      <c r="L9" s="58">
        <v>580877</v>
      </c>
      <c r="M9" s="58">
        <v>63842</v>
      </c>
      <c r="N9" s="58">
        <v>373512</v>
      </c>
    </row>
    <row r="10" spans="2:22" x14ac:dyDescent="0.2">
      <c r="B10" s="59">
        <v>2009</v>
      </c>
      <c r="C10" s="58">
        <v>330441</v>
      </c>
      <c r="D10" s="58">
        <v>34172</v>
      </c>
      <c r="E10" s="58">
        <v>126192</v>
      </c>
      <c r="F10" s="58">
        <v>490805</v>
      </c>
      <c r="G10" s="58">
        <v>216264</v>
      </c>
      <c r="H10" s="58">
        <v>580877</v>
      </c>
      <c r="K10" s="59">
        <v>2010</v>
      </c>
      <c r="L10" s="58">
        <v>758929</v>
      </c>
      <c r="M10" s="58">
        <v>82729</v>
      </c>
      <c r="N10" s="58">
        <v>471327</v>
      </c>
    </row>
    <row r="11" spans="2:22" x14ac:dyDescent="0.2">
      <c r="B11" s="59">
        <v>2010</v>
      </c>
      <c r="C11" s="58">
        <v>409637</v>
      </c>
      <c r="D11" s="58">
        <v>28951</v>
      </c>
      <c r="E11" s="58">
        <v>234699</v>
      </c>
      <c r="F11" s="58">
        <v>673287</v>
      </c>
      <c r="G11" s="58">
        <v>320341</v>
      </c>
      <c r="H11" s="58">
        <v>758929</v>
      </c>
      <c r="K11" s="59">
        <v>2011</v>
      </c>
      <c r="L11" s="58">
        <v>874385</v>
      </c>
      <c r="M11" s="58">
        <v>98590</v>
      </c>
      <c r="N11" s="58">
        <v>573402</v>
      </c>
    </row>
    <row r="12" spans="2:22" x14ac:dyDescent="0.2">
      <c r="B12" s="59">
        <v>2011</v>
      </c>
      <c r="C12" s="58">
        <v>499576</v>
      </c>
      <c r="D12" s="58">
        <v>28064</v>
      </c>
      <c r="E12" s="58">
        <v>255362</v>
      </c>
      <c r="F12" s="58">
        <v>783002</v>
      </c>
      <c r="G12" s="58">
        <v>346745</v>
      </c>
      <c r="H12" s="58">
        <v>874385</v>
      </c>
      <c r="K12" s="59">
        <v>2012</v>
      </c>
      <c r="L12" s="58">
        <v>1090363</v>
      </c>
      <c r="M12" s="58">
        <v>118444</v>
      </c>
      <c r="N12" s="58">
        <v>661480</v>
      </c>
    </row>
    <row r="13" spans="2:22" x14ac:dyDescent="0.2">
      <c r="B13" s="59">
        <v>2012</v>
      </c>
      <c r="C13" s="58">
        <v>585208</v>
      </c>
      <c r="D13" s="58">
        <v>29162</v>
      </c>
      <c r="E13" s="58">
        <v>323077</v>
      </c>
      <c r="F13" s="58">
        <v>937447</v>
      </c>
      <c r="G13" s="58">
        <v>475993</v>
      </c>
      <c r="H13" s="58">
        <v>1090363</v>
      </c>
      <c r="K13" s="59">
        <v>2013</v>
      </c>
      <c r="L13" s="58">
        <v>1178306</v>
      </c>
      <c r="M13" s="58">
        <v>117752</v>
      </c>
      <c r="N13" s="58">
        <v>711232</v>
      </c>
    </row>
    <row r="14" spans="2:22" x14ac:dyDescent="0.2">
      <c r="B14" s="59">
        <v>2013</v>
      </c>
      <c r="C14" s="58">
        <v>643293</v>
      </c>
      <c r="D14" s="58">
        <v>28501</v>
      </c>
      <c r="E14" s="58">
        <v>406235</v>
      </c>
      <c r="F14" s="58">
        <v>1078029</v>
      </c>
      <c r="G14" s="58">
        <v>506512</v>
      </c>
      <c r="H14" s="58">
        <v>1178306</v>
      </c>
    </row>
    <row r="15" spans="2:22" x14ac:dyDescent="0.2">
      <c r="B15" t="s">
        <v>98</v>
      </c>
      <c r="L15" s="141"/>
      <c r="M15" s="144">
        <v>2004</v>
      </c>
      <c r="N15" s="144">
        <v>2005</v>
      </c>
      <c r="O15" s="144">
        <v>2006</v>
      </c>
      <c r="P15" s="144">
        <v>2007</v>
      </c>
      <c r="Q15" s="144">
        <v>2008</v>
      </c>
      <c r="R15" s="144">
        <v>2009</v>
      </c>
      <c r="S15" s="144">
        <v>2010</v>
      </c>
      <c r="T15" s="144">
        <v>2011</v>
      </c>
      <c r="U15" s="144">
        <v>2012</v>
      </c>
      <c r="V15" s="144">
        <v>2013</v>
      </c>
    </row>
    <row r="16" spans="2:22" x14ac:dyDescent="0.2">
      <c r="L16" s="142" t="s">
        <v>428</v>
      </c>
      <c r="M16" s="143">
        <v>422307</v>
      </c>
      <c r="N16" s="143">
        <v>462634</v>
      </c>
      <c r="O16" s="143">
        <v>470275</v>
      </c>
      <c r="P16" s="143">
        <v>481241</v>
      </c>
      <c r="Q16" s="143">
        <v>525420</v>
      </c>
      <c r="R16" s="143">
        <v>580877</v>
      </c>
      <c r="S16" s="143">
        <v>758929</v>
      </c>
      <c r="T16" s="143">
        <v>874385</v>
      </c>
      <c r="U16" s="143">
        <v>1090363</v>
      </c>
      <c r="V16" s="143">
        <v>1178306</v>
      </c>
    </row>
    <row r="17" spans="2:22" x14ac:dyDescent="0.2">
      <c r="L17" s="145" t="s">
        <v>95</v>
      </c>
      <c r="M17" s="143">
        <v>34739</v>
      </c>
      <c r="N17" s="143">
        <v>40031</v>
      </c>
      <c r="O17" s="143">
        <v>37313</v>
      </c>
      <c r="P17" s="143">
        <v>36689</v>
      </c>
      <c r="Q17" s="143">
        <v>49711</v>
      </c>
      <c r="R17" s="143">
        <v>63842</v>
      </c>
      <c r="S17" s="143">
        <v>82729</v>
      </c>
      <c r="T17" s="143">
        <v>98590</v>
      </c>
      <c r="U17" s="143">
        <v>118444</v>
      </c>
      <c r="V17" s="143">
        <v>117752</v>
      </c>
    </row>
    <row r="18" spans="2:22" ht="16" x14ac:dyDescent="0.2">
      <c r="B18" t="s">
        <v>97</v>
      </c>
      <c r="L18" s="145" t="s">
        <v>430</v>
      </c>
      <c r="M18" s="143">
        <v>198828</v>
      </c>
      <c r="N18" s="143">
        <v>256208</v>
      </c>
      <c r="O18" s="143">
        <v>264240</v>
      </c>
      <c r="P18" s="143">
        <v>272345</v>
      </c>
      <c r="Q18" s="143">
        <v>318565</v>
      </c>
      <c r="R18" s="143">
        <v>373512</v>
      </c>
      <c r="S18" s="143">
        <v>471327</v>
      </c>
      <c r="T18" s="143">
        <v>573402</v>
      </c>
      <c r="U18" s="143">
        <v>661480</v>
      </c>
      <c r="V18" s="143">
        <v>711232</v>
      </c>
    </row>
    <row r="19" spans="2:22" x14ac:dyDescent="0.2">
      <c r="B19" s="60" t="s">
        <v>96</v>
      </c>
      <c r="C19" s="60" t="s">
        <v>95</v>
      </c>
      <c r="D19" s="60" t="s">
        <v>94</v>
      </c>
      <c r="L19" s="140" t="s">
        <v>429</v>
      </c>
    </row>
    <row r="20" spans="2:22" x14ac:dyDescent="0.2">
      <c r="B20" s="59">
        <v>2004</v>
      </c>
      <c r="C20" s="58">
        <v>34739</v>
      </c>
      <c r="D20" s="58">
        <v>198828</v>
      </c>
    </row>
    <row r="21" spans="2:22" x14ac:dyDescent="0.2">
      <c r="B21" s="59">
        <v>2005</v>
      </c>
      <c r="C21" s="58">
        <v>40031</v>
      </c>
      <c r="D21" s="58">
        <v>256208</v>
      </c>
    </row>
    <row r="22" spans="2:22" x14ac:dyDescent="0.2">
      <c r="B22" s="59">
        <v>2006</v>
      </c>
      <c r="C22" s="58">
        <v>37313</v>
      </c>
      <c r="D22" s="58">
        <v>264240</v>
      </c>
    </row>
    <row r="23" spans="2:22" x14ac:dyDescent="0.2">
      <c r="B23" s="59">
        <v>2007</v>
      </c>
      <c r="C23" s="58">
        <v>36689</v>
      </c>
      <c r="D23" s="58">
        <v>272345</v>
      </c>
    </row>
    <row r="24" spans="2:22" x14ac:dyDescent="0.2">
      <c r="B24" s="59">
        <v>2008</v>
      </c>
      <c r="C24" s="58">
        <v>49711</v>
      </c>
      <c r="D24" s="58">
        <v>318565</v>
      </c>
    </row>
    <row r="25" spans="2:22" x14ac:dyDescent="0.2">
      <c r="B25" s="59">
        <v>2009</v>
      </c>
      <c r="C25" s="58">
        <v>63842</v>
      </c>
      <c r="D25" s="58">
        <v>373512</v>
      </c>
    </row>
    <row r="26" spans="2:22" x14ac:dyDescent="0.2">
      <c r="B26" s="59">
        <v>2010</v>
      </c>
      <c r="C26" s="58">
        <v>82729</v>
      </c>
      <c r="D26" s="58">
        <v>471327</v>
      </c>
    </row>
    <row r="27" spans="2:22" x14ac:dyDescent="0.2">
      <c r="B27" s="59">
        <v>2011</v>
      </c>
      <c r="C27" s="58">
        <v>98590</v>
      </c>
      <c r="D27" s="58">
        <v>573402</v>
      </c>
    </row>
    <row r="28" spans="2:22" x14ac:dyDescent="0.2">
      <c r="B28" s="59">
        <v>2012</v>
      </c>
      <c r="C28" s="58">
        <v>118444</v>
      </c>
      <c r="D28" s="58">
        <v>661480</v>
      </c>
    </row>
    <row r="29" spans="2:22" x14ac:dyDescent="0.2">
      <c r="B29" s="59">
        <v>2013</v>
      </c>
      <c r="C29" s="58">
        <v>117752</v>
      </c>
      <c r="D29" s="58">
        <v>711232</v>
      </c>
    </row>
    <row r="31" spans="2:22" x14ac:dyDescent="0.2">
      <c r="B31" t="s">
        <v>93</v>
      </c>
    </row>
    <row r="32" spans="2:22" ht="16" x14ac:dyDescent="0.2">
      <c r="B32" s="57" t="s">
        <v>92</v>
      </c>
    </row>
    <row r="34" spans="2:2" ht="16" x14ac:dyDescent="0.2">
      <c r="B34" s="56" t="s">
        <v>91</v>
      </c>
    </row>
  </sheetData>
  <mergeCells count="5">
    <mergeCell ref="B3:B4"/>
    <mergeCell ref="C3:C4"/>
    <mergeCell ref="D3:D4"/>
    <mergeCell ref="F3:F4"/>
    <mergeCell ref="H3:H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N279"/>
  <sheetViews>
    <sheetView topLeftCell="M1" workbookViewId="0">
      <selection activeCell="U34" sqref="U34"/>
    </sheetView>
  </sheetViews>
  <sheetFormatPr baseColWidth="10" defaultColWidth="8.83203125" defaultRowHeight="15" x14ac:dyDescent="0.2"/>
  <cols>
    <col min="2" max="2" width="9.1640625" customWidth="1"/>
    <col min="14" max="14" width="15.5" customWidth="1"/>
  </cols>
  <sheetData>
    <row r="1" spans="2:40" x14ac:dyDescent="0.2">
      <c r="O1" s="3">
        <v>1990</v>
      </c>
      <c r="P1" s="3">
        <v>1991</v>
      </c>
      <c r="Q1" s="3">
        <v>1992</v>
      </c>
      <c r="R1" s="3">
        <v>1993</v>
      </c>
      <c r="S1" s="3">
        <v>1994</v>
      </c>
      <c r="T1" s="3">
        <v>1995</v>
      </c>
      <c r="U1" s="3">
        <v>1996</v>
      </c>
      <c r="V1" s="3">
        <v>1997</v>
      </c>
      <c r="W1" s="3">
        <v>1998</v>
      </c>
      <c r="X1" s="3">
        <v>1999</v>
      </c>
      <c r="Y1" s="3">
        <v>2000</v>
      </c>
      <c r="Z1" s="3">
        <v>2001</v>
      </c>
      <c r="AA1" s="3">
        <v>2002</v>
      </c>
      <c r="AB1" s="3">
        <v>2003</v>
      </c>
      <c r="AC1" s="3">
        <v>2004</v>
      </c>
      <c r="AD1" s="3">
        <v>2005</v>
      </c>
      <c r="AE1" s="3">
        <v>2006</v>
      </c>
      <c r="AF1" s="3">
        <v>2007</v>
      </c>
      <c r="AG1" s="3">
        <v>2008</v>
      </c>
      <c r="AH1" s="3">
        <v>2009</v>
      </c>
      <c r="AI1" s="3">
        <v>2010</v>
      </c>
      <c r="AJ1" s="3">
        <v>2011</v>
      </c>
      <c r="AK1" s="3">
        <v>2012</v>
      </c>
      <c r="AL1" s="3">
        <v>2013</v>
      </c>
      <c r="AM1" s="3">
        <v>2014</v>
      </c>
    </row>
    <row r="2" spans="2:40" x14ac:dyDescent="0.2">
      <c r="B2" s="44" t="s">
        <v>61</v>
      </c>
      <c r="N2" s="138" t="s">
        <v>408</v>
      </c>
      <c r="O2" s="23">
        <v>235</v>
      </c>
      <c r="P2" s="23">
        <v>230</v>
      </c>
      <c r="Q2" s="23">
        <v>220</v>
      </c>
      <c r="R2" s="23">
        <v>183</v>
      </c>
      <c r="S2" s="23">
        <v>198</v>
      </c>
      <c r="T2" s="23">
        <v>200</v>
      </c>
      <c r="U2" s="23">
        <v>249</v>
      </c>
      <c r="V2" s="23">
        <v>240</v>
      </c>
      <c r="W2" s="23">
        <v>252</v>
      </c>
      <c r="X2" s="23">
        <v>397</v>
      </c>
      <c r="Y2" s="23">
        <v>447</v>
      </c>
      <c r="Z2" s="23">
        <v>520</v>
      </c>
      <c r="AA2" s="23">
        <v>550</v>
      </c>
      <c r="AB2" s="23">
        <v>650</v>
      </c>
      <c r="AC2" s="23">
        <v>751</v>
      </c>
      <c r="AD2" s="23">
        <v>799</v>
      </c>
      <c r="AE2" s="23">
        <v>832</v>
      </c>
      <c r="AF2" s="23">
        <v>832</v>
      </c>
      <c r="AG2" s="23">
        <v>758</v>
      </c>
      <c r="AH2" s="23">
        <v>721</v>
      </c>
      <c r="AI2" s="23">
        <v>656</v>
      </c>
      <c r="AJ2" s="23">
        <v>620</v>
      </c>
      <c r="AK2" s="23">
        <v>513</v>
      </c>
      <c r="AL2" s="23">
        <v>426</v>
      </c>
      <c r="AM2" s="137" t="s">
        <v>8</v>
      </c>
      <c r="AN2" s="136"/>
    </row>
    <row r="3" spans="2:40" x14ac:dyDescent="0.2">
      <c r="N3" s="138" t="s">
        <v>409</v>
      </c>
      <c r="O3" s="137" t="s">
        <v>8</v>
      </c>
      <c r="P3" s="137" t="s">
        <v>8</v>
      </c>
      <c r="Q3" s="137" t="s">
        <v>8</v>
      </c>
      <c r="R3" s="137" t="s">
        <v>8</v>
      </c>
      <c r="S3" s="137" t="s">
        <v>8</v>
      </c>
      <c r="T3" s="137" t="s">
        <v>8</v>
      </c>
      <c r="U3" s="137" t="s">
        <v>8</v>
      </c>
      <c r="V3" s="137" t="s">
        <v>8</v>
      </c>
      <c r="W3" s="137" t="s">
        <v>8</v>
      </c>
      <c r="X3" s="137" t="s">
        <v>8</v>
      </c>
      <c r="Y3" s="137" t="s">
        <v>8</v>
      </c>
      <c r="Z3" s="137" t="s">
        <v>8</v>
      </c>
      <c r="AA3" s="137" t="s">
        <v>8</v>
      </c>
      <c r="AB3" s="23">
        <v>5311</v>
      </c>
      <c r="AC3" s="23">
        <v>6101</v>
      </c>
      <c r="AD3" s="23">
        <v>5371</v>
      </c>
      <c r="AE3" s="23">
        <v>5938</v>
      </c>
      <c r="AF3" s="23">
        <v>8348</v>
      </c>
      <c r="AG3" s="23">
        <v>7470</v>
      </c>
      <c r="AH3" s="23">
        <v>10554</v>
      </c>
      <c r="AI3" s="23">
        <v>13470</v>
      </c>
      <c r="AJ3" s="23">
        <v>14492</v>
      </c>
      <c r="AK3" s="23">
        <v>18841</v>
      </c>
      <c r="AL3" s="23">
        <v>17377</v>
      </c>
      <c r="AM3" s="137" t="s">
        <v>8</v>
      </c>
      <c r="AN3" s="136"/>
    </row>
    <row r="4" spans="2:40" x14ac:dyDescent="0.2">
      <c r="N4" s="138" t="s">
        <v>410</v>
      </c>
      <c r="O4" s="137" t="s">
        <v>8</v>
      </c>
      <c r="P4" s="137" t="s">
        <v>8</v>
      </c>
      <c r="Q4" s="137" t="s">
        <v>8</v>
      </c>
      <c r="R4" s="137" t="s">
        <v>8</v>
      </c>
      <c r="S4" s="137" t="s">
        <v>8</v>
      </c>
      <c r="T4" s="137" t="s">
        <v>8</v>
      </c>
      <c r="U4" s="137" t="s">
        <v>8</v>
      </c>
      <c r="V4" s="137" t="s">
        <v>8</v>
      </c>
      <c r="W4" s="137" t="s">
        <v>8</v>
      </c>
      <c r="X4" s="137" t="s">
        <v>8</v>
      </c>
      <c r="Y4" s="137" t="s">
        <v>8</v>
      </c>
      <c r="Z4" s="137" t="s">
        <v>8</v>
      </c>
      <c r="AA4" s="137" t="s">
        <v>8</v>
      </c>
      <c r="AB4" s="137" t="s">
        <v>8</v>
      </c>
      <c r="AC4" s="23">
        <v>62</v>
      </c>
      <c r="AD4" s="23">
        <v>116</v>
      </c>
      <c r="AE4" s="23">
        <v>109</v>
      </c>
      <c r="AF4" s="23">
        <v>84</v>
      </c>
      <c r="AG4" s="23">
        <v>102</v>
      </c>
      <c r="AH4" s="23">
        <v>76</v>
      </c>
      <c r="AI4" s="23">
        <v>57</v>
      </c>
      <c r="AJ4" s="23">
        <v>108</v>
      </c>
      <c r="AK4" s="23">
        <v>53</v>
      </c>
      <c r="AL4" s="23">
        <v>62</v>
      </c>
      <c r="AM4" s="23">
        <v>35</v>
      </c>
    </row>
    <row r="5" spans="2:40" x14ac:dyDescent="0.2">
      <c r="L5" t="s">
        <v>416</v>
      </c>
      <c r="N5" s="138" t="s">
        <v>411</v>
      </c>
      <c r="O5" s="137" t="s">
        <v>8</v>
      </c>
      <c r="P5" s="137" t="s">
        <v>8</v>
      </c>
      <c r="Q5" s="137" t="s">
        <v>8</v>
      </c>
      <c r="R5" s="137" t="s">
        <v>8</v>
      </c>
      <c r="S5" s="137" t="s">
        <v>8</v>
      </c>
      <c r="T5" s="137" t="s">
        <v>8</v>
      </c>
      <c r="U5" s="137" t="s">
        <v>8</v>
      </c>
      <c r="V5" s="137" t="s">
        <v>8</v>
      </c>
      <c r="W5" s="137" t="s">
        <v>8</v>
      </c>
      <c r="X5" s="137" t="s">
        <v>8</v>
      </c>
      <c r="Y5" s="137" t="s">
        <v>8</v>
      </c>
      <c r="Z5" s="137" t="s">
        <v>8</v>
      </c>
      <c r="AA5" s="23">
        <v>432</v>
      </c>
      <c r="AB5" s="23">
        <v>377</v>
      </c>
      <c r="AC5" s="23">
        <v>387</v>
      </c>
      <c r="AD5" s="23">
        <v>394</v>
      </c>
      <c r="AE5" s="23">
        <v>390</v>
      </c>
      <c r="AF5" s="23">
        <v>370</v>
      </c>
      <c r="AG5" s="23">
        <v>306</v>
      </c>
      <c r="AH5" s="23">
        <v>305</v>
      </c>
      <c r="AI5" s="137" t="s">
        <v>8</v>
      </c>
      <c r="AJ5" s="137" t="s">
        <v>8</v>
      </c>
      <c r="AK5" s="137" t="s">
        <v>8</v>
      </c>
      <c r="AL5" s="137" t="s">
        <v>8</v>
      </c>
      <c r="AM5" s="137" t="s">
        <v>8</v>
      </c>
    </row>
    <row r="6" spans="2:40" x14ac:dyDescent="0.2">
      <c r="K6">
        <v>2013</v>
      </c>
      <c r="L6">
        <v>426</v>
      </c>
      <c r="N6" s="138" t="s">
        <v>412</v>
      </c>
      <c r="O6" s="137" t="s">
        <v>8</v>
      </c>
      <c r="P6" s="137" t="s">
        <v>8</v>
      </c>
      <c r="Q6" s="137" t="s">
        <v>8</v>
      </c>
      <c r="R6" s="137" t="s">
        <v>8</v>
      </c>
      <c r="S6" s="137" t="s">
        <v>8</v>
      </c>
      <c r="T6" s="137" t="s">
        <v>8</v>
      </c>
      <c r="U6" s="137" t="s">
        <v>8</v>
      </c>
      <c r="V6" s="137" t="s">
        <v>8</v>
      </c>
      <c r="W6" s="137" t="s">
        <v>8</v>
      </c>
      <c r="X6" s="137" t="s">
        <v>8</v>
      </c>
      <c r="Y6" s="137" t="s">
        <v>8</v>
      </c>
      <c r="Z6" s="137" t="s">
        <v>8</v>
      </c>
      <c r="AA6" s="137" t="s">
        <v>8</v>
      </c>
      <c r="AB6" s="137" t="s">
        <v>8</v>
      </c>
      <c r="AC6" s="137" t="s">
        <v>8</v>
      </c>
      <c r="AD6" s="137" t="s">
        <v>8</v>
      </c>
      <c r="AE6" s="137" t="s">
        <v>8</v>
      </c>
      <c r="AF6" s="137" t="s">
        <v>8</v>
      </c>
      <c r="AG6" s="137" t="s">
        <v>8</v>
      </c>
      <c r="AH6" s="137" t="s">
        <v>8</v>
      </c>
      <c r="AI6" s="23">
        <v>364300</v>
      </c>
      <c r="AJ6" s="23">
        <v>365500</v>
      </c>
      <c r="AK6" s="23">
        <v>351400</v>
      </c>
      <c r="AL6" s="137" t="s">
        <v>8</v>
      </c>
      <c r="AM6" s="137" t="s">
        <v>8</v>
      </c>
    </row>
    <row r="7" spans="2:40" x14ac:dyDescent="0.2">
      <c r="K7">
        <v>2012</v>
      </c>
      <c r="L7">
        <v>513</v>
      </c>
      <c r="N7" s="138" t="s">
        <v>417</v>
      </c>
      <c r="O7" s="137" t="s">
        <v>8</v>
      </c>
      <c r="P7" s="137" t="s">
        <v>8</v>
      </c>
      <c r="Q7" s="137" t="s">
        <v>8</v>
      </c>
      <c r="R7" s="137" t="s">
        <v>8</v>
      </c>
      <c r="S7" s="137" t="s">
        <v>8</v>
      </c>
      <c r="T7" s="137" t="s">
        <v>8</v>
      </c>
      <c r="U7" s="137" t="s">
        <v>8</v>
      </c>
      <c r="V7" s="137" t="s">
        <v>8</v>
      </c>
      <c r="W7" s="137" t="s">
        <v>8</v>
      </c>
      <c r="X7" s="23">
        <v>8500</v>
      </c>
      <c r="Y7" s="23">
        <v>11000</v>
      </c>
      <c r="Z7" s="23">
        <v>9500</v>
      </c>
      <c r="AA7" s="23">
        <v>8800</v>
      </c>
      <c r="AB7" s="23">
        <v>9300</v>
      </c>
      <c r="AC7" s="23">
        <v>9600</v>
      </c>
      <c r="AD7" s="23">
        <v>10800</v>
      </c>
      <c r="AE7" s="23">
        <v>9200</v>
      </c>
      <c r="AF7" s="23">
        <v>9800</v>
      </c>
      <c r="AG7" s="23">
        <v>7000</v>
      </c>
      <c r="AH7" s="23">
        <v>8800</v>
      </c>
      <c r="AI7" s="23">
        <v>8600</v>
      </c>
      <c r="AJ7" s="23">
        <v>9600</v>
      </c>
      <c r="AK7" s="23">
        <v>8700</v>
      </c>
      <c r="AL7" s="23">
        <v>11400</v>
      </c>
      <c r="AM7" s="23">
        <v>10500</v>
      </c>
    </row>
    <row r="8" spans="2:40" x14ac:dyDescent="0.2">
      <c r="K8">
        <v>2011</v>
      </c>
      <c r="L8">
        <v>620</v>
      </c>
      <c r="N8" s="138" t="s">
        <v>418</v>
      </c>
      <c r="O8" s="137" t="s">
        <v>8</v>
      </c>
      <c r="P8" s="137" t="s">
        <v>8</v>
      </c>
      <c r="Q8" s="137" t="s">
        <v>8</v>
      </c>
      <c r="R8" s="137" t="s">
        <v>8</v>
      </c>
      <c r="S8" s="137" t="s">
        <v>8</v>
      </c>
      <c r="T8" s="137" t="s">
        <v>8</v>
      </c>
      <c r="U8" s="137" t="s">
        <v>8</v>
      </c>
      <c r="V8" s="137" t="s">
        <v>8</v>
      </c>
      <c r="W8" s="137" t="s">
        <v>8</v>
      </c>
      <c r="X8" s="137" t="s">
        <v>8</v>
      </c>
      <c r="Y8" s="137" t="s">
        <v>8</v>
      </c>
      <c r="Z8" s="137" t="s">
        <v>8</v>
      </c>
      <c r="AA8" s="137" t="s">
        <v>8</v>
      </c>
      <c r="AB8" s="137" t="s">
        <v>8</v>
      </c>
      <c r="AC8" s="137" t="s">
        <v>8</v>
      </c>
      <c r="AD8" s="137" t="s">
        <v>8</v>
      </c>
      <c r="AE8" s="137" t="s">
        <v>8</v>
      </c>
      <c r="AF8" s="137" t="s">
        <v>8</v>
      </c>
      <c r="AG8" s="137" t="s">
        <v>8</v>
      </c>
      <c r="AH8" s="23">
        <v>77300</v>
      </c>
      <c r="AI8" s="23">
        <v>81700</v>
      </c>
      <c r="AJ8" s="23">
        <v>74100</v>
      </c>
      <c r="AK8" s="23">
        <v>77900</v>
      </c>
      <c r="AL8" s="23">
        <v>47900</v>
      </c>
      <c r="AM8" s="137" t="s">
        <v>8</v>
      </c>
    </row>
    <row r="9" spans="2:40" x14ac:dyDescent="0.2">
      <c r="K9">
        <v>2010</v>
      </c>
      <c r="L9">
        <v>656</v>
      </c>
      <c r="N9" s="138" t="s">
        <v>414</v>
      </c>
      <c r="O9" s="23">
        <v>49</v>
      </c>
      <c r="P9" s="23">
        <v>62</v>
      </c>
      <c r="Q9" s="23">
        <v>42</v>
      </c>
      <c r="R9" s="23">
        <v>50</v>
      </c>
      <c r="S9" s="23">
        <v>34</v>
      </c>
      <c r="T9" s="23">
        <v>29</v>
      </c>
      <c r="U9" s="23">
        <v>46</v>
      </c>
      <c r="V9" s="23">
        <v>22</v>
      </c>
      <c r="W9" s="23">
        <v>26</v>
      </c>
      <c r="X9" s="23">
        <v>29</v>
      </c>
      <c r="Y9" s="23">
        <v>28</v>
      </c>
      <c r="Z9" s="23">
        <v>31</v>
      </c>
      <c r="AA9" s="23">
        <v>42</v>
      </c>
      <c r="AB9" s="23">
        <v>45</v>
      </c>
      <c r="AC9" s="23">
        <v>22</v>
      </c>
      <c r="AD9" s="23">
        <v>31</v>
      </c>
      <c r="AE9" s="23">
        <v>35</v>
      </c>
      <c r="AF9" s="23">
        <v>39</v>
      </c>
      <c r="AG9" s="23">
        <v>34</v>
      </c>
      <c r="AH9" s="23">
        <v>44</v>
      </c>
      <c r="AI9" s="23">
        <v>28</v>
      </c>
      <c r="AJ9" s="23">
        <v>37</v>
      </c>
      <c r="AK9" s="23">
        <v>30</v>
      </c>
      <c r="AL9" s="137" t="s">
        <v>8</v>
      </c>
      <c r="AM9" s="137" t="s">
        <v>8</v>
      </c>
    </row>
    <row r="10" spans="2:40" x14ac:dyDescent="0.2">
      <c r="K10">
        <v>2009</v>
      </c>
      <c r="L10">
        <v>721</v>
      </c>
      <c r="N10" s="138" t="s">
        <v>415</v>
      </c>
      <c r="O10" s="137" t="s">
        <v>8</v>
      </c>
      <c r="P10" s="137" t="s">
        <v>8</v>
      </c>
      <c r="Q10" s="137" t="s">
        <v>8</v>
      </c>
      <c r="R10" s="137" t="s">
        <v>8</v>
      </c>
      <c r="S10" s="137" t="s">
        <v>8</v>
      </c>
      <c r="T10" s="137" t="s">
        <v>8</v>
      </c>
      <c r="U10" s="137" t="s">
        <v>8</v>
      </c>
      <c r="V10" s="137" t="s">
        <v>8</v>
      </c>
      <c r="W10" s="137" t="s">
        <v>8</v>
      </c>
      <c r="X10" s="137" t="s">
        <v>8</v>
      </c>
      <c r="Y10" s="137" t="s">
        <v>8</v>
      </c>
      <c r="Z10" s="137" t="s">
        <v>8</v>
      </c>
      <c r="AA10" s="137" t="s">
        <v>8</v>
      </c>
      <c r="AB10" s="137" t="s">
        <v>8</v>
      </c>
      <c r="AC10" s="137" t="s">
        <v>8</v>
      </c>
      <c r="AD10" s="137" t="s">
        <v>8</v>
      </c>
      <c r="AE10" s="137" t="s">
        <v>8</v>
      </c>
      <c r="AF10" s="137" t="s">
        <v>8</v>
      </c>
      <c r="AG10" s="137" t="s">
        <v>8</v>
      </c>
      <c r="AH10" s="23">
        <v>250100</v>
      </c>
      <c r="AI10" s="23">
        <v>251700</v>
      </c>
      <c r="AJ10" s="23">
        <v>262300</v>
      </c>
      <c r="AK10" s="23">
        <v>265000</v>
      </c>
      <c r="AL10" s="23">
        <v>256700</v>
      </c>
      <c r="AM10" s="137" t="s">
        <v>8</v>
      </c>
    </row>
    <row r="11" spans="2:40" x14ac:dyDescent="0.2">
      <c r="K11">
        <v>2008</v>
      </c>
      <c r="L11">
        <v>758</v>
      </c>
      <c r="N11" s="138" t="s">
        <v>419</v>
      </c>
      <c r="O11" s="137" t="s">
        <v>8</v>
      </c>
      <c r="P11" s="137" t="s">
        <v>8</v>
      </c>
      <c r="Q11" s="137" t="s">
        <v>8</v>
      </c>
      <c r="R11" s="137" t="s">
        <v>8</v>
      </c>
      <c r="S11" s="137" t="s">
        <v>8</v>
      </c>
      <c r="T11" s="137" t="s">
        <v>8</v>
      </c>
      <c r="U11" s="137" t="s">
        <v>8</v>
      </c>
      <c r="V11" s="137" t="s">
        <v>8</v>
      </c>
      <c r="W11" s="137" t="s">
        <v>8</v>
      </c>
      <c r="X11" s="137" t="s">
        <v>8</v>
      </c>
      <c r="Y11" s="137" t="s">
        <v>8</v>
      </c>
      <c r="Z11" s="137" t="s">
        <v>8</v>
      </c>
      <c r="AA11" s="137" t="s">
        <v>8</v>
      </c>
      <c r="AB11" s="137" t="s">
        <v>8</v>
      </c>
      <c r="AC11" s="137" t="s">
        <v>8</v>
      </c>
      <c r="AD11" s="137" t="s">
        <v>8</v>
      </c>
      <c r="AE11" s="137" t="s">
        <v>8</v>
      </c>
      <c r="AF11" s="137" t="s">
        <v>8</v>
      </c>
      <c r="AG11" s="137" t="s">
        <v>8</v>
      </c>
      <c r="AH11" s="137" t="s">
        <v>8</v>
      </c>
      <c r="AI11" s="137" t="s">
        <v>8</v>
      </c>
      <c r="AJ11" s="137" t="s">
        <v>8</v>
      </c>
      <c r="AK11" s="137">
        <v>24600</v>
      </c>
      <c r="AL11" s="137">
        <v>23900</v>
      </c>
      <c r="AM11" s="137">
        <v>24400</v>
      </c>
    </row>
    <row r="12" spans="2:40" x14ac:dyDescent="0.2">
      <c r="K12">
        <v>2007</v>
      </c>
      <c r="L12">
        <v>832</v>
      </c>
    </row>
    <row r="13" spans="2:40" x14ac:dyDescent="0.2">
      <c r="K13">
        <v>2006</v>
      </c>
      <c r="L13">
        <v>832</v>
      </c>
    </row>
    <row r="14" spans="2:40" x14ac:dyDescent="0.2">
      <c r="K14">
        <v>2005</v>
      </c>
      <c r="L14">
        <v>799</v>
      </c>
    </row>
    <row r="15" spans="2:40" x14ac:dyDescent="0.2">
      <c r="K15">
        <v>2004</v>
      </c>
      <c r="L15">
        <v>751</v>
      </c>
    </row>
    <row r="16" spans="2:40" x14ac:dyDescent="0.2">
      <c r="K16">
        <v>2003</v>
      </c>
      <c r="L16">
        <v>650</v>
      </c>
    </row>
    <row r="17" spans="11:12" x14ac:dyDescent="0.2">
      <c r="K17">
        <v>2002</v>
      </c>
      <c r="L17">
        <v>550</v>
      </c>
    </row>
    <row r="18" spans="11:12" x14ac:dyDescent="0.2">
      <c r="K18">
        <v>2001</v>
      </c>
      <c r="L18">
        <v>520</v>
      </c>
    </row>
    <row r="19" spans="11:12" x14ac:dyDescent="0.2">
      <c r="K19">
        <v>2000</v>
      </c>
      <c r="L19">
        <v>447</v>
      </c>
    </row>
    <row r="20" spans="11:12" x14ac:dyDescent="0.2">
      <c r="K20">
        <v>1999</v>
      </c>
      <c r="L20">
        <v>397</v>
      </c>
    </row>
    <row r="21" spans="11:12" x14ac:dyDescent="0.2">
      <c r="K21">
        <v>1998</v>
      </c>
      <c r="L21">
        <v>252</v>
      </c>
    </row>
    <row r="22" spans="11:12" x14ac:dyDescent="0.2">
      <c r="K22">
        <v>1997</v>
      </c>
      <c r="L22">
        <v>240</v>
      </c>
    </row>
    <row r="23" spans="11:12" x14ac:dyDescent="0.2">
      <c r="K23">
        <v>1996</v>
      </c>
      <c r="L23">
        <v>249</v>
      </c>
    </row>
    <row r="24" spans="11:12" x14ac:dyDescent="0.2">
      <c r="K24">
        <v>1995</v>
      </c>
      <c r="L24">
        <v>200</v>
      </c>
    </row>
    <row r="25" spans="11:12" x14ac:dyDescent="0.2">
      <c r="K25">
        <v>1994</v>
      </c>
      <c r="L25">
        <v>198</v>
      </c>
    </row>
    <row r="26" spans="11:12" x14ac:dyDescent="0.2">
      <c r="K26">
        <v>1993</v>
      </c>
      <c r="L26">
        <v>183</v>
      </c>
    </row>
    <row r="27" spans="11:12" x14ac:dyDescent="0.2">
      <c r="K27">
        <v>1992</v>
      </c>
      <c r="L27">
        <v>220</v>
      </c>
    </row>
    <row r="28" spans="11:12" x14ac:dyDescent="0.2">
      <c r="K28">
        <v>1991</v>
      </c>
      <c r="L28">
        <v>230</v>
      </c>
    </row>
    <row r="29" spans="11:12" x14ac:dyDescent="0.2">
      <c r="K29">
        <v>1990</v>
      </c>
      <c r="L29">
        <v>235</v>
      </c>
    </row>
    <row r="30" spans="11:12" x14ac:dyDescent="0.2">
      <c r="K30">
        <v>1989</v>
      </c>
      <c r="L30">
        <v>230</v>
      </c>
    </row>
    <row r="31" spans="11:12" x14ac:dyDescent="0.2">
      <c r="K31">
        <v>1988</v>
      </c>
      <c r="L31">
        <v>250</v>
      </c>
    </row>
    <row r="32" spans="11:12" x14ac:dyDescent="0.2">
      <c r="K32">
        <v>1987</v>
      </c>
      <c r="L32">
        <v>264</v>
      </c>
    </row>
    <row r="33" spans="2:12" x14ac:dyDescent="0.2">
      <c r="K33">
        <v>1986</v>
      </c>
      <c r="L33">
        <v>300</v>
      </c>
    </row>
    <row r="39" spans="2:12" x14ac:dyDescent="0.2">
      <c r="B39" s="3" t="s">
        <v>60</v>
      </c>
    </row>
    <row r="41" spans="2:12" x14ac:dyDescent="0.2">
      <c r="L41" t="s">
        <v>409</v>
      </c>
    </row>
    <row r="42" spans="2:12" x14ac:dyDescent="0.2">
      <c r="K42">
        <v>2013</v>
      </c>
      <c r="L42">
        <v>17377</v>
      </c>
    </row>
    <row r="43" spans="2:12" x14ac:dyDescent="0.2">
      <c r="K43">
        <v>2012</v>
      </c>
      <c r="L43">
        <v>18841</v>
      </c>
    </row>
    <row r="44" spans="2:12" x14ac:dyDescent="0.2">
      <c r="K44">
        <v>2011</v>
      </c>
      <c r="L44">
        <v>14492</v>
      </c>
    </row>
    <row r="45" spans="2:12" x14ac:dyDescent="0.2">
      <c r="K45">
        <v>2010</v>
      </c>
      <c r="L45">
        <v>13470</v>
      </c>
    </row>
    <row r="46" spans="2:12" x14ac:dyDescent="0.2">
      <c r="K46">
        <v>2009</v>
      </c>
      <c r="L46">
        <v>10554</v>
      </c>
    </row>
    <row r="47" spans="2:12" x14ac:dyDescent="0.2">
      <c r="K47">
        <v>2008</v>
      </c>
      <c r="L47">
        <v>7470</v>
      </c>
    </row>
    <row r="48" spans="2:12" x14ac:dyDescent="0.2">
      <c r="K48">
        <v>2007</v>
      </c>
      <c r="L48">
        <v>8348</v>
      </c>
    </row>
    <row r="49" spans="2:12" x14ac:dyDescent="0.2">
      <c r="K49">
        <v>2006</v>
      </c>
      <c r="L49">
        <v>5938</v>
      </c>
    </row>
    <row r="50" spans="2:12" x14ac:dyDescent="0.2">
      <c r="K50">
        <v>2005</v>
      </c>
      <c r="L50">
        <v>5371</v>
      </c>
    </row>
    <row r="51" spans="2:12" x14ac:dyDescent="0.2">
      <c r="K51">
        <v>2004</v>
      </c>
      <c r="L51">
        <v>6101</v>
      </c>
    </row>
    <row r="52" spans="2:12" x14ac:dyDescent="0.2">
      <c r="K52">
        <v>2003</v>
      </c>
      <c r="L52">
        <v>5311</v>
      </c>
    </row>
    <row r="62" spans="2:12" x14ac:dyDescent="0.2">
      <c r="B62" t="s">
        <v>59</v>
      </c>
    </row>
    <row r="65" spans="12:13" x14ac:dyDescent="0.2">
      <c r="M65" t="s">
        <v>410</v>
      </c>
    </row>
    <row r="66" spans="12:13" x14ac:dyDescent="0.2">
      <c r="L66">
        <v>2014</v>
      </c>
      <c r="M66">
        <v>35</v>
      </c>
    </row>
    <row r="67" spans="12:13" x14ac:dyDescent="0.2">
      <c r="L67">
        <v>2013</v>
      </c>
      <c r="M67">
        <v>62</v>
      </c>
    </row>
    <row r="68" spans="12:13" x14ac:dyDescent="0.2">
      <c r="L68">
        <v>2012</v>
      </c>
      <c r="M68">
        <v>53</v>
      </c>
    </row>
    <row r="69" spans="12:13" x14ac:dyDescent="0.2">
      <c r="L69">
        <v>2011</v>
      </c>
      <c r="M69">
        <v>108</v>
      </c>
    </row>
    <row r="70" spans="12:13" x14ac:dyDescent="0.2">
      <c r="L70">
        <v>2010</v>
      </c>
      <c r="M70">
        <v>57</v>
      </c>
    </row>
    <row r="71" spans="12:13" x14ac:dyDescent="0.2">
      <c r="L71">
        <v>2009</v>
      </c>
      <c r="M71">
        <v>76</v>
      </c>
    </row>
    <row r="72" spans="12:13" x14ac:dyDescent="0.2">
      <c r="L72">
        <v>2008</v>
      </c>
      <c r="M72">
        <v>102</v>
      </c>
    </row>
    <row r="73" spans="12:13" x14ac:dyDescent="0.2">
      <c r="L73">
        <v>2007</v>
      </c>
      <c r="M73">
        <v>84</v>
      </c>
    </row>
    <row r="74" spans="12:13" x14ac:dyDescent="0.2">
      <c r="L74">
        <v>2006</v>
      </c>
      <c r="M74">
        <v>109</v>
      </c>
    </row>
    <row r="75" spans="12:13" x14ac:dyDescent="0.2">
      <c r="L75">
        <v>2005</v>
      </c>
      <c r="M75">
        <v>116</v>
      </c>
    </row>
    <row r="76" spans="12:13" x14ac:dyDescent="0.2">
      <c r="L76">
        <v>2004</v>
      </c>
      <c r="M76">
        <v>62</v>
      </c>
    </row>
    <row r="90" spans="2:13" x14ac:dyDescent="0.2">
      <c r="B90" t="s">
        <v>58</v>
      </c>
    </row>
    <row r="94" spans="2:13" x14ac:dyDescent="0.2">
      <c r="M94" t="s">
        <v>411</v>
      </c>
    </row>
    <row r="95" spans="2:13" x14ac:dyDescent="0.2">
      <c r="L95">
        <v>2009</v>
      </c>
      <c r="M95">
        <v>305</v>
      </c>
    </row>
    <row r="96" spans="2:13" x14ac:dyDescent="0.2">
      <c r="L96">
        <v>2008</v>
      </c>
      <c r="M96">
        <v>306</v>
      </c>
    </row>
    <row r="97" spans="12:13" x14ac:dyDescent="0.2">
      <c r="L97">
        <v>2007</v>
      </c>
      <c r="M97">
        <v>370</v>
      </c>
    </row>
    <row r="98" spans="12:13" x14ac:dyDescent="0.2">
      <c r="L98">
        <v>2006</v>
      </c>
      <c r="M98">
        <v>390</v>
      </c>
    </row>
    <row r="99" spans="12:13" x14ac:dyDescent="0.2">
      <c r="L99">
        <v>2005</v>
      </c>
      <c r="M99">
        <v>394</v>
      </c>
    </row>
    <row r="100" spans="12:13" x14ac:dyDescent="0.2">
      <c r="L100">
        <v>2004</v>
      </c>
      <c r="M100">
        <v>387</v>
      </c>
    </row>
    <row r="101" spans="12:13" x14ac:dyDescent="0.2">
      <c r="L101">
        <v>2003</v>
      </c>
      <c r="M101">
        <v>377</v>
      </c>
    </row>
    <row r="102" spans="12:13" x14ac:dyDescent="0.2">
      <c r="L102">
        <v>2002</v>
      </c>
      <c r="M102">
        <v>432</v>
      </c>
    </row>
    <row r="114" spans="2:15" x14ac:dyDescent="0.2">
      <c r="O114" t="s">
        <v>412</v>
      </c>
    </row>
    <row r="115" spans="2:15" x14ac:dyDescent="0.2">
      <c r="N115">
        <v>2012</v>
      </c>
      <c r="O115">
        <v>351400</v>
      </c>
    </row>
    <row r="116" spans="2:15" x14ac:dyDescent="0.2">
      <c r="N116">
        <v>2011</v>
      </c>
      <c r="O116">
        <v>365500</v>
      </c>
    </row>
    <row r="117" spans="2:15" x14ac:dyDescent="0.2">
      <c r="N117">
        <v>2010</v>
      </c>
      <c r="O117">
        <v>364300</v>
      </c>
    </row>
    <row r="118" spans="2:15" x14ac:dyDescent="0.2">
      <c r="B118" t="s">
        <v>57</v>
      </c>
    </row>
    <row r="161" spans="2:13" x14ac:dyDescent="0.2">
      <c r="B161" t="s">
        <v>56</v>
      </c>
    </row>
    <row r="165" spans="2:13" x14ac:dyDescent="0.2">
      <c r="M165" t="s">
        <v>417</v>
      </c>
    </row>
    <row r="166" spans="2:13" x14ac:dyDescent="0.2">
      <c r="L166">
        <v>2014</v>
      </c>
      <c r="M166">
        <v>10500</v>
      </c>
    </row>
    <row r="167" spans="2:13" x14ac:dyDescent="0.2">
      <c r="L167">
        <v>2013</v>
      </c>
      <c r="M167">
        <v>11400</v>
      </c>
    </row>
    <row r="168" spans="2:13" x14ac:dyDescent="0.2">
      <c r="L168">
        <v>2012</v>
      </c>
      <c r="M168">
        <v>8700</v>
      </c>
    </row>
    <row r="169" spans="2:13" x14ac:dyDescent="0.2">
      <c r="L169">
        <v>2011</v>
      </c>
      <c r="M169">
        <v>9600</v>
      </c>
    </row>
    <row r="170" spans="2:13" x14ac:dyDescent="0.2">
      <c r="L170">
        <v>2010</v>
      </c>
      <c r="M170">
        <v>8600</v>
      </c>
    </row>
    <row r="171" spans="2:13" x14ac:dyDescent="0.2">
      <c r="L171">
        <v>2009</v>
      </c>
      <c r="M171">
        <v>8800</v>
      </c>
    </row>
    <row r="172" spans="2:13" x14ac:dyDescent="0.2">
      <c r="L172">
        <v>2008</v>
      </c>
      <c r="M172">
        <v>7000</v>
      </c>
    </row>
    <row r="173" spans="2:13" x14ac:dyDescent="0.2">
      <c r="L173">
        <v>2007</v>
      </c>
      <c r="M173">
        <v>9800</v>
      </c>
    </row>
    <row r="174" spans="2:13" x14ac:dyDescent="0.2">
      <c r="L174">
        <v>2006</v>
      </c>
      <c r="M174">
        <v>9200</v>
      </c>
    </row>
    <row r="175" spans="2:13" x14ac:dyDescent="0.2">
      <c r="L175">
        <v>2005</v>
      </c>
      <c r="M175">
        <v>10800</v>
      </c>
    </row>
    <row r="176" spans="2:13" x14ac:dyDescent="0.2">
      <c r="L176">
        <v>2004</v>
      </c>
      <c r="M176">
        <v>9600</v>
      </c>
    </row>
    <row r="177" spans="12:13" x14ac:dyDescent="0.2">
      <c r="L177">
        <v>2003</v>
      </c>
      <c r="M177">
        <v>9300</v>
      </c>
    </row>
    <row r="178" spans="12:13" x14ac:dyDescent="0.2">
      <c r="L178">
        <v>2002</v>
      </c>
      <c r="M178">
        <v>8800</v>
      </c>
    </row>
    <row r="179" spans="12:13" x14ac:dyDescent="0.2">
      <c r="L179">
        <v>2001</v>
      </c>
      <c r="M179">
        <v>9500</v>
      </c>
    </row>
    <row r="180" spans="12:13" x14ac:dyDescent="0.2">
      <c r="L180">
        <v>2000</v>
      </c>
      <c r="M180">
        <v>11000</v>
      </c>
    </row>
    <row r="181" spans="12:13" x14ac:dyDescent="0.2">
      <c r="L181">
        <v>1999</v>
      </c>
      <c r="M181">
        <v>8500</v>
      </c>
    </row>
    <row r="193" spans="2:13" x14ac:dyDescent="0.2">
      <c r="B193" t="s">
        <v>55</v>
      </c>
    </row>
    <row r="194" spans="2:13" x14ac:dyDescent="0.2">
      <c r="M194" t="s">
        <v>413</v>
      </c>
    </row>
    <row r="195" spans="2:13" x14ac:dyDescent="0.2">
      <c r="L195">
        <v>2013</v>
      </c>
      <c r="M195">
        <v>47900</v>
      </c>
    </row>
    <row r="196" spans="2:13" x14ac:dyDescent="0.2">
      <c r="L196">
        <v>2012</v>
      </c>
      <c r="M196">
        <v>77900</v>
      </c>
    </row>
    <row r="197" spans="2:13" x14ac:dyDescent="0.2">
      <c r="L197">
        <v>2011</v>
      </c>
      <c r="M197">
        <v>74100</v>
      </c>
    </row>
    <row r="198" spans="2:13" x14ac:dyDescent="0.2">
      <c r="L198">
        <v>2010</v>
      </c>
      <c r="M198">
        <v>81700</v>
      </c>
    </row>
    <row r="199" spans="2:13" x14ac:dyDescent="0.2">
      <c r="L199">
        <v>2009</v>
      </c>
      <c r="M199">
        <v>77300</v>
      </c>
    </row>
    <row r="207" spans="2:13" x14ac:dyDescent="0.2">
      <c r="B207" t="s">
        <v>54</v>
      </c>
    </row>
    <row r="208" spans="2:13" x14ac:dyDescent="0.2">
      <c r="M208" t="s">
        <v>414</v>
      </c>
    </row>
    <row r="209" spans="12:13" x14ac:dyDescent="0.2">
      <c r="L209">
        <v>2012</v>
      </c>
      <c r="M209">
        <v>30</v>
      </c>
    </row>
    <row r="210" spans="12:13" x14ac:dyDescent="0.2">
      <c r="L210">
        <v>2011</v>
      </c>
      <c r="M210">
        <v>37</v>
      </c>
    </row>
    <row r="211" spans="12:13" x14ac:dyDescent="0.2">
      <c r="L211">
        <v>2010</v>
      </c>
      <c r="M211">
        <v>28</v>
      </c>
    </row>
    <row r="212" spans="12:13" x14ac:dyDescent="0.2">
      <c r="L212">
        <v>2009</v>
      </c>
      <c r="M212">
        <v>44</v>
      </c>
    </row>
    <row r="213" spans="12:13" x14ac:dyDescent="0.2">
      <c r="L213">
        <v>2008</v>
      </c>
      <c r="M213">
        <v>34</v>
      </c>
    </row>
    <row r="214" spans="12:13" x14ac:dyDescent="0.2">
      <c r="L214">
        <v>2007</v>
      </c>
      <c r="M214">
        <v>39</v>
      </c>
    </row>
    <row r="215" spans="12:13" x14ac:dyDescent="0.2">
      <c r="L215">
        <v>2006</v>
      </c>
      <c r="M215">
        <v>35</v>
      </c>
    </row>
    <row r="216" spans="12:13" x14ac:dyDescent="0.2">
      <c r="L216">
        <v>2005</v>
      </c>
      <c r="M216">
        <v>31</v>
      </c>
    </row>
    <row r="217" spans="12:13" x14ac:dyDescent="0.2">
      <c r="L217">
        <v>2004</v>
      </c>
      <c r="M217">
        <v>22</v>
      </c>
    </row>
    <row r="218" spans="12:13" x14ac:dyDescent="0.2">
      <c r="L218">
        <v>2003</v>
      </c>
      <c r="M218">
        <v>45</v>
      </c>
    </row>
    <row r="219" spans="12:13" x14ac:dyDescent="0.2">
      <c r="L219">
        <v>2002</v>
      </c>
      <c r="M219">
        <v>42</v>
      </c>
    </row>
    <row r="220" spans="12:13" x14ac:dyDescent="0.2">
      <c r="L220">
        <v>2001</v>
      </c>
      <c r="M220">
        <v>31</v>
      </c>
    </row>
    <row r="221" spans="12:13" x14ac:dyDescent="0.2">
      <c r="L221">
        <v>2000</v>
      </c>
      <c r="M221">
        <v>28</v>
      </c>
    </row>
    <row r="222" spans="12:13" x14ac:dyDescent="0.2">
      <c r="L222">
        <v>1999</v>
      </c>
      <c r="M222">
        <v>29</v>
      </c>
    </row>
    <row r="223" spans="12:13" x14ac:dyDescent="0.2">
      <c r="L223">
        <v>1998</v>
      </c>
      <c r="M223">
        <v>26</v>
      </c>
    </row>
    <row r="224" spans="12:13" x14ac:dyDescent="0.2">
      <c r="L224">
        <v>1997</v>
      </c>
      <c r="M224">
        <v>22</v>
      </c>
    </row>
    <row r="225" spans="12:13" x14ac:dyDescent="0.2">
      <c r="L225">
        <v>1996</v>
      </c>
      <c r="M225">
        <v>46</v>
      </c>
    </row>
    <row r="226" spans="12:13" x14ac:dyDescent="0.2">
      <c r="L226">
        <v>1995</v>
      </c>
      <c r="M226">
        <v>29</v>
      </c>
    </row>
    <row r="227" spans="12:13" x14ac:dyDescent="0.2">
      <c r="L227">
        <v>1994</v>
      </c>
      <c r="M227">
        <v>34</v>
      </c>
    </row>
    <row r="228" spans="12:13" x14ac:dyDescent="0.2">
      <c r="L228">
        <v>1993</v>
      </c>
      <c r="M228">
        <v>50</v>
      </c>
    </row>
    <row r="229" spans="12:13" x14ac:dyDescent="0.2">
      <c r="L229">
        <v>1992</v>
      </c>
      <c r="M229">
        <v>42</v>
      </c>
    </row>
    <row r="230" spans="12:13" x14ac:dyDescent="0.2">
      <c r="L230">
        <v>1991</v>
      </c>
      <c r="M230">
        <v>62</v>
      </c>
    </row>
    <row r="231" spans="12:13" x14ac:dyDescent="0.2">
      <c r="L231">
        <v>1990</v>
      </c>
      <c r="M231">
        <v>49</v>
      </c>
    </row>
    <row r="253" spans="2:2" x14ac:dyDescent="0.2">
      <c r="B253" t="s">
        <v>53</v>
      </c>
    </row>
    <row r="259" spans="2:13" x14ac:dyDescent="0.2">
      <c r="M259" t="s">
        <v>415</v>
      </c>
    </row>
    <row r="260" spans="2:13" x14ac:dyDescent="0.2">
      <c r="L260">
        <v>2013</v>
      </c>
      <c r="M260">
        <v>256700</v>
      </c>
    </row>
    <row r="261" spans="2:13" x14ac:dyDescent="0.2">
      <c r="L261">
        <v>2012</v>
      </c>
      <c r="M261">
        <v>265000</v>
      </c>
    </row>
    <row r="262" spans="2:13" x14ac:dyDescent="0.2">
      <c r="L262">
        <v>2011</v>
      </c>
      <c r="M262">
        <v>262300</v>
      </c>
    </row>
    <row r="263" spans="2:13" x14ac:dyDescent="0.2">
      <c r="L263">
        <v>2010</v>
      </c>
      <c r="M263">
        <v>251700</v>
      </c>
    </row>
    <row r="264" spans="2:13" x14ac:dyDescent="0.2">
      <c r="L264">
        <v>2009</v>
      </c>
      <c r="M264">
        <v>250100</v>
      </c>
    </row>
    <row r="271" spans="2:13" x14ac:dyDescent="0.2">
      <c r="B271" t="s">
        <v>52</v>
      </c>
    </row>
    <row r="272" spans="2:13" ht="19" x14ac:dyDescent="0.2">
      <c r="B272" s="48" t="s">
        <v>51</v>
      </c>
    </row>
    <row r="274" spans="2:3" x14ac:dyDescent="0.2">
      <c r="B274" t="s">
        <v>50</v>
      </c>
    </row>
    <row r="276" spans="2:3" ht="30" x14ac:dyDescent="0.2">
      <c r="B276" s="47" t="s">
        <v>49</v>
      </c>
      <c r="C276" s="47" t="s">
        <v>48</v>
      </c>
    </row>
    <row r="277" spans="2:3" x14ac:dyDescent="0.2">
      <c r="B277" s="46">
        <v>2014</v>
      </c>
      <c r="C277" s="45">
        <v>24400</v>
      </c>
    </row>
    <row r="278" spans="2:3" x14ac:dyDescent="0.2">
      <c r="B278" s="46">
        <v>2013</v>
      </c>
      <c r="C278" s="45">
        <v>23900</v>
      </c>
    </row>
    <row r="279" spans="2:3" x14ac:dyDescent="0.2">
      <c r="B279" s="46">
        <v>2012</v>
      </c>
      <c r="C279" s="45">
        <v>24600</v>
      </c>
    </row>
  </sheetData>
  <hyperlinks>
    <hyperlink ref="B2" r:id="rId1"/>
  </hyperlink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J17"/>
  <sheetViews>
    <sheetView workbookViewId="0">
      <selection activeCell="D11" sqref="D11"/>
    </sheetView>
  </sheetViews>
  <sheetFormatPr baseColWidth="10" defaultColWidth="8.83203125" defaultRowHeight="15" x14ac:dyDescent="0.2"/>
  <cols>
    <col min="1" max="2" width="8.83203125" style="43"/>
    <col min="3" max="3" width="48.1640625" style="43" customWidth="1"/>
    <col min="4" max="16384" width="8.83203125" style="43"/>
  </cols>
  <sheetData>
    <row r="3" spans="3:10" x14ac:dyDescent="0.2">
      <c r="C3" s="978"/>
      <c r="D3" s="979">
        <v>2007</v>
      </c>
      <c r="E3" s="979">
        <v>2008</v>
      </c>
      <c r="F3" s="979">
        <v>2009</v>
      </c>
      <c r="G3" s="979">
        <v>2010</v>
      </c>
      <c r="H3" s="979">
        <v>2011</v>
      </c>
      <c r="I3" s="979">
        <v>2012</v>
      </c>
      <c r="J3" s="979">
        <v>2013</v>
      </c>
    </row>
    <row r="4" spans="3:10" x14ac:dyDescent="0.2">
      <c r="C4" s="980" t="s">
        <v>677</v>
      </c>
      <c r="D4" s="981">
        <v>84780</v>
      </c>
      <c r="E4" s="981">
        <v>84634</v>
      </c>
      <c r="F4" s="981">
        <v>98593</v>
      </c>
      <c r="G4" s="981">
        <v>106742</v>
      </c>
      <c r="H4" s="981">
        <v>101165</v>
      </c>
      <c r="I4" s="981">
        <v>102922</v>
      </c>
      <c r="J4" s="981">
        <v>102737</v>
      </c>
    </row>
    <row r="5" spans="3:10" x14ac:dyDescent="0.2">
      <c r="C5" s="980" t="s">
        <v>678</v>
      </c>
      <c r="D5" s="981">
        <v>224827</v>
      </c>
      <c r="E5" s="981">
        <v>227008</v>
      </c>
      <c r="F5" s="981">
        <v>242731</v>
      </c>
      <c r="G5" s="981">
        <v>241745</v>
      </c>
      <c r="H5" s="981">
        <v>252249</v>
      </c>
      <c r="I5" s="981">
        <v>253112</v>
      </c>
      <c r="J5" s="981">
        <v>245935</v>
      </c>
    </row>
    <row r="6" spans="3:10" x14ac:dyDescent="0.2">
      <c r="C6" s="980" t="s">
        <v>679</v>
      </c>
      <c r="D6" s="981">
        <v>3836122</v>
      </c>
      <c r="E6" s="981">
        <v>3856017</v>
      </c>
      <c r="F6" s="981">
        <v>3975464</v>
      </c>
      <c r="G6" s="981">
        <v>4107764</v>
      </c>
      <c r="H6" s="981">
        <v>3977171</v>
      </c>
      <c r="I6" s="981">
        <v>4064422</v>
      </c>
      <c r="J6" s="981">
        <v>3800511</v>
      </c>
    </row>
    <row r="7" spans="3:10" x14ac:dyDescent="0.2">
      <c r="C7" s="980" t="s">
        <v>680</v>
      </c>
      <c r="D7" s="981">
        <v>105695</v>
      </c>
      <c r="E7" s="981">
        <v>104793</v>
      </c>
      <c r="F7" s="981">
        <v>118733</v>
      </c>
      <c r="G7" s="981">
        <v>116967</v>
      </c>
      <c r="H7" s="981">
        <v>111068</v>
      </c>
      <c r="I7" s="981">
        <v>115483</v>
      </c>
      <c r="J7" s="981">
        <v>107131</v>
      </c>
    </row>
    <row r="8" spans="3:10" x14ac:dyDescent="0.2">
      <c r="C8" s="980" t="s">
        <v>681</v>
      </c>
      <c r="D8" s="981">
        <v>398904</v>
      </c>
      <c r="E8" s="981">
        <v>417871</v>
      </c>
      <c r="F8" s="981">
        <v>427710</v>
      </c>
      <c r="G8" s="981">
        <v>472747</v>
      </c>
      <c r="H8" s="981">
        <v>464138</v>
      </c>
      <c r="I8" s="981">
        <v>497914</v>
      </c>
      <c r="J8" s="981">
        <v>519049</v>
      </c>
    </row>
    <row r="9" spans="3:10" x14ac:dyDescent="0.2">
      <c r="C9" s="980" t="s">
        <v>682</v>
      </c>
      <c r="D9" s="981">
        <v>287676</v>
      </c>
      <c r="E9" s="981">
        <v>310171</v>
      </c>
      <c r="F9" s="981">
        <v>310263</v>
      </c>
      <c r="G9" s="981">
        <v>326427</v>
      </c>
      <c r="H9" s="981">
        <v>325402</v>
      </c>
      <c r="I9" s="981">
        <v>333181</v>
      </c>
      <c r="J9" s="981">
        <v>326564</v>
      </c>
    </row>
    <row r="10" spans="3:10" x14ac:dyDescent="0.2">
      <c r="C10" s="980" t="s">
        <v>683</v>
      </c>
      <c r="D10" s="981">
        <v>291397</v>
      </c>
      <c r="E10" s="981">
        <v>290081</v>
      </c>
      <c r="F10" s="981">
        <v>299072</v>
      </c>
      <c r="G10" s="981">
        <v>338092</v>
      </c>
      <c r="H10" s="981">
        <v>317896</v>
      </c>
      <c r="I10" s="981">
        <v>294603</v>
      </c>
      <c r="J10" s="981">
        <v>307100</v>
      </c>
    </row>
    <row r="11" spans="3:10" x14ac:dyDescent="0.2">
      <c r="C11" s="980" t="s">
        <v>684</v>
      </c>
      <c r="D11" s="981">
        <v>297204</v>
      </c>
      <c r="E11" s="981">
        <v>292271</v>
      </c>
      <c r="F11" s="981">
        <v>289870</v>
      </c>
      <c r="G11" s="981">
        <v>294205</v>
      </c>
      <c r="H11" s="981">
        <v>274721</v>
      </c>
      <c r="I11" s="981">
        <v>293184</v>
      </c>
      <c r="J11" s="981">
        <v>282561</v>
      </c>
    </row>
    <row r="12" spans="3:10" x14ac:dyDescent="0.2">
      <c r="C12" s="980" t="s">
        <v>685</v>
      </c>
      <c r="D12" s="981">
        <v>115813</v>
      </c>
      <c r="E12" s="981">
        <v>124589</v>
      </c>
      <c r="F12" s="981">
        <v>124100</v>
      </c>
      <c r="G12" s="981">
        <v>131374</v>
      </c>
      <c r="H12" s="981">
        <v>135592</v>
      </c>
      <c r="I12" s="981">
        <v>148515</v>
      </c>
      <c r="J12" s="981">
        <v>155825</v>
      </c>
    </row>
    <row r="13" spans="3:10" x14ac:dyDescent="0.2">
      <c r="C13" s="980" t="s">
        <v>686</v>
      </c>
      <c r="D13" s="981">
        <v>143078</v>
      </c>
      <c r="E13" s="981">
        <v>150501</v>
      </c>
      <c r="F13" s="981">
        <v>157301</v>
      </c>
      <c r="G13" s="981">
        <v>179173</v>
      </c>
      <c r="H13" s="981">
        <v>174915</v>
      </c>
      <c r="I13" s="981">
        <v>176686</v>
      </c>
      <c r="J13" s="981">
        <v>177161</v>
      </c>
    </row>
    <row r="14" spans="3:10" x14ac:dyDescent="0.2">
      <c r="C14" s="980" t="s">
        <v>687</v>
      </c>
      <c r="D14" s="981">
        <v>111189</v>
      </c>
      <c r="E14" s="981">
        <v>120705</v>
      </c>
      <c r="F14" s="981">
        <v>109430</v>
      </c>
      <c r="G14" s="981">
        <v>122879</v>
      </c>
      <c r="H14" s="981">
        <v>130141</v>
      </c>
      <c r="I14" s="981">
        <v>125062</v>
      </c>
      <c r="J14" s="981">
        <v>128359</v>
      </c>
    </row>
    <row r="15" spans="3:10" x14ac:dyDescent="0.2">
      <c r="C15" s="980" t="s">
        <v>688</v>
      </c>
      <c r="D15" s="981">
        <v>2545432</v>
      </c>
      <c r="E15" s="981">
        <v>2675711</v>
      </c>
      <c r="F15" s="981">
        <v>2849209</v>
      </c>
      <c r="G15" s="981">
        <v>3081903</v>
      </c>
      <c r="H15" s="981">
        <v>3023631</v>
      </c>
      <c r="I15" s="981">
        <v>3142795</v>
      </c>
      <c r="J15" s="981">
        <v>3064076</v>
      </c>
    </row>
    <row r="16" spans="3:10" x14ac:dyDescent="0.2">
      <c r="C16" s="980" t="s">
        <v>689</v>
      </c>
      <c r="D16" s="981">
        <v>3059571</v>
      </c>
      <c r="E16" s="981">
        <v>3167669</v>
      </c>
      <c r="F16" s="981">
        <v>3349128</v>
      </c>
      <c r="G16" s="981">
        <v>3481466</v>
      </c>
      <c r="H16" s="981">
        <v>3466822</v>
      </c>
      <c r="I16" s="981">
        <v>3588030</v>
      </c>
      <c r="J16" s="981">
        <v>3437994</v>
      </c>
    </row>
    <row r="17" spans="3:10" x14ac:dyDescent="0.2">
      <c r="C17" s="980" t="s">
        <v>690</v>
      </c>
      <c r="D17" s="981">
        <v>82911</v>
      </c>
      <c r="E17" s="981">
        <v>80351</v>
      </c>
      <c r="F17" s="981">
        <v>84258</v>
      </c>
      <c r="G17" s="981">
        <v>90281</v>
      </c>
      <c r="H17" s="981">
        <v>99346</v>
      </c>
      <c r="I17" s="981">
        <v>98597</v>
      </c>
      <c r="J17" s="981">
        <v>104262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Slides</vt:lpstr>
      <vt:lpstr>Violations (1.2)</vt:lpstr>
      <vt:lpstr>Violations1.1</vt:lpstr>
      <vt:lpstr>EPA</vt:lpstr>
      <vt:lpstr>NRC</vt:lpstr>
      <vt:lpstr>USDA</vt:lpstr>
      <vt:lpstr>FDA</vt:lpstr>
      <vt:lpstr>CPSC(OLD)</vt:lpstr>
      <vt:lpstr>CPSC Summary</vt:lpstr>
      <vt:lpstr>ATF</vt:lpstr>
      <vt:lpstr>ATF2</vt:lpstr>
      <vt:lpstr>SEC</vt:lpstr>
      <vt:lpstr>FTC</vt:lpstr>
      <vt:lpstr>FDIC</vt:lpstr>
      <vt:lpstr>USPTO</vt:lpstr>
      <vt:lpstr>OSHA</vt:lpstr>
      <vt:lpstr>NLRB</vt:lpstr>
      <vt:lpstr>MSHA</vt:lpstr>
      <vt:lpstr>OWCP</vt:lpstr>
      <vt:lpstr>EEOC</vt:lpstr>
      <vt:lpstr>OLHCHH (lead)</vt:lpstr>
      <vt:lpstr>HUD</vt:lpstr>
      <vt:lpstr>DEA</vt:lpstr>
      <vt:lpstr>TTF</vt:lpstr>
      <vt:lpstr>TSA</vt:lpstr>
      <vt:lpstr>CBP - Border</vt:lpstr>
      <vt:lpstr>CBP - IPR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Coffin</dc:creator>
  <cp:lastModifiedBy>Microsoft Office User</cp:lastModifiedBy>
  <dcterms:created xsi:type="dcterms:W3CDTF">2015-09-11T02:47:27Z</dcterms:created>
  <dcterms:modified xsi:type="dcterms:W3CDTF">2017-06-08T05:54:24Z</dcterms:modified>
</cp:coreProperties>
</file>