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00" yWindow="735" windowWidth="7815" windowHeight="11985" tabRatio="765"/>
  </bookViews>
  <sheets>
    <sheet name="2-1" sheetId="8" r:id="rId1"/>
  </sheets>
  <definedNames>
    <definedName name="HTML_CodePage" hidden="1">1252</definedName>
    <definedName name="HTML_Control" hidden="1">{"'3-1'!$A$1:$Q$118"}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tasks\nts2000\nts2000\HTML\Ch2_web\2-1.htm"</definedName>
    <definedName name="HTML_Title" hidden="1">"Table 2-1"</definedName>
  </definedNames>
  <calcPr calcId="145621" iterate="1"/>
</workbook>
</file>

<file path=xl/calcChain.xml><?xml version="1.0" encoding="utf-8"?>
<calcChain xmlns="http://schemas.openxmlformats.org/spreadsheetml/2006/main">
  <c r="AH23" i="8" l="1"/>
  <c r="AH21" i="8"/>
  <c r="AH16" i="8"/>
  <c r="AH15" i="8"/>
  <c r="AG32" i="8" l="1"/>
  <c r="AD32" i="8"/>
  <c r="AC32" i="8"/>
  <c r="AF32" i="8"/>
  <c r="AE32" i="8"/>
  <c r="AB32" i="8"/>
  <c r="AF27" i="8"/>
  <c r="AE27" i="8"/>
  <c r="AB27" i="8"/>
  <c r="AG27" i="8"/>
  <c r="AD27" i="8"/>
  <c r="AC27" i="8"/>
  <c r="AD23" i="8"/>
  <c r="AE23" i="8"/>
  <c r="AF23" i="8"/>
  <c r="AB23" i="8"/>
  <c r="AC23" i="8"/>
  <c r="AG18" i="8"/>
  <c r="AD18" i="8"/>
  <c r="AC18" i="8"/>
  <c r="AF18" i="8"/>
  <c r="AE18" i="8"/>
  <c r="AB18" i="8"/>
  <c r="AD17" i="8"/>
  <c r="AG11" i="8"/>
  <c r="AE9" i="8"/>
  <c r="AC9" i="8"/>
  <c r="AB9" i="8"/>
  <c r="AG4" i="8"/>
  <c r="AD4" i="8"/>
  <c r="AC4" i="8"/>
  <c r="AF4" i="8"/>
  <c r="AE4" i="8"/>
  <c r="AB4" i="8"/>
  <c r="AC3" i="8" l="1"/>
  <c r="AB3" i="8"/>
  <c r="AD9" i="8"/>
  <c r="AG3" i="8"/>
  <c r="AD3" i="8"/>
  <c r="AE3" i="8"/>
  <c r="AF3" i="8"/>
  <c r="AA32" i="8" l="1"/>
  <c r="Z32" i="8"/>
  <c r="Y32" i="8"/>
  <c r="X32" i="8"/>
  <c r="W32" i="8"/>
  <c r="V32" i="8"/>
  <c r="U32" i="8"/>
  <c r="T32" i="8"/>
  <c r="S32" i="8"/>
  <c r="Z27" i="8"/>
  <c r="V27" i="8"/>
  <c r="AA27" i="8"/>
  <c r="W27" i="8"/>
  <c r="X27" i="8"/>
  <c r="T27" i="8"/>
  <c r="Y27" i="8"/>
  <c r="U27" i="8"/>
  <c r="S27" i="8"/>
  <c r="AA23" i="8"/>
  <c r="W23" i="8"/>
  <c r="X23" i="8"/>
  <c r="T23" i="8"/>
  <c r="Y23" i="8"/>
  <c r="U23" i="8"/>
  <c r="Z23" i="8"/>
  <c r="V23" i="8"/>
  <c r="Z18" i="8"/>
  <c r="Y18" i="8"/>
  <c r="AA18" i="8"/>
  <c r="X18" i="8"/>
  <c r="W18" i="8"/>
  <c r="V18" i="8"/>
  <c r="U18" i="8"/>
  <c r="T18" i="8"/>
  <c r="S18" i="8"/>
  <c r="AA9" i="8"/>
  <c r="Z9" i="8"/>
  <c r="Y9" i="8"/>
  <c r="X9" i="8"/>
  <c r="W9" i="8"/>
  <c r="V9" i="8"/>
  <c r="U9" i="8"/>
  <c r="T9" i="8"/>
  <c r="S9" i="8"/>
  <c r="Z4" i="8"/>
  <c r="Y4" i="8"/>
  <c r="V4" i="8"/>
  <c r="U4" i="8"/>
  <c r="AA4" i="8"/>
  <c r="X4" i="8"/>
  <c r="W4" i="8"/>
  <c r="T4" i="8"/>
  <c r="S4" i="8"/>
  <c r="X3" i="8" l="1"/>
  <c r="V3" i="8"/>
  <c r="Z3" i="8"/>
  <c r="S3" i="8"/>
  <c r="AA3" i="8"/>
  <c r="T3" i="8"/>
  <c r="W3" i="8"/>
  <c r="U3" i="8"/>
  <c r="Y3" i="8"/>
  <c r="R32" i="8" l="1"/>
  <c r="Q32" i="8"/>
  <c r="P32" i="8"/>
  <c r="O32" i="8"/>
  <c r="N32" i="8"/>
  <c r="M32" i="8"/>
  <c r="L32" i="8"/>
  <c r="K32" i="8"/>
  <c r="J32" i="8"/>
  <c r="I32" i="8"/>
  <c r="H32" i="8"/>
  <c r="G32" i="8"/>
  <c r="F32" i="8"/>
  <c r="E32" i="8"/>
  <c r="D32" i="8"/>
  <c r="R27" i="8"/>
  <c r="Q27" i="8"/>
  <c r="P27" i="8"/>
  <c r="O27" i="8"/>
  <c r="N27" i="8"/>
  <c r="M27" i="8"/>
  <c r="L27" i="8"/>
  <c r="K27" i="8"/>
  <c r="J27" i="8"/>
  <c r="I27" i="8"/>
  <c r="H27" i="8"/>
  <c r="G27" i="8"/>
  <c r="F27" i="8"/>
  <c r="E27" i="8"/>
  <c r="D27" i="8"/>
  <c r="Q18" i="8"/>
  <c r="P18" i="8"/>
  <c r="O18" i="8"/>
  <c r="O3" i="8" s="1"/>
  <c r="N18" i="8"/>
  <c r="M18" i="8"/>
  <c r="L18" i="8"/>
  <c r="K18" i="8"/>
  <c r="J18" i="8"/>
  <c r="I18" i="8"/>
  <c r="G18" i="8"/>
  <c r="F18" i="8"/>
  <c r="R18" i="8"/>
  <c r="H18" i="8"/>
  <c r="R9" i="8"/>
  <c r="Q9" i="8"/>
  <c r="P9" i="8"/>
  <c r="O9" i="8"/>
  <c r="N9" i="8"/>
  <c r="M9" i="8"/>
  <c r="L9" i="8"/>
  <c r="K9" i="8"/>
  <c r="J9" i="8"/>
  <c r="I9" i="8"/>
  <c r="H9" i="8"/>
  <c r="G9" i="8"/>
  <c r="F9" i="8"/>
  <c r="E9" i="8"/>
  <c r="D9" i="8"/>
  <c r="C9" i="8"/>
  <c r="B9" i="8"/>
  <c r="R4" i="8"/>
  <c r="Q4" i="8"/>
  <c r="P4" i="8"/>
  <c r="O4" i="8"/>
  <c r="N4" i="8"/>
  <c r="M4" i="8"/>
  <c r="L4" i="8"/>
  <c r="K4" i="8"/>
  <c r="J4" i="8"/>
  <c r="I4" i="8"/>
  <c r="I3" i="8" s="1"/>
  <c r="H4" i="8"/>
  <c r="G4" i="8"/>
  <c r="F4" i="8"/>
  <c r="E4" i="8"/>
  <c r="D4" i="8"/>
  <c r="C4" i="8"/>
  <c r="B4" i="8"/>
  <c r="J3" i="8" l="1"/>
  <c r="R3" i="8"/>
  <c r="N3" i="8"/>
  <c r="L3" i="8"/>
  <c r="P3" i="8"/>
  <c r="Q3" i="8"/>
  <c r="H3" i="8"/>
  <c r="M3" i="8"/>
  <c r="K3" i="8"/>
</calcChain>
</file>

<file path=xl/sharedStrings.xml><?xml version="1.0" encoding="utf-8"?>
<sst xmlns="http://schemas.openxmlformats.org/spreadsheetml/2006/main" count="388" uniqueCount="115">
  <si>
    <t>N</t>
  </si>
  <si>
    <t>Passenger car occupants</t>
  </si>
  <si>
    <t>Motorcyclists</t>
  </si>
  <si>
    <t>Bus occupants</t>
  </si>
  <si>
    <t>Gas pipeline</t>
  </si>
  <si>
    <t>U</t>
  </si>
  <si>
    <t>Air:</t>
  </si>
  <si>
    <t>Commuter:</t>
  </si>
  <si>
    <t>On-demand air taxi:</t>
  </si>
  <si>
    <t>Highway:</t>
  </si>
  <si>
    <t>Rail:</t>
  </si>
  <si>
    <t>Highway-rail grade crossing:</t>
  </si>
  <si>
    <t>Railroad:</t>
  </si>
  <si>
    <t>Transit:</t>
  </si>
  <si>
    <t>Water:</t>
  </si>
  <si>
    <t>Pedestrians</t>
  </si>
  <si>
    <t>Pedalcyclists</t>
  </si>
  <si>
    <t>Hazardous liquid pipeline</t>
  </si>
  <si>
    <t>NOTES</t>
  </si>
  <si>
    <t>SOURCES</t>
  </si>
  <si>
    <t>Hazardous liquid and gas pipeline:</t>
  </si>
  <si>
    <t>TOTAL fatalities</t>
  </si>
  <si>
    <t>Pipeline, total</t>
  </si>
  <si>
    <t>Highway, total</t>
  </si>
  <si>
    <t>Table 2-1: Transportation Fatalities by Mode</t>
  </si>
  <si>
    <t>Air, total</t>
  </si>
  <si>
    <t>U.S. Air Carrier:</t>
  </si>
  <si>
    <t>1960-65:  U.S. Department of Transportation, National Highway Traffic Safety Administration from data supplied by U.S. Department of Health and Human Services, National Center for Health Statistics, and individual state accident reports (adjusted to 30-day deaths).</t>
  </si>
  <si>
    <t>Employee/Worker</t>
  </si>
  <si>
    <t>Passenger/Occupant</t>
  </si>
  <si>
    <t>Other counts, redundant with above</t>
  </si>
  <si>
    <t>Railroad, killed at public crossing with motor vehicle</t>
  </si>
  <si>
    <t>Transit, non-rail</t>
  </si>
  <si>
    <t>Transit, rail</t>
  </si>
  <si>
    <t>Train accidents</t>
  </si>
  <si>
    <t>Highway-rail grade crossing</t>
  </si>
  <si>
    <t>General aviation:</t>
  </si>
  <si>
    <t>Current version of this table is not comparable with the versions before 2014 because of the categories changing for some modes.</t>
  </si>
  <si>
    <t>Passenger, Freight, Industrial/Other:</t>
  </si>
  <si>
    <t>Recreational:</t>
  </si>
  <si>
    <t>Highway fatalities data prior to 1975 have been adjusted to reflect the Fatality Analysis Reporting System's definition of a fatal crash as one that involves a motor vehicle on a traffic way that results in the death of a vehicle occupant or a nonmotorist within 30 days of the crash.</t>
  </si>
  <si>
    <t>Pipeline:</t>
  </si>
  <si>
    <t>Water injury data for 2001 and before is not comparable with later year due to a change in the reporting system.</t>
  </si>
  <si>
    <t>Tresspassers</t>
  </si>
  <si>
    <t>Trespassers</t>
  </si>
  <si>
    <t>Rail, other</t>
  </si>
  <si>
    <t>Rail, passenger</t>
  </si>
  <si>
    <t>Rail, freight</t>
  </si>
  <si>
    <t>Other incident</t>
  </si>
  <si>
    <r>
      <t xml:space="preserve">h </t>
    </r>
    <r>
      <rPr>
        <i/>
        <sz val="9"/>
        <color theme="1"/>
        <rFont val="Arial"/>
        <family val="2"/>
      </rPr>
      <t>Other incidents</t>
    </r>
    <r>
      <rPr>
        <sz val="9"/>
        <color theme="1"/>
        <rFont val="Arial"/>
        <family val="2"/>
      </rPr>
      <t xml:space="preserve"> are events other than Train Accidents or Crossing Incidents that cause physical harm to persons.</t>
    </r>
  </si>
  <si>
    <t xml:space="preserve"> </t>
  </si>
  <si>
    <r>
      <t xml:space="preserve">U.S. air carrier </t>
    </r>
    <r>
      <rPr>
        <vertAlign val="superscript"/>
        <sz val="11"/>
        <color theme="1"/>
        <rFont val="Arial Narrow"/>
        <family val="2"/>
      </rPr>
      <t>a</t>
    </r>
  </si>
  <si>
    <r>
      <t xml:space="preserve">Commuter carrier </t>
    </r>
    <r>
      <rPr>
        <vertAlign val="superscript"/>
        <sz val="11"/>
        <color theme="1"/>
        <rFont val="Arial Narrow"/>
        <family val="2"/>
      </rPr>
      <t>b</t>
    </r>
  </si>
  <si>
    <r>
      <t xml:space="preserve">On-demand air taxi </t>
    </r>
    <r>
      <rPr>
        <vertAlign val="superscript"/>
        <sz val="11"/>
        <color theme="1"/>
        <rFont val="Arial Narrow"/>
        <family val="2"/>
      </rPr>
      <t>c</t>
    </r>
  </si>
  <si>
    <r>
      <t xml:space="preserve">General aviation </t>
    </r>
    <r>
      <rPr>
        <vertAlign val="superscript"/>
        <sz val="11"/>
        <color theme="1"/>
        <rFont val="Arial Narrow"/>
        <family val="2"/>
      </rPr>
      <t>d</t>
    </r>
  </si>
  <si>
    <r>
      <t xml:space="preserve">Truck occupants </t>
    </r>
    <r>
      <rPr>
        <vertAlign val="superscript"/>
        <sz val="11"/>
        <color theme="1"/>
        <rFont val="Arial Narrow"/>
        <family val="2"/>
      </rPr>
      <t>e</t>
    </r>
    <r>
      <rPr>
        <sz val="11"/>
        <color theme="1"/>
        <rFont val="Arial Narrow"/>
        <family val="2"/>
      </rPr>
      <t>, light</t>
    </r>
  </si>
  <si>
    <r>
      <t xml:space="preserve">Truck occupants </t>
    </r>
    <r>
      <rPr>
        <vertAlign val="superscript"/>
        <sz val="11"/>
        <color theme="1"/>
        <rFont val="Arial Narrow"/>
        <family val="2"/>
      </rPr>
      <t>e</t>
    </r>
    <r>
      <rPr>
        <sz val="11"/>
        <color theme="1"/>
        <rFont val="Arial Narrow"/>
        <family val="2"/>
      </rPr>
      <t>, large</t>
    </r>
  </si>
  <si>
    <r>
      <t xml:space="preserve">Other incident </t>
    </r>
    <r>
      <rPr>
        <vertAlign val="superscript"/>
        <sz val="11"/>
        <color theme="1"/>
        <rFont val="Arial Narrow"/>
        <family val="2"/>
      </rPr>
      <t>f</t>
    </r>
  </si>
  <si>
    <r>
      <t xml:space="preserve">Railroad, total </t>
    </r>
    <r>
      <rPr>
        <b/>
        <vertAlign val="superscript"/>
        <sz val="11"/>
        <color theme="1"/>
        <rFont val="Arial Narrow"/>
        <family val="2"/>
      </rPr>
      <t>g</t>
    </r>
  </si>
  <si>
    <r>
      <t xml:space="preserve">Other incident </t>
    </r>
    <r>
      <rPr>
        <vertAlign val="superscript"/>
        <sz val="11"/>
        <color theme="1"/>
        <rFont val="Arial Narrow"/>
        <family val="2"/>
      </rPr>
      <t>h</t>
    </r>
  </si>
  <si>
    <r>
      <t xml:space="preserve">Transit, total </t>
    </r>
    <r>
      <rPr>
        <b/>
        <vertAlign val="superscript"/>
        <sz val="11"/>
        <color theme="1"/>
        <rFont val="Arial Narrow"/>
        <family val="2"/>
      </rPr>
      <t>i</t>
    </r>
  </si>
  <si>
    <r>
      <t xml:space="preserve">Water, total </t>
    </r>
    <r>
      <rPr>
        <b/>
        <vertAlign val="superscript"/>
        <sz val="11"/>
        <color theme="1"/>
        <rFont val="Arial Narrow"/>
        <family val="2"/>
      </rPr>
      <t>j</t>
    </r>
  </si>
  <si>
    <r>
      <t xml:space="preserve">Passenger vessel </t>
    </r>
    <r>
      <rPr>
        <vertAlign val="superscript"/>
        <sz val="11"/>
        <color theme="1"/>
        <rFont val="Arial Narrow"/>
        <family val="2"/>
      </rPr>
      <t>k</t>
    </r>
  </si>
  <si>
    <r>
      <t xml:space="preserve">Freight vessel </t>
    </r>
    <r>
      <rPr>
        <vertAlign val="superscript"/>
        <sz val="11"/>
        <color theme="1"/>
        <rFont val="Arial Narrow"/>
        <family val="2"/>
      </rPr>
      <t>l</t>
    </r>
  </si>
  <si>
    <r>
      <t xml:space="preserve">Industrial/Other </t>
    </r>
    <r>
      <rPr>
        <vertAlign val="superscript"/>
        <sz val="11"/>
        <color theme="1"/>
        <rFont val="Arial Narrow"/>
        <family val="2"/>
      </rPr>
      <t>m</t>
    </r>
  </si>
  <si>
    <r>
      <t xml:space="preserve">Recreational boating </t>
    </r>
    <r>
      <rPr>
        <vertAlign val="superscript"/>
        <sz val="11"/>
        <color theme="1"/>
        <rFont val="Arial Narrow"/>
        <family val="2"/>
      </rPr>
      <t>n</t>
    </r>
  </si>
  <si>
    <r>
      <t xml:space="preserve">a </t>
    </r>
    <r>
      <rPr>
        <sz val="9"/>
        <color theme="1"/>
        <rFont val="Arial"/>
        <family val="2"/>
      </rPr>
      <t>All services operating under 14 CFR 121 (</t>
    </r>
    <r>
      <rPr>
        <i/>
        <sz val="9"/>
        <color theme="1"/>
        <rFont val="Arial"/>
        <family val="2"/>
      </rPr>
      <t>Scheduled air carriers</t>
    </r>
    <r>
      <rPr>
        <sz val="9"/>
        <color theme="1"/>
        <rFont val="Arial"/>
        <family val="2"/>
      </rPr>
      <t xml:space="preserve">).  Since Mar. 20, 1997, 14 CFR 121 include aircraft with 10 or more seats that formerly operated under 14 CFR 135. This change makes it difficult to compare pre-1997 data for 14 CFR 121 and 14 CFR 135 with more recent data.  In 2001, other than the persons aboard the aircraft who were killed, fatalities resulting from the September 11 terrorist acts are excluded. </t>
    </r>
    <r>
      <rPr>
        <i/>
        <sz val="9"/>
        <color theme="1"/>
        <rFont val="Arial"/>
        <family val="2"/>
      </rPr>
      <t>U.S. air carrier</t>
    </r>
    <r>
      <rPr>
        <sz val="9"/>
        <color theme="1"/>
        <rFont val="Arial"/>
        <family val="2"/>
      </rPr>
      <t xml:space="preserve"> figure does not include 12 persons killed aboard a commuter aircraft when it and a US Air airliner collided.</t>
    </r>
  </si>
  <si>
    <r>
      <t xml:space="preserve">b </t>
    </r>
    <r>
      <rPr>
        <sz val="9"/>
        <color theme="1"/>
        <rFont val="Arial"/>
        <family val="2"/>
      </rPr>
      <t>All scheduled service operating under 14 CFR 135 (C</t>
    </r>
    <r>
      <rPr>
        <i/>
        <sz val="9"/>
        <color theme="1"/>
        <rFont val="Arial"/>
        <family val="2"/>
      </rPr>
      <t>ommuter air carriers</t>
    </r>
    <r>
      <rPr>
        <sz val="9"/>
        <color theme="1"/>
        <rFont val="Arial"/>
        <family val="2"/>
      </rPr>
      <t xml:space="preserve">). Before Mar. 20, 1997, 14 CFR 135 applied to aircraft with 30 or fewer seats. Since Mar. 20, 1997, 14 CFR 135 includes only aircraft with fewer than 10 seats.  This change makes it difficult to compare pre-1997 data for 14 CFR 121 and 14 CFR 135  with more recent data. </t>
    </r>
    <r>
      <rPr>
        <i/>
        <sz val="9"/>
        <color theme="1"/>
        <rFont val="Arial"/>
        <family val="2"/>
      </rPr>
      <t>Commuter air carrier</t>
    </r>
    <r>
      <rPr>
        <sz val="9"/>
        <color theme="1"/>
        <rFont val="Arial"/>
        <family val="2"/>
      </rPr>
      <t xml:space="preserve"> figure does not include 22 persons killed aboard a US Air airliner when it and a commuter aircraft collided.</t>
    </r>
  </si>
  <si>
    <r>
      <t xml:space="preserve">c </t>
    </r>
    <r>
      <rPr>
        <sz val="9"/>
        <color theme="1"/>
        <rFont val="Arial"/>
        <family val="2"/>
      </rPr>
      <t>Nonscheduled service operating under 14 CFR 135 (O</t>
    </r>
    <r>
      <rPr>
        <i/>
        <sz val="9"/>
        <color theme="1"/>
        <rFont val="Arial"/>
        <family val="2"/>
      </rPr>
      <t>n-demand air taxis</t>
    </r>
    <r>
      <rPr>
        <sz val="9"/>
        <color theme="1"/>
        <rFont val="Arial"/>
        <family val="2"/>
      </rPr>
      <t>).</t>
    </r>
    <r>
      <rPr>
        <vertAlign val="superscript"/>
        <sz val="9"/>
        <color theme="1"/>
        <rFont val="Arial"/>
        <family val="2"/>
      </rPr>
      <t xml:space="preserve"> </t>
    </r>
  </si>
  <si>
    <r>
      <t xml:space="preserve">d </t>
    </r>
    <r>
      <rPr>
        <sz val="9"/>
        <color theme="1"/>
        <rFont val="Arial"/>
        <family val="2"/>
      </rPr>
      <t>All operations other than those operating under 14 CFR 121 and 14 CFR 135.</t>
    </r>
  </si>
  <si>
    <r>
      <t>e</t>
    </r>
    <r>
      <rPr>
        <sz val="9"/>
        <color theme="1"/>
        <rFont val="Arial"/>
        <family val="2"/>
      </rPr>
      <t xml:space="preserve"> </t>
    </r>
    <r>
      <rPr>
        <i/>
        <sz val="9"/>
        <color theme="1"/>
        <rFont val="Arial"/>
        <family val="2"/>
      </rPr>
      <t>Light trucks</t>
    </r>
    <r>
      <rPr>
        <sz val="9"/>
        <color theme="1"/>
        <rFont val="Arial"/>
        <family val="2"/>
      </rPr>
      <t xml:space="preserve"> are defined as trucks of 10,000 pounds gross vehicle weight rating or less, including pickups, vans, truck-based station wagons, and utility vehicles. </t>
    </r>
    <r>
      <rPr>
        <i/>
        <sz val="9"/>
        <color theme="1"/>
        <rFont val="Arial"/>
        <family val="2"/>
      </rPr>
      <t>Large trucks</t>
    </r>
    <r>
      <rPr>
        <sz val="9"/>
        <color theme="1"/>
        <rFont val="Arial"/>
        <family val="2"/>
      </rPr>
      <t xml:space="preserve"> are defined as trucks over 10,000 pounds gross vehicle weight rating, including single-unit trucks and truck tractors.</t>
    </r>
  </si>
  <si>
    <r>
      <t xml:space="preserve">f </t>
    </r>
    <r>
      <rPr>
        <sz val="9"/>
        <color theme="1"/>
        <rFont val="Arial"/>
        <family val="2"/>
      </rPr>
      <t>Includes occupants of other vehicle types, other nonmotorists, and unknown. For 1960-70, the U.S. Department of Transportation, National Highway Traffic Safety Administration did not break out fatality data to the same level of detail as in later years, so fatalities for those years also include occupants of passenger cars, trucks, and buses.</t>
    </r>
  </si>
  <si>
    <r>
      <t xml:space="preserve">i </t>
    </r>
    <r>
      <rPr>
        <sz val="9"/>
        <color theme="1"/>
        <rFont val="Arial"/>
        <family val="2"/>
      </rPr>
      <t xml:space="preserve">Includes transit employee, contract worker, passenger, revenue facility occupant, and other fatalities for all modes reported in the National Transit Database. </t>
    </r>
  </si>
  <si>
    <r>
      <rPr>
        <vertAlign val="superscript"/>
        <sz val="9"/>
        <color theme="1"/>
        <rFont val="Arial"/>
        <family val="2"/>
      </rPr>
      <t xml:space="preserve">j </t>
    </r>
    <r>
      <rPr>
        <sz val="9"/>
        <color theme="1"/>
        <rFont val="Arial"/>
        <family val="2"/>
      </rPr>
      <t xml:space="preserve">Passenger, freight, and industrial/other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</si>
  <si>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 xml:space="preserve">k </t>
    </r>
    <r>
      <rPr>
        <sz val="9"/>
        <color theme="1"/>
        <rFont val="Arial"/>
        <family val="2"/>
      </rPr>
      <t xml:space="preserve">Passenger includes passenger ships, research ships, and schools ships and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</si>
  <si>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rPr>
        <vertAlign val="superscript"/>
        <sz val="9"/>
        <color theme="1"/>
        <rFont val="Arial"/>
        <family val="2"/>
      </rPr>
      <t>l</t>
    </r>
    <r>
      <rPr>
        <sz val="9"/>
        <color theme="1"/>
        <rFont val="Arial"/>
        <family val="2"/>
      </rPr>
      <t xml:space="preserve"> Freight includes barges, bulk carriers, general dry cargo ships, refrigerated cargo ships, roll-on/roll-off ships, tank ships, and towing ships and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</si>
  <si>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rPr>
        <vertAlign val="superscript"/>
        <sz val="9"/>
        <color theme="1"/>
        <rFont val="Arial"/>
        <family val="2"/>
      </rPr>
      <t>m</t>
    </r>
    <r>
      <rPr>
        <sz val="9"/>
        <color theme="1"/>
        <rFont val="Arial"/>
        <family val="2"/>
      </rPr>
      <t xml:space="preserve"> Industrial/other includes fishing vessels, miscellaneous vessels, and offshore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</si>
  <si>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 xml:space="preserve">n </t>
    </r>
    <r>
      <rPr>
        <sz val="9"/>
        <color theme="1"/>
        <rFont val="Arial"/>
        <family val="2"/>
      </rPr>
      <t>Recreational includes airboats, canoes, kayaks, motorboats, pontoon, rowboats, and sailboats</t>
    </r>
    <r>
      <rPr>
        <vertAlign val="superscript"/>
        <sz val="9"/>
        <color theme="1"/>
        <rFont val="Arial"/>
        <family val="2"/>
      </rPr>
      <t xml:space="preserve">. </t>
    </r>
    <r>
      <rPr>
        <sz val="9"/>
        <color theme="1"/>
        <rFont val="Arial"/>
        <family val="2"/>
      </rPr>
      <t>Data are based on information provided by the States, the District of Columbia and the five U.S. Territories to the Coast Guard Boating Accident Report Database (BARD) system, which is subject to some under- or delayed reporting.</t>
    </r>
  </si>
  <si>
    <r>
      <t xml:space="preserve">1960: National Transportation Safety Board, </t>
    </r>
    <r>
      <rPr>
        <i/>
        <sz val="9"/>
        <color theme="1"/>
        <rFont val="Arial"/>
        <family val="2"/>
      </rPr>
      <t>Annual Review of Aircraft Accident Data: U.S. Air Carrier Operations, Calendar Year 1967</t>
    </r>
    <r>
      <rPr>
        <sz val="9"/>
        <color theme="1"/>
        <rFont val="Arial"/>
        <family val="2"/>
      </rPr>
      <t xml:space="preserve"> (Washington, DC: December 1968).</t>
    </r>
  </si>
  <si>
    <r>
      <t>1965-70: Ibid.,</t>
    </r>
    <r>
      <rPr>
        <i/>
        <sz val="9"/>
        <color theme="1"/>
        <rFont val="Arial"/>
        <family val="2"/>
      </rPr>
      <t xml:space="preserve"> Annual Review of Aircraft Accident Data: U.S. Air Carrier Operations, Calendar Year 1975,</t>
    </r>
    <r>
      <rPr>
        <sz val="9"/>
        <color theme="1"/>
        <rFont val="Arial"/>
        <family val="2"/>
      </rPr>
      <t xml:space="preserve"> NTSB/ARC-77/1 (Washington, DC: January 1977).</t>
    </r>
  </si>
  <si>
    <r>
      <t xml:space="preserve">1975: Ibid., </t>
    </r>
    <r>
      <rPr>
        <i/>
        <sz val="9"/>
        <color theme="1"/>
        <rFont val="Arial"/>
        <family val="2"/>
      </rPr>
      <t xml:space="preserve">Annual Review of Aircraft Accident Data: U.S. Air Carrier Operations, Calendar Year 1983, </t>
    </r>
    <r>
      <rPr>
        <sz val="9"/>
        <color theme="1"/>
        <rFont val="Arial"/>
        <family val="2"/>
      </rPr>
      <t>NTSB/ARC-87/01 (Washington, DC: February 1987), table 18.</t>
    </r>
  </si>
  <si>
    <r>
      <t xml:space="preserve">1980: Ibid., </t>
    </r>
    <r>
      <rPr>
        <i/>
        <sz val="9"/>
        <color theme="1"/>
        <rFont val="Arial"/>
        <family val="2"/>
      </rPr>
      <t xml:space="preserve">Annual Review of Aircraft Accident Data: U.S. Air Carrier Operations, Calendar Year 1981, </t>
    </r>
    <r>
      <rPr>
        <sz val="9"/>
        <color theme="1"/>
        <rFont val="Arial"/>
        <family val="2"/>
      </rPr>
      <t>NTSB/ARC-85/01 (Washington, DC: February 1985), tables 2 and 16.</t>
    </r>
  </si>
  <si>
    <r>
      <t xml:space="preserve">1975-80: National Transportation Safety Board, </t>
    </r>
    <r>
      <rPr>
        <i/>
        <sz val="9"/>
        <color theme="1"/>
        <rFont val="Arial"/>
        <family val="2"/>
      </rPr>
      <t>Annual Review of Aircraft Accident Data: U.S. Air Carrier Operations, Calendar Year 1980,</t>
    </r>
    <r>
      <rPr>
        <sz val="9"/>
        <color theme="1"/>
        <rFont val="Arial"/>
        <family val="2"/>
      </rPr>
      <t xml:space="preserve"> NTSB/ARC-83/01 (Washington, DC: January 1983), tables 26 and 40.</t>
    </r>
  </si>
  <si>
    <r>
      <t xml:space="preserve">1975-80: National Transportation Safety Board, </t>
    </r>
    <r>
      <rPr>
        <i/>
        <sz val="9"/>
        <color theme="1"/>
        <rFont val="Arial"/>
        <family val="2"/>
      </rPr>
      <t>Annual Review of Aircraft Accident Data</t>
    </r>
    <r>
      <rPr>
        <sz val="9"/>
        <color theme="1"/>
        <rFont val="Arial"/>
        <family val="2"/>
      </rPr>
      <t xml:space="preserve">: </t>
    </r>
    <r>
      <rPr>
        <i/>
        <sz val="9"/>
        <color theme="1"/>
        <rFont val="Arial"/>
        <family val="2"/>
      </rPr>
      <t xml:space="preserve">U.S. Air Carrier Operations, Calendar Year 1981, </t>
    </r>
    <r>
      <rPr>
        <sz val="9"/>
        <color theme="1"/>
        <rFont val="Arial"/>
        <family val="2"/>
      </rPr>
      <t>NTSB/ARC-85/01 (Washington, DC: February 1985), table 61.</t>
    </r>
  </si>
  <si>
    <r>
      <t xml:space="preserve">1960-70: National Transportation Safety Board, </t>
    </r>
    <r>
      <rPr>
        <i/>
        <sz val="9"/>
        <color theme="1"/>
        <rFont val="Arial"/>
        <family val="2"/>
      </rPr>
      <t>Annual Review of Aircraft Accident Data: U.S. General Aviation, Calendar Year 1970,</t>
    </r>
    <r>
      <rPr>
        <sz val="9"/>
        <color theme="1"/>
        <rFont val="Arial"/>
        <family val="2"/>
      </rPr>
      <t xml:space="preserve"> NTSB/ARG-74/1 (Washington, DC: April 1974), table 117.</t>
    </r>
  </si>
  <si>
    <r>
      <t>1975-80: Ibid.,</t>
    </r>
    <r>
      <rPr>
        <i/>
        <sz val="9"/>
        <color theme="1"/>
        <rFont val="Arial"/>
        <family val="2"/>
      </rPr>
      <t xml:space="preserve"> Annual Review of Aircraft Accident Data: General Aviation, Calendar Year 1985,</t>
    </r>
    <r>
      <rPr>
        <sz val="9"/>
        <color theme="1"/>
        <rFont val="Arial"/>
        <family val="2"/>
      </rPr>
      <t xml:space="preserve"> NTSB/ARG-87/03 (Washington, DC: October 1987), table 21.</t>
    </r>
  </si>
  <si>
    <r>
      <t xml:space="preserve">1960-65: National Safety Council, </t>
    </r>
    <r>
      <rPr>
        <i/>
        <sz val="9"/>
        <color theme="1"/>
        <rFont val="Arial"/>
        <family val="2"/>
      </rPr>
      <t>Accident Facts, 1974</t>
    </r>
    <r>
      <rPr>
        <sz val="9"/>
        <color theme="1"/>
        <rFont val="Arial"/>
        <family val="2"/>
      </rPr>
      <t xml:space="preserve"> (Washington, DC: 1974).</t>
    </r>
  </si>
  <si>
    <r>
      <t xml:space="preserve">1970: U.S. Department of Transportation, Federal Railroad Administration, </t>
    </r>
    <r>
      <rPr>
        <i/>
        <sz val="9"/>
        <color theme="1"/>
        <rFont val="Arial"/>
        <family val="2"/>
      </rPr>
      <t>Highway-Rail Crossing Accident/Incident and Inventory Bulletin</t>
    </r>
    <r>
      <rPr>
        <sz val="9"/>
        <color theme="1"/>
        <rFont val="Arial"/>
        <family val="2"/>
      </rPr>
      <t xml:space="preserve"> (Washington, DC: Annual Issues), table 7.</t>
    </r>
  </si>
  <si>
    <r>
      <t xml:space="preserve">1970-85: U.S. Department of Transportation, Research and Special Programs Administration, Office of Pipeline Safety, </t>
    </r>
    <r>
      <rPr>
        <i/>
        <sz val="9"/>
        <color theme="1"/>
        <rFont val="Arial"/>
        <family val="2"/>
      </rPr>
      <t>Accident and Incident Summary Statistics by Year</t>
    </r>
    <r>
      <rPr>
        <sz val="9"/>
        <color theme="1"/>
        <rFont val="Arial"/>
        <family val="2"/>
      </rPr>
      <t>, available at http://ops.dot.gov as of Nov. 18, 2003.</t>
    </r>
  </si>
  <si>
    <r>
      <t xml:space="preserve">To reduce double counting, the following adjustments are made to </t>
    </r>
    <r>
      <rPr>
        <i/>
        <sz val="9"/>
        <color theme="1"/>
        <rFont val="Arial"/>
        <family val="2"/>
      </rPr>
      <t>Total Fatalities</t>
    </r>
    <r>
      <rPr>
        <sz val="9"/>
        <color theme="1"/>
        <rFont val="Arial"/>
        <family val="2"/>
      </rPr>
      <t xml:space="preserve">: For Railroad, fatalities involving motor vehicles at public highway-rail grade crossings are excluded because such fatalities are assumed to be included in </t>
    </r>
    <r>
      <rPr>
        <i/>
        <sz val="9"/>
        <color theme="1"/>
        <rFont val="Arial"/>
        <family val="2"/>
      </rPr>
      <t>Highway</t>
    </r>
    <r>
      <rPr>
        <sz val="9"/>
        <color theme="1"/>
        <rFont val="Arial"/>
        <family val="2"/>
      </rPr>
      <t xml:space="preserve"> fatalities. For Transit, non-rail modes, including aerial tramway, motor bus, bus rapid transit, commuter bus, demand response, demand taxi, ferryboat, jitney, publico, trolleybus, and vanpool fatalities are excluded because they are counted as </t>
    </r>
    <r>
      <rPr>
        <i/>
        <sz val="9"/>
        <color theme="1"/>
        <rFont val="Arial"/>
        <family val="2"/>
      </rPr>
      <t>Water</t>
    </r>
    <r>
      <rPr>
        <sz val="9"/>
        <color theme="1"/>
        <rFont val="Arial"/>
        <family val="2"/>
      </rPr>
      <t xml:space="preserve"> and </t>
    </r>
    <r>
      <rPr>
        <i/>
        <sz val="9"/>
        <color theme="1"/>
        <rFont val="Arial"/>
        <family val="2"/>
      </rPr>
      <t>Highway</t>
    </r>
    <r>
      <rPr>
        <sz val="9"/>
        <color theme="1"/>
        <rFont val="Arial"/>
        <family val="2"/>
      </rPr>
      <t xml:space="preserve"> fatalities.</t>
    </r>
    <r>
      <rPr>
        <i/>
        <sz val="9"/>
        <color theme="1"/>
        <rFont val="Arial"/>
        <family val="2"/>
      </rPr>
      <t xml:space="preserve"> Other counts, redundant with above </t>
    </r>
    <r>
      <rPr>
        <sz val="9"/>
        <color theme="1"/>
        <rFont val="Arial"/>
        <family val="2"/>
      </rPr>
      <t xml:space="preserve">help eliminate double counting in the </t>
    </r>
    <r>
      <rPr>
        <i/>
        <sz val="9"/>
        <color theme="1"/>
        <rFont val="Arial"/>
        <family val="2"/>
      </rPr>
      <t>Total Fatalities.</t>
    </r>
  </si>
  <si>
    <r>
      <t xml:space="preserve">q </t>
    </r>
    <r>
      <rPr>
        <sz val="9"/>
        <color theme="1"/>
        <rFont val="Arial"/>
        <family val="2"/>
      </rPr>
      <t xml:space="preserve">Vessel-related casualties include those involving damage to vessels such as collisions or groundings. Fatalities not related to vessel casualties include deaths from falling overboard or from accidents involving onboard equipment. </t>
    </r>
  </si>
  <si>
    <r>
      <t>r</t>
    </r>
    <r>
      <rPr>
        <sz val="9"/>
        <color theme="1"/>
        <rFont val="Arial"/>
        <family val="2"/>
      </rPr>
      <t xml:space="preserve">1992-97 data come from the Marine Safety Management Information System. Between 1998 and 2001, the U.S. Coast Guard phased in a new computer system to track safety data, the Marine Information for Safety and Law Enforcement System. During that period, data come from combining entries in the Marine Safety Management Information System with entries in the Marine Information for Safety and Law Enforcement System. Data for prior years come from other sources and may not be directly comparable. </t>
    </r>
  </si>
  <si>
    <r>
      <t>Highway-rail grade crossing</t>
    </r>
    <r>
      <rPr>
        <vertAlign val="superscript"/>
        <sz val="11"/>
        <rFont val="Arial Narrow"/>
        <family val="2"/>
      </rPr>
      <t>o</t>
    </r>
  </si>
  <si>
    <r>
      <t xml:space="preserve">p </t>
    </r>
    <r>
      <rPr>
        <i/>
        <sz val="9"/>
        <rFont val="Arial"/>
        <family val="2"/>
      </rPr>
      <t>Highway-rail grade crossing</t>
    </r>
    <r>
      <rPr>
        <sz val="9"/>
        <rFont val="Arial"/>
        <family val="2"/>
      </rPr>
      <t xml:space="preserve"> fatalities include freight train collisions with vehicles and people at all public and private highway-rail grade crossings.</t>
    </r>
    <r>
      <rPr>
        <i/>
        <sz val="9"/>
        <rFont val="Arial"/>
        <family val="2"/>
      </rPr>
      <t/>
    </r>
  </si>
  <si>
    <r>
      <rPr>
        <vertAlign val="superscript"/>
        <sz val="11"/>
        <rFont val="Arial Narrow"/>
        <family val="2"/>
      </rPr>
      <t xml:space="preserve">o </t>
    </r>
    <r>
      <rPr>
        <sz val="11"/>
        <rFont val="Arial Narrow"/>
        <family val="2"/>
      </rPr>
      <t>Includes passenger train collisions with vehicles and people at all public and private highway-rail grade crossings.</t>
    </r>
  </si>
  <si>
    <r>
      <t>Highway-rail grade crossing</t>
    </r>
    <r>
      <rPr>
        <vertAlign val="superscript"/>
        <sz val="11"/>
        <rFont val="Arial Narrow"/>
        <family val="2"/>
      </rPr>
      <t>p</t>
    </r>
  </si>
  <si>
    <r>
      <t>Water, Vessel-related</t>
    </r>
    <r>
      <rPr>
        <vertAlign val="superscript"/>
        <sz val="11"/>
        <color theme="1"/>
        <rFont val="Arial"/>
        <family val="2"/>
      </rPr>
      <t>q</t>
    </r>
  </si>
  <si>
    <r>
      <t>Water, Not related to vessel casualties</t>
    </r>
    <r>
      <rPr>
        <vertAlign val="superscript"/>
        <sz val="11"/>
        <color theme="1"/>
        <rFont val="Arial"/>
        <family val="2"/>
      </rPr>
      <t>r</t>
    </r>
  </si>
  <si>
    <r>
      <t xml:space="preserve">g </t>
    </r>
    <r>
      <rPr>
        <sz val="9"/>
        <color theme="1"/>
        <rFont val="Arial"/>
        <family val="2"/>
      </rPr>
      <t>Railroad fatality data for 1975 and before is not comparable with later years due to a change in the reporting system.</t>
    </r>
  </si>
  <si>
    <r>
      <t>1970-2014: U.S. Department of Transportation, National Highway Traffic Safety Administration,</t>
    </r>
    <r>
      <rPr>
        <i/>
        <sz val="9"/>
        <color theme="1"/>
        <rFont val="Arial"/>
        <family val="2"/>
      </rPr>
      <t xml:space="preserve"> Traffic Safety Facts </t>
    </r>
    <r>
      <rPr>
        <sz val="9"/>
        <color theme="1"/>
        <rFont val="Arial"/>
        <family val="2"/>
      </rPr>
      <t>(Annual Editions), Table 4, available at http://www-nrd.nhtsa.dot.gov/cats/index.aspx as of May 2016.</t>
    </r>
  </si>
  <si>
    <r>
      <t>KEY:</t>
    </r>
    <r>
      <rPr>
        <sz val="9"/>
        <color theme="1"/>
        <rFont val="Arial"/>
        <family val="2"/>
      </rPr>
      <t xml:space="preserve"> N = data does not exist; R = revised; U = data are unavailable.</t>
    </r>
  </si>
  <si>
    <t>1960-02: U.S. Department of Homeland Security, U.S. Coast Guard, Office of Boating Safety, Boating Statistics (Washington, DC: Annual Issues), table 31, available at http://www.uscgboating.org as of June 2014.</t>
  </si>
  <si>
    <t>1990-01:  U.S. Department of Transportation, Volpe Center, Transit Safety and Security Statistics, available at http://transit-safety.volpe.dot.gov/data/samis.aspx as of March 2015.</t>
  </si>
  <si>
    <r>
      <t xml:space="preserve">1975-13: U.S. Department of Transportation, Federal Railroad Administration, Office of Safety Analysis, table 5.11, </t>
    </r>
    <r>
      <rPr>
        <i/>
        <sz val="9"/>
        <color theme="1"/>
        <rFont val="Arial"/>
        <family val="2"/>
      </rPr>
      <t>Hwy/Rail Incidents Summary Tables</t>
    </r>
    <r>
      <rPr>
        <sz val="9"/>
        <color theme="1"/>
        <rFont val="Arial"/>
        <family val="2"/>
      </rPr>
      <t>, available at http://safetydata.fra.dot.gov/OfficeofSafety/ as of July 2015.</t>
    </r>
  </si>
  <si>
    <r>
      <t xml:space="preserve">1985-2015: Ibid., </t>
    </r>
    <r>
      <rPr>
        <i/>
        <sz val="9"/>
        <color theme="1"/>
        <rFont val="Arial"/>
        <family val="2"/>
      </rPr>
      <t>Aviation Accident Statistics</t>
    </r>
    <r>
      <rPr>
        <sz val="9"/>
        <color theme="1"/>
        <rFont val="Arial"/>
        <family val="2"/>
      </rPr>
      <t xml:space="preserve"> (Washington, DC: Annual Issues), table 5, available at http://www.ntsb.gov/investigations/data/pages/aviation_stats.aspx as of October 2016.</t>
    </r>
  </si>
  <si>
    <r>
      <t xml:space="preserve">1985-2015: Ibid., </t>
    </r>
    <r>
      <rPr>
        <i/>
        <sz val="9"/>
        <color theme="1"/>
        <rFont val="Arial"/>
        <family val="2"/>
      </rPr>
      <t>Aviation Accident Statistics</t>
    </r>
    <r>
      <rPr>
        <sz val="9"/>
        <color theme="1"/>
        <rFont val="Arial"/>
        <family val="2"/>
      </rPr>
      <t xml:space="preserve"> (Washington, DC: Annual Issues), table 8, available at http://www.ntsb.gov/investigations/data/pages/aviation_stats.aspx as of October 2016.</t>
    </r>
  </si>
  <si>
    <r>
      <t xml:space="preserve">1985-2015: Ibid., </t>
    </r>
    <r>
      <rPr>
        <i/>
        <sz val="9"/>
        <color theme="1"/>
        <rFont val="Arial"/>
        <family val="2"/>
      </rPr>
      <t>Aviation Accident Statistics</t>
    </r>
    <r>
      <rPr>
        <sz val="9"/>
        <color theme="1"/>
        <rFont val="Arial"/>
        <family val="2"/>
      </rPr>
      <t xml:space="preserve"> (Washington, DC: Annual Issues), table 9, available at http://www.ntsb.gov/investigations/data/pages/aviation_stats.aspx as of October 2016.</t>
    </r>
  </si>
  <si>
    <r>
      <t xml:space="preserve">1985-2015: Ibid., </t>
    </r>
    <r>
      <rPr>
        <i/>
        <sz val="9"/>
        <color theme="1"/>
        <rFont val="Arial"/>
        <family val="2"/>
      </rPr>
      <t>Aviation Accident Statistics</t>
    </r>
    <r>
      <rPr>
        <sz val="9"/>
        <color theme="1"/>
        <rFont val="Arial"/>
        <family val="2"/>
      </rPr>
      <t xml:space="preserve"> (Washington, DC: Annual Issues),  table 10, available at http://www.ntsb.gov/investigations/data/pages/aviation_stats.aspx as of October 2016.</t>
    </r>
  </si>
  <si>
    <r>
      <t>2015: U.S. Department of Transportation, National Highway Traffic Safety Administration,</t>
    </r>
    <r>
      <rPr>
        <i/>
        <sz val="9"/>
        <color theme="1"/>
        <rFont val="Arial"/>
        <family val="2"/>
      </rPr>
      <t xml:space="preserve"> 2015 Motor Vehicle Crashes: Overview</t>
    </r>
    <r>
      <rPr>
        <sz val="9"/>
        <color theme="1"/>
        <rFont val="Arial"/>
        <family val="2"/>
      </rPr>
      <t>, Table 3 as of August 2016.</t>
    </r>
  </si>
  <si>
    <t>2014-2015: U.S. Department of Transportation, Federal Railroad Administration, Office of Safety Analysis, table 5.14, Hwy Rail Accident Incident Summary By Railroad, available at http://safetydata.fra.dot.gov/OfficeofSafety/ as of October 2016.</t>
  </si>
  <si>
    <t>1975-2015: Ibid., U.S. Department of Transportation, Federal Railroad Administration, Office of Safety Analysis, table 1.12, 1.13, 2.07, and 5.14 , available at http://safetydata.fra.dot.gov/OfficeofSafety/ as of October 2016.</t>
  </si>
  <si>
    <t>2002-2015: U.S Department of Homeland Security, U.S. Coast Guard, Office of Investigations and Analysis, Compliance Analysis Division, personal communication, Nov. 20, 2012 and Nov. 12, 2013, Aug. 31, 2015 and May 2016</t>
  </si>
  <si>
    <t>2003-2015: U.S. Department of Homeland Security, U.S. Coast Guard, Recreational Boating Statistics (annual issues), available at www.uscgboating.org as of May 2016.</t>
  </si>
  <si>
    <r>
      <t xml:space="preserve">1990-2015: U.S. Department of Transportation, Pipeline and Hazardous Materials Safety Administration, Office of Pipeline Safety, </t>
    </r>
    <r>
      <rPr>
        <i/>
        <sz val="9"/>
        <color theme="1"/>
        <rFont val="Arial"/>
        <family val="2"/>
      </rPr>
      <t>Accident and Incident Summary Statistics by Year</t>
    </r>
    <r>
      <rPr>
        <sz val="9"/>
        <color theme="1"/>
        <rFont val="Arial"/>
        <family val="2"/>
      </rPr>
      <t>, available at http://phmsa.dot.gov/pipeline as of October 2016.</t>
    </r>
  </si>
  <si>
    <t>2002-2015:  U.S. Department of Transportation, Federal Transit Administration, personal communication, Jun. 20,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</si>
</sst>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_)"/>
    <numFmt numFmtId="165" formatCode="\(\R\)\ #,##0"/>
    <numFmt numFmtId="166" formatCode="\(\R\)\ General"/>
    <numFmt numFmtId="167" formatCode="0.0%"/>
  </numFmts>
  <fonts count="3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1"/>
      <name val="Arial Narrow"/>
      <family val="2"/>
    </font>
    <font>
      <b/>
      <sz val="11"/>
      <name val="Arial Narrow"/>
      <family val="2"/>
    </font>
    <font>
      <vertAlign val="superscript"/>
      <sz val="11"/>
      <name val="Arial Narrow"/>
      <family val="2"/>
    </font>
    <font>
      <sz val="11"/>
      <color theme="1"/>
      <name val="Calibri"/>
      <family val="2"/>
      <scheme val="minor"/>
    </font>
    <font>
      <sz val="10"/>
      <name val="Arial"/>
      <family val="2"/>
    </font>
    <font>
      <sz val="11"/>
      <color theme="1"/>
      <name val="Calibri"/>
      <family val="2"/>
    </font>
    <font>
      <sz val="10"/>
      <name val="MS Sans Serif"/>
      <family val="2"/>
    </font>
    <font>
      <sz val="9"/>
      <name val="Arial"/>
      <family val="2"/>
    </font>
    <font>
      <vertAlign val="superscript"/>
      <sz val="9"/>
      <name val="Arial"/>
      <family val="2"/>
    </font>
    <font>
      <i/>
      <sz val="9"/>
      <name val="Arial"/>
      <family val="2"/>
    </font>
    <font>
      <vertAlign val="superscript"/>
      <sz val="9"/>
      <color theme="1"/>
      <name val="Arial"/>
      <family val="2"/>
    </font>
    <font>
      <i/>
      <sz val="9"/>
      <color theme="1"/>
      <name val="Arial"/>
      <family val="2"/>
    </font>
    <font>
      <sz val="9"/>
      <color theme="1"/>
      <name val="Arial"/>
      <family val="2"/>
    </font>
    <font>
      <b/>
      <sz val="11"/>
      <color theme="1"/>
      <name val="Arial Narrow"/>
      <family val="2"/>
    </font>
    <font>
      <sz val="11"/>
      <color theme="1"/>
      <name val="Arial Narrow"/>
      <family val="2"/>
    </font>
    <font>
      <sz val="11"/>
      <color theme="1"/>
      <name val="Arial"/>
      <family val="2"/>
    </font>
    <font>
      <b/>
      <sz val="12"/>
      <color theme="1"/>
      <name val="Arial"/>
      <family val="2"/>
    </font>
    <font>
      <vertAlign val="superscript"/>
      <sz val="11"/>
      <color theme="1"/>
      <name val="Arial Narrow"/>
      <family val="2"/>
    </font>
    <font>
      <b/>
      <vertAlign val="superscript"/>
      <sz val="11"/>
      <color theme="1"/>
      <name val="Arial Narrow"/>
      <family val="2"/>
    </font>
    <font>
      <vertAlign val="superscript"/>
      <sz val="11"/>
      <color theme="1"/>
      <name val="Arial"/>
      <family val="2"/>
    </font>
    <font>
      <b/>
      <sz val="9"/>
      <color theme="1"/>
      <name val="Arial"/>
      <family val="2"/>
    </font>
    <font>
      <sz val="10"/>
      <name val="Arial"/>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style="medium">
        <color auto="1"/>
      </top>
      <bottom style="thin">
        <color auto="1"/>
      </bottom>
      <diagonal/>
    </border>
  </borders>
  <cellStyleXfs count="42">
    <xf numFmtId="0" fontId="0" fillId="0" borderId="0"/>
    <xf numFmtId="3" fontId="6" fillId="0" borderId="1" applyAlignment="0">
      <alignment horizontal="right" vertical="center"/>
    </xf>
    <xf numFmtId="49" fontId="7" fillId="0" borderId="1">
      <alignment horizontal="left" vertical="center"/>
    </xf>
    <xf numFmtId="164" fontId="8" fillId="0" borderId="1" applyNumberFormat="0" applyFill="0">
      <alignment horizontal="right"/>
    </xf>
    <xf numFmtId="0" fontId="10" fillId="0" borderId="1">
      <alignment horizontal="left"/>
    </xf>
    <xf numFmtId="0" fontId="10" fillId="0" borderId="2">
      <alignment horizontal="right" vertical="center"/>
    </xf>
    <xf numFmtId="0" fontId="8" fillId="0" borderId="1">
      <alignment horizontal="left" vertical="center"/>
    </xf>
    <xf numFmtId="0" fontId="11" fillId="0" borderId="1">
      <alignment horizontal="left"/>
    </xf>
    <xf numFmtId="0" fontId="11" fillId="2" borderId="0">
      <alignment horizontal="centerContinuous" wrapText="1"/>
    </xf>
    <xf numFmtId="0" fontId="5" fillId="0" borderId="0"/>
    <xf numFmtId="0" fontId="18" fillId="0" borderId="0"/>
    <xf numFmtId="0" fontId="5" fillId="0" borderId="0"/>
    <xf numFmtId="0" fontId="12" fillId="0" borderId="0"/>
    <xf numFmtId="0" fontId="9" fillId="0" borderId="0">
      <alignment horizontal="right"/>
    </xf>
    <xf numFmtId="0" fontId="7" fillId="0" borderId="0">
      <alignment horizontal="right"/>
    </xf>
    <xf numFmtId="0" fontId="9" fillId="0" borderId="0">
      <alignment horizontal="left"/>
    </xf>
    <xf numFmtId="49" fontId="7" fillId="0" borderId="1">
      <alignment horizontal="left" vertical="center"/>
    </xf>
    <xf numFmtId="164" fontId="6" fillId="0" borderId="0" applyNumberFormat="0">
      <alignment horizontal="right"/>
    </xf>
    <xf numFmtId="0" fontId="10" fillId="3" borderId="0">
      <alignment horizontal="centerContinuous" vertical="center" wrapText="1"/>
    </xf>
    <xf numFmtId="0" fontId="10" fillId="0" borderId="3">
      <alignment horizontal="left" vertical="center"/>
    </xf>
    <xf numFmtId="0" fontId="13" fillId="0" borderId="0">
      <alignment horizontal="left" vertical="top"/>
    </xf>
    <xf numFmtId="0" fontId="11" fillId="0" borderId="0">
      <alignment horizontal="left"/>
    </xf>
    <xf numFmtId="0" fontId="14" fillId="0" borderId="0">
      <alignment horizontal="left"/>
    </xf>
    <xf numFmtId="0" fontId="8" fillId="0" borderId="0">
      <alignment horizontal="left"/>
    </xf>
    <xf numFmtId="0" fontId="13" fillId="0" borderId="0">
      <alignment horizontal="left" vertical="top"/>
    </xf>
    <xf numFmtId="0" fontId="14" fillId="0" borderId="0">
      <alignment horizontal="left"/>
    </xf>
    <xf numFmtId="0" fontId="8" fillId="0" borderId="0">
      <alignment horizontal="left"/>
    </xf>
    <xf numFmtId="49" fontId="6" fillId="0" borderId="1">
      <alignment horizontal="left"/>
    </xf>
    <xf numFmtId="0" fontId="10" fillId="0" borderId="2">
      <alignment horizontal="left"/>
    </xf>
    <xf numFmtId="0" fontId="11" fillId="0" borderId="0">
      <alignment horizontal="left" vertical="center"/>
    </xf>
    <xf numFmtId="0" fontId="4" fillId="0" borderId="0"/>
    <xf numFmtId="43" fontId="19" fillId="0" borderId="0" applyFont="0" applyFill="0" applyBorder="0" applyAlignment="0" applyProtection="0"/>
    <xf numFmtId="0" fontId="20" fillId="0" borderId="0"/>
    <xf numFmtId="0" fontId="21" fillId="0" borderId="0"/>
    <xf numFmtId="43" fontId="5"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1" fillId="0" borderId="0"/>
    <xf numFmtId="43" fontId="1" fillId="0" borderId="0" applyFont="0" applyFill="0" applyBorder="0" applyAlignment="0" applyProtection="0"/>
    <xf numFmtId="9" fontId="36" fillId="0" borderId="0" applyFont="0" applyFill="0" applyBorder="0" applyAlignment="0" applyProtection="0"/>
  </cellStyleXfs>
  <cellXfs count="64">
    <xf numFmtId="0" fontId="0" fillId="0" borderId="0" xfId="0"/>
    <xf numFmtId="3" fontId="16" fillId="0" borderId="0" xfId="4" applyNumberFormat="1" applyFont="1" applyFill="1" applyBorder="1" applyAlignment="1">
      <alignment horizontal="right"/>
    </xf>
    <xf numFmtId="3" fontId="15" fillId="0" borderId="0" xfId="4" applyNumberFormat="1" applyFont="1" applyFill="1" applyBorder="1" applyAlignment="1">
      <alignment horizontal="right"/>
    </xf>
    <xf numFmtId="0" fontId="25" fillId="0" borderId="0" xfId="0" applyFont="1" applyFill="1" applyBorder="1" applyAlignment="1">
      <alignment vertical="top" wrapText="1"/>
    </xf>
    <xf numFmtId="3" fontId="27" fillId="0" borderId="0" xfId="4" applyNumberFormat="1" applyFont="1" applyFill="1" applyBorder="1" applyAlignment="1">
      <alignment horizontal="right" vertical="top"/>
    </xf>
    <xf numFmtId="3" fontId="28" fillId="0" borderId="5" xfId="31" applyNumberFormat="1" applyFont="1" applyFill="1" applyBorder="1" applyAlignment="1">
      <alignment horizontal="right"/>
    </xf>
    <xf numFmtId="3" fontId="28" fillId="0" borderId="0" xfId="31" applyNumberFormat="1" applyFont="1" applyFill="1" applyBorder="1" applyAlignment="1">
      <alignment horizontal="right"/>
    </xf>
    <xf numFmtId="3" fontId="29" fillId="0" borderId="0" xfId="31" applyNumberFormat="1" applyFont="1" applyFill="1" applyBorder="1" applyAlignment="1">
      <alignment horizontal="right"/>
    </xf>
    <xf numFmtId="3" fontId="29" fillId="0" borderId="0" xfId="0" applyNumberFormat="1" applyFont="1" applyFill="1" applyBorder="1"/>
    <xf numFmtId="3" fontId="29" fillId="0" borderId="0" xfId="31" applyNumberFormat="1" applyFont="1" applyFill="1" applyBorder="1"/>
    <xf numFmtId="3" fontId="30" fillId="0" borderId="0" xfId="4" applyNumberFormat="1" applyFont="1" applyFill="1" applyBorder="1" applyAlignment="1">
      <alignment horizontal="right"/>
    </xf>
    <xf numFmtId="3" fontId="29" fillId="0" borderId="0" xfId="34" applyNumberFormat="1" applyFont="1" applyFill="1" applyBorder="1" applyAlignment="1">
      <alignment horizontal="right"/>
    </xf>
    <xf numFmtId="3" fontId="29" fillId="0" borderId="0" xfId="4" applyNumberFormat="1" applyFont="1" applyFill="1" applyBorder="1" applyAlignment="1">
      <alignment horizontal="right"/>
    </xf>
    <xf numFmtId="3" fontId="29" fillId="0" borderId="4" xfId="4" applyNumberFormat="1" applyFont="1" applyFill="1" applyBorder="1" applyAlignment="1">
      <alignment horizontal="center"/>
    </xf>
    <xf numFmtId="0" fontId="28" fillId="0" borderId="4" xfId="4" applyNumberFormat="1" applyFont="1" applyFill="1" applyBorder="1" applyAlignment="1">
      <alignment horizontal="center"/>
    </xf>
    <xf numFmtId="0" fontId="28" fillId="0" borderId="8" xfId="4" applyNumberFormat="1" applyFont="1" applyFill="1" applyBorder="1" applyAlignment="1">
      <alignment horizontal="center"/>
    </xf>
    <xf numFmtId="3" fontId="28" fillId="0" borderId="0" xfId="4" applyNumberFormat="1" applyFont="1" applyFill="1" applyBorder="1" applyAlignment="1">
      <alignment horizontal="center"/>
    </xf>
    <xf numFmtId="0" fontId="28" fillId="0" borderId="5" xfId="31" applyNumberFormat="1" applyFont="1" applyFill="1" applyBorder="1" applyAlignment="1">
      <alignment horizontal="left"/>
    </xf>
    <xf numFmtId="0" fontId="28" fillId="0" borderId="0" xfId="31" applyNumberFormat="1" applyFont="1" applyFill="1" applyBorder="1" applyAlignment="1">
      <alignment horizontal="left"/>
    </xf>
    <xf numFmtId="3" fontId="28" fillId="0" borderId="0" xfId="4" applyNumberFormat="1" applyFont="1" applyFill="1" applyBorder="1" applyAlignment="1">
      <alignment horizontal="right"/>
    </xf>
    <xf numFmtId="0" fontId="29" fillId="0" borderId="0" xfId="31" applyNumberFormat="1" applyFont="1" applyFill="1" applyBorder="1" applyAlignment="1">
      <alignment horizontal="left" indent="1"/>
    </xf>
    <xf numFmtId="0" fontId="29" fillId="0" borderId="0" xfId="34" applyNumberFormat="1" applyFont="1" applyFill="1" applyBorder="1" applyAlignment="1">
      <alignment horizontal="left" indent="1"/>
    </xf>
    <xf numFmtId="3" fontId="27" fillId="0" borderId="0" xfId="9" applyNumberFormat="1" applyFont="1" applyFill="1" applyAlignment="1">
      <alignment vertical="top" wrapText="1"/>
    </xf>
    <xf numFmtId="3" fontId="35" fillId="0" borderId="0" xfId="4" applyNumberFormat="1" applyFont="1" applyFill="1" applyBorder="1" applyAlignment="1">
      <alignment horizontal="right" vertical="top"/>
    </xf>
    <xf numFmtId="0" fontId="27" fillId="0" borderId="0" xfId="0" applyFont="1" applyFill="1" applyBorder="1" applyAlignment="1">
      <alignment vertical="top" wrapText="1"/>
    </xf>
    <xf numFmtId="0" fontId="26" fillId="0" borderId="0" xfId="0" applyFont="1" applyFill="1" applyBorder="1" applyAlignment="1">
      <alignment vertical="top" wrapText="1"/>
    </xf>
    <xf numFmtId="0" fontId="27" fillId="0" borderId="0" xfId="12" applyFont="1" applyFill="1" applyAlignment="1">
      <alignment vertical="top"/>
    </xf>
    <xf numFmtId="3" fontId="35" fillId="0" borderId="0" xfId="4" applyNumberFormat="1" applyFont="1" applyFill="1" applyBorder="1" applyAlignment="1">
      <alignment vertical="top" wrapText="1"/>
    </xf>
    <xf numFmtId="3" fontId="28" fillId="0" borderId="0" xfId="4" applyNumberFormat="1" applyFont="1" applyFill="1" applyBorder="1" applyAlignment="1">
      <alignment vertical="top" wrapText="1"/>
    </xf>
    <xf numFmtId="3" fontId="29" fillId="0" borderId="0" xfId="4" applyNumberFormat="1" applyFont="1" applyFill="1" applyBorder="1" applyAlignment="1">
      <alignment horizontal="right" vertical="top"/>
    </xf>
    <xf numFmtId="3" fontId="28" fillId="0" borderId="0" xfId="4" applyNumberFormat="1" applyFont="1" applyFill="1" applyBorder="1" applyAlignment="1">
      <alignment wrapText="1"/>
    </xf>
    <xf numFmtId="3" fontId="29" fillId="0" borderId="0" xfId="4" applyNumberFormat="1" applyFont="1" applyFill="1" applyBorder="1" applyAlignment="1">
      <alignment horizontal="left"/>
    </xf>
    <xf numFmtId="0" fontId="0" fillId="0" borderId="0" xfId="0" applyFill="1"/>
    <xf numFmtId="0" fontId="15" fillId="0" borderId="0" xfId="34" applyNumberFormat="1" applyFont="1" applyFill="1" applyBorder="1" applyAlignment="1">
      <alignment horizontal="left" vertical="center" indent="2"/>
    </xf>
    <xf numFmtId="37" fontId="15" fillId="0" borderId="0" xfId="34" applyNumberFormat="1" applyFont="1" applyFill="1" applyBorder="1" applyAlignment="1">
      <alignment horizontal="right" vertical="center"/>
    </xf>
    <xf numFmtId="0" fontId="27" fillId="0" borderId="0" xfId="0" applyFont="1" applyFill="1" applyBorder="1" applyAlignment="1">
      <alignment horizontal="left" vertical="top" wrapText="1"/>
    </xf>
    <xf numFmtId="165" fontId="29" fillId="0" borderId="0" xfId="4" applyNumberFormat="1" applyFont="1" applyFill="1" applyBorder="1" applyAlignment="1">
      <alignment horizontal="right"/>
    </xf>
    <xf numFmtId="3" fontId="16" fillId="0" borderId="0" xfId="34" applyNumberFormat="1" applyFont="1" applyFill="1" applyBorder="1" applyAlignment="1">
      <alignment horizontal="right"/>
    </xf>
    <xf numFmtId="3" fontId="29" fillId="0" borderId="6" xfId="4" applyNumberFormat="1" applyFont="1" applyFill="1" applyBorder="1" applyAlignment="1">
      <alignment horizontal="right"/>
    </xf>
    <xf numFmtId="0" fontId="25" fillId="0" borderId="0" xfId="0" applyFont="1" applyFill="1" applyBorder="1" applyAlignment="1">
      <alignment horizontal="left" vertical="top" wrapText="1"/>
    </xf>
    <xf numFmtId="3" fontId="23" fillId="0" borderId="0" xfId="0" applyNumberFormat="1" applyFont="1" applyFill="1" applyAlignment="1">
      <alignment vertical="top" wrapText="1"/>
    </xf>
    <xf numFmtId="0" fontId="27" fillId="0" borderId="0" xfId="0" applyFont="1" applyFill="1" applyBorder="1" applyAlignment="1">
      <alignment horizontal="left" vertical="top" wrapText="1"/>
    </xf>
    <xf numFmtId="0" fontId="25" fillId="0" borderId="0" xfId="11" applyFont="1" applyFill="1" applyBorder="1" applyAlignment="1">
      <alignment horizontal="left" vertical="top" wrapText="1"/>
    </xf>
    <xf numFmtId="0" fontId="29" fillId="0" borderId="0" xfId="31" applyNumberFormat="1" applyFont="1" applyFill="1" applyBorder="1" applyAlignment="1">
      <alignment horizontal="right"/>
    </xf>
    <xf numFmtId="166" fontId="28" fillId="0" borderId="8" xfId="4" applyNumberFormat="1" applyFont="1" applyFill="1" applyBorder="1" applyAlignment="1">
      <alignment horizontal="center"/>
    </xf>
    <xf numFmtId="165" fontId="28" fillId="0" borderId="5" xfId="31" applyNumberFormat="1" applyFont="1" applyFill="1" applyBorder="1" applyAlignment="1">
      <alignment horizontal="right"/>
    </xf>
    <xf numFmtId="165" fontId="28" fillId="0" borderId="0" xfId="31" applyNumberFormat="1" applyFont="1" applyFill="1" applyBorder="1" applyAlignment="1">
      <alignment horizontal="right"/>
    </xf>
    <xf numFmtId="165" fontId="29" fillId="0" borderId="0" xfId="31" applyNumberFormat="1" applyFont="1" applyFill="1" applyBorder="1" applyAlignment="1">
      <alignment horizontal="right"/>
    </xf>
    <xf numFmtId="165" fontId="29" fillId="0" borderId="0" xfId="31" applyNumberFormat="1" applyFont="1" applyFill="1" applyBorder="1"/>
    <xf numFmtId="165" fontId="29" fillId="0" borderId="0" xfId="34" applyNumberFormat="1" applyFont="1" applyFill="1" applyBorder="1" applyAlignment="1">
      <alignment horizontal="right"/>
    </xf>
    <xf numFmtId="0" fontId="31" fillId="0" borderId="6" xfId="4" applyNumberFormat="1" applyFont="1" applyFill="1" applyBorder="1" applyAlignment="1">
      <alignment horizontal="left"/>
    </xf>
    <xf numFmtId="0" fontId="35" fillId="0" borderId="7" xfId="0" applyFont="1" applyFill="1" applyBorder="1" applyAlignment="1">
      <alignment horizontal="left" vertical="top" wrapText="1"/>
    </xf>
    <xf numFmtId="0" fontId="35"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3" fontId="23" fillId="0" borderId="0" xfId="0" applyNumberFormat="1" applyFont="1" applyFill="1" applyAlignment="1">
      <alignment vertical="top" wrapText="1"/>
    </xf>
    <xf numFmtId="0" fontId="27" fillId="0" borderId="0" xfId="0" applyFont="1" applyFill="1" applyBorder="1" applyAlignment="1">
      <alignment horizontal="left" vertical="top" wrapText="1"/>
    </xf>
    <xf numFmtId="0" fontId="27" fillId="0" borderId="0" xfId="0" applyFont="1" applyFill="1" applyAlignment="1">
      <alignment wrapText="1"/>
    </xf>
    <xf numFmtId="0" fontId="15" fillId="0" borderId="0" xfId="34" applyNumberFormat="1" applyFont="1" applyFill="1" applyBorder="1" applyAlignment="1">
      <alignment horizontal="left" vertical="top" wrapText="1"/>
    </xf>
    <xf numFmtId="0" fontId="25" fillId="0" borderId="0" xfId="11" applyFont="1" applyFill="1" applyBorder="1" applyAlignment="1">
      <alignment horizontal="left" vertical="top" wrapText="1"/>
    </xf>
    <xf numFmtId="0" fontId="27" fillId="0" borderId="0" xfId="0" applyFont="1" applyFill="1" applyBorder="1" applyAlignment="1">
      <alignment horizontal="center" vertical="top" wrapText="1"/>
    </xf>
    <xf numFmtId="0" fontId="26" fillId="0" borderId="0" xfId="0" applyFont="1" applyFill="1" applyBorder="1" applyAlignment="1">
      <alignment horizontal="left" vertical="top" wrapText="1"/>
    </xf>
    <xf numFmtId="0" fontId="26" fillId="0" borderId="0" xfId="0" applyFont="1" applyFill="1" applyBorder="1" applyAlignment="1">
      <alignment horizontal="left" vertical="top"/>
    </xf>
    <xf numFmtId="0" fontId="27" fillId="0" borderId="0" xfId="0" applyFont="1" applyFill="1" applyBorder="1" applyAlignment="1">
      <alignment horizontal="left" vertical="top"/>
    </xf>
    <xf numFmtId="167" fontId="29" fillId="0" borderId="0" xfId="41" applyNumberFormat="1" applyFont="1" applyFill="1" applyBorder="1" applyAlignment="1">
      <alignment horizontal="right"/>
    </xf>
  </cellXfs>
  <cellStyles count="42">
    <cellStyle name="Comma" xfId="31" builtinId="3"/>
    <cellStyle name="Comma 2" xfId="34"/>
    <cellStyle name="Comma 2 2" xfId="40"/>
    <cellStyle name="Comma 3" xfId="36"/>
    <cellStyle name="Comma 4" xfId="38"/>
    <cellStyle name="Data" xfId="1"/>
    <cellStyle name="Data Superscript" xfId="2"/>
    <cellStyle name="Data_1-1A-Regular" xfId="3"/>
    <cellStyle name="Hed Side" xfId="4"/>
    <cellStyle name="Hed Side bold" xfId="5"/>
    <cellStyle name="Hed Side Regular" xfId="6"/>
    <cellStyle name="Hed Side_1-1A-Regular" xfId="7"/>
    <cellStyle name="Hed Top" xfId="8"/>
    <cellStyle name="Normal" xfId="0" builtinId="0"/>
    <cellStyle name="Normal 2" xfId="9"/>
    <cellStyle name="Normal 2 2" xfId="33"/>
    <cellStyle name="Normal 3" xfId="10"/>
    <cellStyle name="Normal 3 2" xfId="39"/>
    <cellStyle name="Normal 4" xfId="11"/>
    <cellStyle name="Normal 5" xfId="30"/>
    <cellStyle name="Normal 6" xfId="32"/>
    <cellStyle name="Normal 7" xfId="35"/>
    <cellStyle name="Normal 8" xfId="37"/>
    <cellStyle name="Normal_Sheet2" xfId="12"/>
    <cellStyle name="Percent" xfId="41" builtinId="5"/>
    <cellStyle name="Source Hed" xfId="13"/>
    <cellStyle name="Source Superscript" xfId="14"/>
    <cellStyle name="Source Text" xfId="15"/>
    <cellStyle name="Superscript" xfId="16"/>
    <cellStyle name="Table Data" xfId="17"/>
    <cellStyle name="Table Head Top" xfId="18"/>
    <cellStyle name="Table Hed Side" xfId="19"/>
    <cellStyle name="Table Title" xfId="20"/>
    <cellStyle name="Title Text" xfId="21"/>
    <cellStyle name="Title Text 1" xfId="22"/>
    <cellStyle name="Title Text 2" xfId="23"/>
    <cellStyle name="Title-1" xfId="24"/>
    <cellStyle name="Title-2" xfId="25"/>
    <cellStyle name="Title-3" xfId="26"/>
    <cellStyle name="Wrap" xfId="27"/>
    <cellStyle name="Wrap Bold" xfId="28"/>
    <cellStyle name="Wrap Title" xfId="29"/>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57"/>
  <sheetViews>
    <sheetView tabSelected="1" topLeftCell="P1" zoomScaleNormal="100" workbookViewId="0">
      <selection activeCell="AH24" sqref="AH24"/>
    </sheetView>
  </sheetViews>
  <sheetFormatPr defaultColWidth="9.140625" defaultRowHeight="16.5" x14ac:dyDescent="0.3"/>
  <cols>
    <col min="1" max="1" width="44" style="31" customWidth="1"/>
    <col min="2" max="27" width="7.7109375" style="12" customWidth="1"/>
    <col min="28" max="31" width="9.7109375" style="12" customWidth="1"/>
    <col min="32" max="33" width="7.7109375" style="12" customWidth="1"/>
    <col min="34" max="16384" width="9.140625" style="12"/>
  </cols>
  <sheetData>
    <row r="1" spans="1:36" ht="16.5" customHeight="1" thickBot="1" x14ac:dyDescent="0.35">
      <c r="A1" s="50" t="s">
        <v>24</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row>
    <row r="2" spans="1:36" s="16" customFormat="1" ht="16.5" customHeight="1" x14ac:dyDescent="0.3">
      <c r="A2" s="13"/>
      <c r="B2" s="14">
        <v>1960</v>
      </c>
      <c r="C2" s="14">
        <v>1965</v>
      </c>
      <c r="D2" s="14">
        <v>1970</v>
      </c>
      <c r="E2" s="14">
        <v>1975</v>
      </c>
      <c r="F2" s="14">
        <v>1980</v>
      </c>
      <c r="G2" s="14">
        <v>1985</v>
      </c>
      <c r="H2" s="14">
        <v>1990</v>
      </c>
      <c r="I2" s="14">
        <v>1991</v>
      </c>
      <c r="J2" s="14">
        <v>1992</v>
      </c>
      <c r="K2" s="14">
        <v>1993</v>
      </c>
      <c r="L2" s="14">
        <v>1994</v>
      </c>
      <c r="M2" s="14">
        <v>1995</v>
      </c>
      <c r="N2" s="14">
        <v>1996</v>
      </c>
      <c r="O2" s="14">
        <v>1997</v>
      </c>
      <c r="P2" s="14">
        <v>1998</v>
      </c>
      <c r="Q2" s="14">
        <v>1999</v>
      </c>
      <c r="R2" s="14">
        <v>2000</v>
      </c>
      <c r="S2" s="14">
        <v>2001</v>
      </c>
      <c r="T2" s="14">
        <v>2002</v>
      </c>
      <c r="U2" s="14">
        <v>2003</v>
      </c>
      <c r="V2" s="14">
        <v>2004</v>
      </c>
      <c r="W2" s="14">
        <v>2005</v>
      </c>
      <c r="X2" s="15">
        <v>2006</v>
      </c>
      <c r="Y2" s="15">
        <v>2007</v>
      </c>
      <c r="Z2" s="15">
        <v>2008</v>
      </c>
      <c r="AA2" s="15">
        <v>2009</v>
      </c>
      <c r="AB2" s="15">
        <v>2010</v>
      </c>
      <c r="AC2" s="15">
        <v>2011</v>
      </c>
      <c r="AD2" s="15">
        <v>2012</v>
      </c>
      <c r="AE2" s="15">
        <v>2013</v>
      </c>
      <c r="AF2" s="44">
        <v>2014</v>
      </c>
      <c r="AG2" s="15">
        <v>2015</v>
      </c>
    </row>
    <row r="3" spans="1:36" ht="16.5" customHeight="1" x14ac:dyDescent="0.3">
      <c r="A3" s="17" t="s">
        <v>21</v>
      </c>
      <c r="B3" s="5" t="s">
        <v>5</v>
      </c>
      <c r="C3" s="5" t="s">
        <v>5</v>
      </c>
      <c r="D3" s="5" t="s">
        <v>5</v>
      </c>
      <c r="E3" s="5" t="s">
        <v>5</v>
      </c>
      <c r="F3" s="5" t="s">
        <v>5</v>
      </c>
      <c r="G3" s="5" t="s">
        <v>5</v>
      </c>
      <c r="H3" s="5">
        <f>(H4+H9+H18+H23+H27+H32)-(H36+H47)</f>
        <v>47297</v>
      </c>
      <c r="I3" s="5">
        <f t="shared" ref="I3:Q3" si="0">(I4+I9+I18+I23+I27+I32)-(I36+I47)</f>
        <v>44391</v>
      </c>
      <c r="J3" s="5">
        <f t="shared" si="0"/>
        <v>41947</v>
      </c>
      <c r="K3" s="5">
        <f t="shared" si="0"/>
        <v>42736</v>
      </c>
      <c r="L3" s="5">
        <f t="shared" si="0"/>
        <v>43514</v>
      </c>
      <c r="M3" s="5">
        <f t="shared" si="0"/>
        <v>44507</v>
      </c>
      <c r="N3" s="5">
        <f t="shared" si="0"/>
        <v>44732</v>
      </c>
      <c r="O3" s="5">
        <f t="shared" si="0"/>
        <v>44412</v>
      </c>
      <c r="P3" s="5">
        <f t="shared" si="0"/>
        <v>43863</v>
      </c>
      <c r="Q3" s="5">
        <f t="shared" si="0"/>
        <v>43975</v>
      </c>
      <c r="R3" s="5">
        <f>(R4+R9+R18+R23+R27+R32)-(R36+R47)</f>
        <v>44276</v>
      </c>
      <c r="S3" s="5">
        <f>(S4+S9+S18+S23+S27+S32)-(S36+S47)</f>
        <v>44873</v>
      </c>
      <c r="T3" s="5">
        <f t="shared" ref="T3:AD3" si="1">(T4+T9+T18+T23+T27+T32)-(T36+T47)</f>
        <v>45292</v>
      </c>
      <c r="U3" s="5">
        <f t="shared" si="1"/>
        <v>45121</v>
      </c>
      <c r="V3" s="5">
        <f t="shared" si="1"/>
        <v>45028</v>
      </c>
      <c r="W3" s="5">
        <f t="shared" si="1"/>
        <v>45641</v>
      </c>
      <c r="X3" s="5">
        <f t="shared" si="1"/>
        <v>45061</v>
      </c>
      <c r="Y3" s="5">
        <f t="shared" si="1"/>
        <v>43347</v>
      </c>
      <c r="Z3" s="5">
        <f t="shared" si="1"/>
        <v>39542</v>
      </c>
      <c r="AA3" s="5">
        <f t="shared" si="1"/>
        <v>35978</v>
      </c>
      <c r="AB3" s="45">
        <f>(AB4+AB9+AB18+AB23+AB27+AB32)-(AB36+AB47)</f>
        <v>35036</v>
      </c>
      <c r="AC3" s="45">
        <f>(AC4+AC9+AC18+AC23+AC27+AC32)-(AC36+AC47)</f>
        <v>34570</v>
      </c>
      <c r="AD3" s="45">
        <f t="shared" si="1"/>
        <v>35696</v>
      </c>
      <c r="AE3" s="45">
        <f>(AE4+AE9+AE18+AE23+AE27+AE32)-(AE36+AE47)</f>
        <v>34685</v>
      </c>
      <c r="AF3" s="5">
        <f t="shared" ref="AF3:AG3" si="2">(AF4+AF9+AF18+AF23+AF27+AF32)-(AF36+AF47)</f>
        <v>34641</v>
      </c>
      <c r="AG3" s="5">
        <f t="shared" si="2"/>
        <v>36982</v>
      </c>
    </row>
    <row r="4" spans="1:36" s="19" customFormat="1" ht="16.5" customHeight="1" x14ac:dyDescent="0.3">
      <c r="A4" s="18" t="s">
        <v>25</v>
      </c>
      <c r="B4" s="6">
        <f>B5+B8</f>
        <v>1286</v>
      </c>
      <c r="C4" s="6">
        <f t="shared" ref="C4:D4" si="3">C5+C8</f>
        <v>1290</v>
      </c>
      <c r="D4" s="6">
        <f t="shared" si="3"/>
        <v>1456</v>
      </c>
      <c r="E4" s="6">
        <f>SUM(E5:E8)</f>
        <v>1473</v>
      </c>
      <c r="F4" s="6">
        <f t="shared" ref="F4:G4" si="4">SUM(F5:F8)</f>
        <v>1382</v>
      </c>
      <c r="G4" s="6">
        <f t="shared" si="4"/>
        <v>1595</v>
      </c>
      <c r="H4" s="6">
        <f>SUM(H5:H8)</f>
        <v>866</v>
      </c>
      <c r="I4" s="6">
        <f t="shared" ref="I4:AF4" si="5">SUM(I5:I8)</f>
        <v>1039</v>
      </c>
      <c r="J4" s="6">
        <f t="shared" si="5"/>
        <v>988</v>
      </c>
      <c r="K4" s="6">
        <f t="shared" si="5"/>
        <v>811</v>
      </c>
      <c r="L4" s="6">
        <f t="shared" si="5"/>
        <v>1057</v>
      </c>
      <c r="M4" s="6">
        <f t="shared" si="5"/>
        <v>963</v>
      </c>
      <c r="N4" s="6">
        <f t="shared" si="5"/>
        <v>1093</v>
      </c>
      <c r="O4" s="6">
        <f t="shared" si="5"/>
        <v>724</v>
      </c>
      <c r="P4" s="6">
        <f t="shared" si="5"/>
        <v>670</v>
      </c>
      <c r="Q4" s="6">
        <f t="shared" si="5"/>
        <v>683</v>
      </c>
      <c r="R4" s="6">
        <f t="shared" si="5"/>
        <v>764</v>
      </c>
      <c r="S4" s="6">
        <f t="shared" si="5"/>
        <v>1166</v>
      </c>
      <c r="T4" s="6">
        <f t="shared" si="5"/>
        <v>616</v>
      </c>
      <c r="U4" s="6">
        <f t="shared" si="5"/>
        <v>699</v>
      </c>
      <c r="V4" s="6">
        <f t="shared" si="5"/>
        <v>637</v>
      </c>
      <c r="W4" s="6">
        <f t="shared" si="5"/>
        <v>603</v>
      </c>
      <c r="X4" s="6">
        <f t="shared" si="5"/>
        <v>774</v>
      </c>
      <c r="Y4" s="6">
        <f t="shared" si="5"/>
        <v>540</v>
      </c>
      <c r="Z4" s="6">
        <f t="shared" si="5"/>
        <v>568</v>
      </c>
      <c r="AA4" s="6">
        <f t="shared" si="5"/>
        <v>548</v>
      </c>
      <c r="AB4" s="6">
        <f t="shared" si="5"/>
        <v>477</v>
      </c>
      <c r="AC4" s="46">
        <f t="shared" si="5"/>
        <v>499</v>
      </c>
      <c r="AD4" s="46">
        <f t="shared" si="5"/>
        <v>450</v>
      </c>
      <c r="AE4" s="6">
        <f t="shared" si="5"/>
        <v>430</v>
      </c>
      <c r="AF4" s="6">
        <f t="shared" si="5"/>
        <v>444</v>
      </c>
      <c r="AG4" s="6">
        <f>SUM(AG5:AG8)</f>
        <v>404</v>
      </c>
    </row>
    <row r="5" spans="1:36" s="19" customFormat="1" ht="16.5" customHeight="1" x14ac:dyDescent="0.3">
      <c r="A5" s="20" t="s">
        <v>51</v>
      </c>
      <c r="B5" s="7">
        <v>499</v>
      </c>
      <c r="C5" s="7">
        <v>261</v>
      </c>
      <c r="D5" s="7">
        <v>146</v>
      </c>
      <c r="E5" s="7">
        <v>124</v>
      </c>
      <c r="F5" s="7">
        <v>1</v>
      </c>
      <c r="G5" s="7">
        <v>526</v>
      </c>
      <c r="H5" s="7">
        <v>39</v>
      </c>
      <c r="I5" s="7">
        <v>62</v>
      </c>
      <c r="J5" s="7">
        <v>33</v>
      </c>
      <c r="K5" s="7">
        <v>1</v>
      </c>
      <c r="L5" s="7">
        <v>239</v>
      </c>
      <c r="M5" s="7">
        <v>168</v>
      </c>
      <c r="N5" s="7">
        <v>380</v>
      </c>
      <c r="O5" s="7">
        <v>8</v>
      </c>
      <c r="P5" s="7">
        <v>1</v>
      </c>
      <c r="Q5" s="7">
        <v>12</v>
      </c>
      <c r="R5" s="7">
        <v>92</v>
      </c>
      <c r="S5" s="12">
        <v>531</v>
      </c>
      <c r="T5" s="12">
        <v>0</v>
      </c>
      <c r="U5" s="12">
        <v>22</v>
      </c>
      <c r="V5" s="12">
        <v>14</v>
      </c>
      <c r="W5" s="12">
        <v>22</v>
      </c>
      <c r="X5" s="12">
        <v>50</v>
      </c>
      <c r="Y5" s="12">
        <v>1</v>
      </c>
      <c r="Z5" s="12">
        <v>3</v>
      </c>
      <c r="AA5" s="12">
        <v>52</v>
      </c>
      <c r="AB5" s="12">
        <v>2</v>
      </c>
      <c r="AC5" s="12">
        <v>0</v>
      </c>
      <c r="AD5" s="12">
        <v>0</v>
      </c>
      <c r="AE5" s="12">
        <v>9</v>
      </c>
      <c r="AF5" s="12">
        <v>0</v>
      </c>
      <c r="AG5" s="12">
        <v>0</v>
      </c>
    </row>
    <row r="6" spans="1:36" ht="16.5" customHeight="1" x14ac:dyDescent="0.3">
      <c r="A6" s="20" t="s">
        <v>52</v>
      </c>
      <c r="B6" s="7" t="s">
        <v>0</v>
      </c>
      <c r="C6" s="7" t="s">
        <v>0</v>
      </c>
      <c r="D6" s="7" t="s">
        <v>0</v>
      </c>
      <c r="E6" s="7">
        <v>28</v>
      </c>
      <c r="F6" s="7">
        <v>37</v>
      </c>
      <c r="G6" s="7">
        <v>37</v>
      </c>
      <c r="H6" s="7">
        <v>6</v>
      </c>
      <c r="I6" s="7">
        <v>99</v>
      </c>
      <c r="J6" s="7">
        <v>21</v>
      </c>
      <c r="K6" s="7">
        <v>24</v>
      </c>
      <c r="L6" s="7">
        <v>25</v>
      </c>
      <c r="M6" s="7">
        <v>9</v>
      </c>
      <c r="N6" s="7">
        <v>14</v>
      </c>
      <c r="O6" s="7">
        <v>46</v>
      </c>
      <c r="P6" s="7">
        <v>0</v>
      </c>
      <c r="Q6" s="7">
        <v>12</v>
      </c>
      <c r="R6" s="7">
        <v>5</v>
      </c>
      <c r="S6" s="12">
        <v>13</v>
      </c>
      <c r="T6" s="12">
        <v>0</v>
      </c>
      <c r="U6" s="12">
        <v>2</v>
      </c>
      <c r="V6" s="12">
        <v>0</v>
      </c>
      <c r="W6" s="12">
        <v>0</v>
      </c>
      <c r="X6" s="12">
        <v>2</v>
      </c>
      <c r="Y6" s="12">
        <v>0</v>
      </c>
      <c r="Z6" s="12">
        <v>0</v>
      </c>
      <c r="AA6" s="12">
        <v>0</v>
      </c>
      <c r="AB6" s="12">
        <v>0</v>
      </c>
      <c r="AC6" s="12">
        <v>0</v>
      </c>
      <c r="AD6" s="12">
        <v>0</v>
      </c>
      <c r="AE6" s="12">
        <v>5</v>
      </c>
      <c r="AF6" s="12">
        <v>0</v>
      </c>
      <c r="AG6" s="12">
        <v>1</v>
      </c>
    </row>
    <row r="7" spans="1:36" ht="16.5" customHeight="1" x14ac:dyDescent="0.3">
      <c r="A7" s="20" t="s">
        <v>53</v>
      </c>
      <c r="B7" s="7" t="s">
        <v>0</v>
      </c>
      <c r="C7" s="7" t="s">
        <v>0</v>
      </c>
      <c r="D7" s="7" t="s">
        <v>0</v>
      </c>
      <c r="E7" s="7">
        <v>69</v>
      </c>
      <c r="F7" s="7">
        <v>105</v>
      </c>
      <c r="G7" s="7">
        <v>76</v>
      </c>
      <c r="H7" s="7">
        <v>51</v>
      </c>
      <c r="I7" s="7">
        <v>78</v>
      </c>
      <c r="J7" s="7">
        <v>68</v>
      </c>
      <c r="K7" s="7">
        <v>42</v>
      </c>
      <c r="L7" s="7">
        <v>63</v>
      </c>
      <c r="M7" s="7">
        <v>52</v>
      </c>
      <c r="N7" s="7">
        <v>63</v>
      </c>
      <c r="O7" s="7">
        <v>39</v>
      </c>
      <c r="P7" s="7">
        <v>45</v>
      </c>
      <c r="Q7" s="7">
        <v>38</v>
      </c>
      <c r="R7" s="7">
        <v>71</v>
      </c>
      <c r="S7" s="12">
        <v>60</v>
      </c>
      <c r="T7" s="12">
        <v>35</v>
      </c>
      <c r="U7" s="12">
        <v>42</v>
      </c>
      <c r="V7" s="12">
        <v>64</v>
      </c>
      <c r="W7" s="12">
        <v>18</v>
      </c>
      <c r="X7" s="12">
        <v>16</v>
      </c>
      <c r="Y7" s="12">
        <v>43</v>
      </c>
      <c r="Z7" s="12">
        <v>69</v>
      </c>
      <c r="AA7" s="12">
        <v>17</v>
      </c>
      <c r="AB7" s="12">
        <v>17</v>
      </c>
      <c r="AC7" s="12">
        <v>41</v>
      </c>
      <c r="AD7" s="12">
        <v>12</v>
      </c>
      <c r="AE7" s="12">
        <v>25</v>
      </c>
      <c r="AF7" s="12">
        <v>20</v>
      </c>
      <c r="AG7" s="12">
        <v>27</v>
      </c>
    </row>
    <row r="8" spans="1:36" ht="16.5" customHeight="1" x14ac:dyDescent="0.3">
      <c r="A8" s="20" t="s">
        <v>54</v>
      </c>
      <c r="B8" s="7">
        <v>787</v>
      </c>
      <c r="C8" s="7">
        <v>1029</v>
      </c>
      <c r="D8" s="7">
        <v>1310</v>
      </c>
      <c r="E8" s="7">
        <v>1252</v>
      </c>
      <c r="F8" s="7">
        <v>1239</v>
      </c>
      <c r="G8" s="7">
        <v>956</v>
      </c>
      <c r="H8" s="7">
        <v>770</v>
      </c>
      <c r="I8" s="7">
        <v>800</v>
      </c>
      <c r="J8" s="7">
        <v>866</v>
      </c>
      <c r="K8" s="7">
        <v>744</v>
      </c>
      <c r="L8" s="7">
        <v>730</v>
      </c>
      <c r="M8" s="7">
        <v>734</v>
      </c>
      <c r="N8" s="7">
        <v>636</v>
      </c>
      <c r="O8" s="7">
        <v>631</v>
      </c>
      <c r="P8" s="7">
        <v>624</v>
      </c>
      <c r="Q8" s="7">
        <v>621</v>
      </c>
      <c r="R8" s="7">
        <v>596</v>
      </c>
      <c r="S8" s="12">
        <v>562</v>
      </c>
      <c r="T8" s="12">
        <v>581</v>
      </c>
      <c r="U8" s="12">
        <v>633</v>
      </c>
      <c r="V8" s="12">
        <v>559</v>
      </c>
      <c r="W8" s="12">
        <v>563</v>
      </c>
      <c r="X8" s="12">
        <v>706</v>
      </c>
      <c r="Y8" s="12">
        <v>496</v>
      </c>
      <c r="Z8" s="12">
        <v>496</v>
      </c>
      <c r="AA8" s="12">
        <v>479</v>
      </c>
      <c r="AB8" s="12">
        <v>458</v>
      </c>
      <c r="AC8" s="36">
        <v>458</v>
      </c>
      <c r="AD8" s="36">
        <v>438</v>
      </c>
      <c r="AE8" s="12">
        <v>391</v>
      </c>
      <c r="AF8" s="12">
        <v>424</v>
      </c>
      <c r="AG8" s="12">
        <v>376</v>
      </c>
    </row>
    <row r="9" spans="1:36" ht="16.5" customHeight="1" x14ac:dyDescent="0.3">
      <c r="A9" s="18" t="s">
        <v>23</v>
      </c>
      <c r="B9" s="6">
        <f>B11+B15+B16+B17</f>
        <v>36399</v>
      </c>
      <c r="C9" s="6">
        <f>C11+C15+C16+C17</f>
        <v>47089</v>
      </c>
      <c r="D9" s="6">
        <f>D11+D15+D16+D17</f>
        <v>52627</v>
      </c>
      <c r="E9" s="6">
        <f>SUM(E10:E17)</f>
        <v>44525</v>
      </c>
      <c r="F9" s="6">
        <f t="shared" ref="F9:AD9" si="6">SUM(F10:F17)</f>
        <v>51091</v>
      </c>
      <c r="G9" s="6">
        <f t="shared" si="6"/>
        <v>43825</v>
      </c>
      <c r="H9" s="6">
        <f t="shared" si="6"/>
        <v>44599</v>
      </c>
      <c r="I9" s="6">
        <f t="shared" si="6"/>
        <v>41508</v>
      </c>
      <c r="J9" s="6">
        <f t="shared" si="6"/>
        <v>39250</v>
      </c>
      <c r="K9" s="6">
        <f t="shared" si="6"/>
        <v>40150</v>
      </c>
      <c r="L9" s="6">
        <f t="shared" si="6"/>
        <v>40716</v>
      </c>
      <c r="M9" s="6">
        <f t="shared" si="6"/>
        <v>41817</v>
      </c>
      <c r="N9" s="6">
        <f t="shared" si="6"/>
        <v>42063</v>
      </c>
      <c r="O9" s="6">
        <f t="shared" si="6"/>
        <v>42013</v>
      </c>
      <c r="P9" s="6">
        <f t="shared" si="6"/>
        <v>41501</v>
      </c>
      <c r="Q9" s="6">
        <f t="shared" si="6"/>
        <v>41717</v>
      </c>
      <c r="R9" s="6">
        <f t="shared" si="6"/>
        <v>41945</v>
      </c>
      <c r="S9" s="6">
        <f t="shared" si="6"/>
        <v>42196</v>
      </c>
      <c r="T9" s="6">
        <f t="shared" si="6"/>
        <v>43005</v>
      </c>
      <c r="U9" s="6">
        <f t="shared" si="6"/>
        <v>42884</v>
      </c>
      <c r="V9" s="6">
        <f t="shared" si="6"/>
        <v>42836</v>
      </c>
      <c r="W9" s="6">
        <f t="shared" si="6"/>
        <v>43510</v>
      </c>
      <c r="X9" s="6">
        <f t="shared" si="6"/>
        <v>42708</v>
      </c>
      <c r="Y9" s="6">
        <f t="shared" si="6"/>
        <v>41259</v>
      </c>
      <c r="Z9" s="6">
        <f t="shared" si="6"/>
        <v>37423</v>
      </c>
      <c r="AA9" s="6">
        <f t="shared" si="6"/>
        <v>33883</v>
      </c>
      <c r="AB9" s="6">
        <f t="shared" si="6"/>
        <v>32999</v>
      </c>
      <c r="AC9" s="6">
        <f t="shared" si="6"/>
        <v>32479</v>
      </c>
      <c r="AD9" s="6">
        <f t="shared" si="6"/>
        <v>33782</v>
      </c>
      <c r="AE9" s="6">
        <f>SUM(AE10:AE17)</f>
        <v>32894</v>
      </c>
      <c r="AF9" s="6">
        <v>32744</v>
      </c>
      <c r="AG9" s="6">
        <v>35092</v>
      </c>
    </row>
    <row r="10" spans="1:36" ht="16.5" customHeight="1" x14ac:dyDescent="0.3">
      <c r="A10" s="20" t="s">
        <v>1</v>
      </c>
      <c r="B10" s="7" t="s">
        <v>0</v>
      </c>
      <c r="C10" s="7" t="s">
        <v>0</v>
      </c>
      <c r="D10" s="7" t="s">
        <v>0</v>
      </c>
      <c r="E10" s="7">
        <v>25929</v>
      </c>
      <c r="F10" s="7">
        <v>27449</v>
      </c>
      <c r="G10" s="7">
        <v>23212</v>
      </c>
      <c r="H10" s="7">
        <v>24092</v>
      </c>
      <c r="I10" s="7">
        <v>22385</v>
      </c>
      <c r="J10" s="7">
        <v>21387</v>
      </c>
      <c r="K10" s="7">
        <v>21566</v>
      </c>
      <c r="L10" s="7">
        <v>21997</v>
      </c>
      <c r="M10" s="7">
        <v>22423</v>
      </c>
      <c r="N10" s="7">
        <v>22505</v>
      </c>
      <c r="O10" s="7">
        <v>22199</v>
      </c>
      <c r="P10" s="7">
        <v>21194</v>
      </c>
      <c r="Q10" s="7">
        <v>20862</v>
      </c>
      <c r="R10" s="7">
        <v>20699</v>
      </c>
      <c r="S10" s="7">
        <v>20320</v>
      </c>
      <c r="T10" s="7">
        <v>20569</v>
      </c>
      <c r="U10" s="7">
        <v>19725</v>
      </c>
      <c r="V10" s="7">
        <v>19192</v>
      </c>
      <c r="W10" s="7">
        <v>18512</v>
      </c>
      <c r="X10" s="7">
        <v>17925</v>
      </c>
      <c r="Y10" s="7">
        <v>16614</v>
      </c>
      <c r="Z10" s="7">
        <v>14646</v>
      </c>
      <c r="AA10" s="7">
        <v>13135</v>
      </c>
      <c r="AB10" s="7">
        <v>12491</v>
      </c>
      <c r="AC10" s="7">
        <v>12014</v>
      </c>
      <c r="AD10" s="7">
        <v>12361</v>
      </c>
      <c r="AE10" s="12">
        <v>12037</v>
      </c>
      <c r="AF10" s="7">
        <v>11947</v>
      </c>
      <c r="AG10" s="7">
        <v>12628</v>
      </c>
    </row>
    <row r="11" spans="1:36" ht="16.5" customHeight="1" x14ac:dyDescent="0.3">
      <c r="A11" s="20" t="s">
        <v>2</v>
      </c>
      <c r="B11" s="7">
        <v>790</v>
      </c>
      <c r="C11" s="7">
        <v>1650</v>
      </c>
      <c r="D11" s="7">
        <v>2280</v>
      </c>
      <c r="E11" s="7">
        <v>3189</v>
      </c>
      <c r="F11" s="7">
        <v>5144</v>
      </c>
      <c r="G11" s="7">
        <v>4564</v>
      </c>
      <c r="H11" s="7">
        <v>3244</v>
      </c>
      <c r="I11" s="7">
        <v>2806</v>
      </c>
      <c r="J11" s="7">
        <v>2395</v>
      </c>
      <c r="K11" s="7">
        <v>2449</v>
      </c>
      <c r="L11" s="7">
        <v>2320</v>
      </c>
      <c r="M11" s="7">
        <v>2227</v>
      </c>
      <c r="N11" s="7">
        <v>2161</v>
      </c>
      <c r="O11" s="7">
        <v>2116</v>
      </c>
      <c r="P11" s="7">
        <v>2294</v>
      </c>
      <c r="Q11" s="7">
        <v>2483</v>
      </c>
      <c r="R11" s="7">
        <v>2897</v>
      </c>
      <c r="S11" s="7">
        <v>3197</v>
      </c>
      <c r="T11" s="7">
        <v>3270</v>
      </c>
      <c r="U11" s="7">
        <v>3714</v>
      </c>
      <c r="V11" s="7">
        <v>4028</v>
      </c>
      <c r="W11" s="7">
        <v>4576</v>
      </c>
      <c r="X11" s="7">
        <v>4837</v>
      </c>
      <c r="Y11" s="7">
        <v>5174</v>
      </c>
      <c r="Z11" s="7">
        <v>5312</v>
      </c>
      <c r="AA11" s="7">
        <v>4469</v>
      </c>
      <c r="AB11" s="7">
        <v>4518</v>
      </c>
      <c r="AC11" s="7">
        <v>4630</v>
      </c>
      <c r="AD11" s="7">
        <v>4986</v>
      </c>
      <c r="AE11" s="36">
        <v>4692</v>
      </c>
      <c r="AF11" s="7">
        <v>4594</v>
      </c>
      <c r="AG11" s="7">
        <f>AF11+382</f>
        <v>4976</v>
      </c>
    </row>
    <row r="12" spans="1:36" ht="16.5" customHeight="1" x14ac:dyDescent="0.3">
      <c r="A12" s="20" t="s">
        <v>55</v>
      </c>
      <c r="B12" s="7" t="s">
        <v>0</v>
      </c>
      <c r="C12" s="7" t="s">
        <v>0</v>
      </c>
      <c r="D12" s="7" t="s">
        <v>0</v>
      </c>
      <c r="E12" s="7">
        <v>4856</v>
      </c>
      <c r="F12" s="7">
        <v>7486</v>
      </c>
      <c r="G12" s="7">
        <v>6689</v>
      </c>
      <c r="H12" s="7">
        <v>8601</v>
      </c>
      <c r="I12" s="7">
        <v>8391</v>
      </c>
      <c r="J12" s="7">
        <v>8098</v>
      </c>
      <c r="K12" s="7">
        <v>8511</v>
      </c>
      <c r="L12" s="7">
        <v>8904</v>
      </c>
      <c r="M12" s="7">
        <v>9568</v>
      </c>
      <c r="N12" s="7">
        <v>9932</v>
      </c>
      <c r="O12" s="7">
        <v>10249</v>
      </c>
      <c r="P12" s="7">
        <v>10705</v>
      </c>
      <c r="Q12" s="7">
        <v>11265</v>
      </c>
      <c r="R12" s="7">
        <v>11526</v>
      </c>
      <c r="S12" s="7">
        <v>11723</v>
      </c>
      <c r="T12" s="7">
        <v>12274</v>
      </c>
      <c r="U12" s="7">
        <v>12546</v>
      </c>
      <c r="V12" s="7">
        <v>12674</v>
      </c>
      <c r="W12" s="7">
        <v>13037</v>
      </c>
      <c r="X12" s="7">
        <v>12761</v>
      </c>
      <c r="Y12" s="7">
        <v>12458</v>
      </c>
      <c r="Z12" s="7">
        <v>10816</v>
      </c>
      <c r="AA12" s="7">
        <v>10312</v>
      </c>
      <c r="AB12" s="7">
        <v>9782</v>
      </c>
      <c r="AC12" s="7">
        <v>9302</v>
      </c>
      <c r="AD12" s="8">
        <v>9418</v>
      </c>
      <c r="AE12" s="47">
        <v>9187</v>
      </c>
      <c r="AF12" s="7">
        <v>9103</v>
      </c>
      <c r="AG12" s="7">
        <v>9813</v>
      </c>
    </row>
    <row r="13" spans="1:36" ht="16.5" customHeight="1" x14ac:dyDescent="0.3">
      <c r="A13" s="20" t="s">
        <v>56</v>
      </c>
      <c r="B13" s="7" t="s">
        <v>0</v>
      </c>
      <c r="C13" s="7" t="s">
        <v>0</v>
      </c>
      <c r="D13" s="7" t="s">
        <v>0</v>
      </c>
      <c r="E13" s="7">
        <v>961</v>
      </c>
      <c r="F13" s="7">
        <v>1262</v>
      </c>
      <c r="G13" s="7">
        <v>977</v>
      </c>
      <c r="H13" s="7">
        <v>705</v>
      </c>
      <c r="I13" s="7">
        <v>661</v>
      </c>
      <c r="J13" s="7">
        <v>585</v>
      </c>
      <c r="K13" s="7">
        <v>605</v>
      </c>
      <c r="L13" s="7">
        <v>670</v>
      </c>
      <c r="M13" s="7">
        <v>648</v>
      </c>
      <c r="N13" s="7">
        <v>621</v>
      </c>
      <c r="O13" s="7">
        <v>723</v>
      </c>
      <c r="P13" s="7">
        <v>742</v>
      </c>
      <c r="Q13" s="7">
        <v>759</v>
      </c>
      <c r="R13" s="7">
        <v>754</v>
      </c>
      <c r="S13" s="7">
        <v>708</v>
      </c>
      <c r="T13" s="7">
        <v>689</v>
      </c>
      <c r="U13" s="7">
        <v>726</v>
      </c>
      <c r="V13" s="7">
        <v>766</v>
      </c>
      <c r="W13" s="7">
        <v>804</v>
      </c>
      <c r="X13" s="7">
        <v>805</v>
      </c>
      <c r="Y13" s="7">
        <v>805</v>
      </c>
      <c r="Z13" s="7">
        <v>682</v>
      </c>
      <c r="AA13" s="7">
        <v>499</v>
      </c>
      <c r="AB13" s="7">
        <v>530</v>
      </c>
      <c r="AC13" s="7">
        <v>640</v>
      </c>
      <c r="AD13" s="7">
        <v>697</v>
      </c>
      <c r="AE13" s="47">
        <v>695</v>
      </c>
      <c r="AF13" s="7">
        <v>656</v>
      </c>
      <c r="AG13" s="7">
        <v>667</v>
      </c>
    </row>
    <row r="14" spans="1:36" ht="16.5" customHeight="1" x14ac:dyDescent="0.3">
      <c r="A14" s="20" t="s">
        <v>3</v>
      </c>
      <c r="B14" s="7" t="s">
        <v>0</v>
      </c>
      <c r="C14" s="7" t="s">
        <v>0</v>
      </c>
      <c r="D14" s="7" t="s">
        <v>0</v>
      </c>
      <c r="E14" s="7">
        <v>53</v>
      </c>
      <c r="F14" s="7">
        <v>46</v>
      </c>
      <c r="G14" s="7">
        <v>57</v>
      </c>
      <c r="H14" s="7">
        <v>32</v>
      </c>
      <c r="I14" s="7">
        <v>31</v>
      </c>
      <c r="J14" s="7">
        <v>28</v>
      </c>
      <c r="K14" s="7">
        <v>18</v>
      </c>
      <c r="L14" s="7">
        <v>18</v>
      </c>
      <c r="M14" s="7">
        <v>33</v>
      </c>
      <c r="N14" s="7">
        <v>21</v>
      </c>
      <c r="O14" s="7">
        <v>18</v>
      </c>
      <c r="P14" s="7">
        <v>38</v>
      </c>
      <c r="Q14" s="7">
        <v>59</v>
      </c>
      <c r="R14" s="7">
        <v>22</v>
      </c>
      <c r="S14" s="7">
        <v>34</v>
      </c>
      <c r="T14" s="7">
        <v>45</v>
      </c>
      <c r="U14" s="7">
        <v>41</v>
      </c>
      <c r="V14" s="7">
        <v>42</v>
      </c>
      <c r="W14" s="7">
        <v>58</v>
      </c>
      <c r="X14" s="7">
        <v>27</v>
      </c>
      <c r="Y14" s="7">
        <v>36</v>
      </c>
      <c r="Z14" s="7">
        <v>67</v>
      </c>
      <c r="AA14" s="7">
        <v>26</v>
      </c>
      <c r="AB14" s="7">
        <v>44</v>
      </c>
      <c r="AC14" s="7">
        <v>55</v>
      </c>
      <c r="AD14" s="7">
        <v>39</v>
      </c>
      <c r="AE14" s="7">
        <v>54</v>
      </c>
      <c r="AF14" s="7">
        <v>44</v>
      </c>
      <c r="AG14" s="7">
        <v>49</v>
      </c>
    </row>
    <row r="15" spans="1:36" ht="16.5" customHeight="1" x14ac:dyDescent="0.3">
      <c r="A15" s="20" t="s">
        <v>15</v>
      </c>
      <c r="B15" s="7">
        <v>7210</v>
      </c>
      <c r="C15" s="7">
        <v>7990</v>
      </c>
      <c r="D15" s="7">
        <v>8950</v>
      </c>
      <c r="E15" s="7">
        <v>7516</v>
      </c>
      <c r="F15" s="7">
        <v>8070</v>
      </c>
      <c r="G15" s="7">
        <v>6808</v>
      </c>
      <c r="H15" s="7">
        <v>6482</v>
      </c>
      <c r="I15" s="7">
        <v>5801</v>
      </c>
      <c r="J15" s="7">
        <v>5549</v>
      </c>
      <c r="K15" s="7">
        <v>5649</v>
      </c>
      <c r="L15" s="7">
        <v>5489</v>
      </c>
      <c r="M15" s="7">
        <v>5584</v>
      </c>
      <c r="N15" s="7">
        <v>5449</v>
      </c>
      <c r="O15" s="7">
        <v>5321</v>
      </c>
      <c r="P15" s="7">
        <v>5228</v>
      </c>
      <c r="Q15" s="7">
        <v>4939</v>
      </c>
      <c r="R15" s="7">
        <v>4763</v>
      </c>
      <c r="S15" s="7">
        <v>4901</v>
      </c>
      <c r="T15" s="7">
        <v>4851</v>
      </c>
      <c r="U15" s="7">
        <v>4774</v>
      </c>
      <c r="V15" s="7">
        <v>4675</v>
      </c>
      <c r="W15" s="7">
        <v>4892</v>
      </c>
      <c r="X15" s="7">
        <v>4795</v>
      </c>
      <c r="Y15" s="7">
        <v>4699</v>
      </c>
      <c r="Z15" s="7">
        <v>4414</v>
      </c>
      <c r="AA15" s="7">
        <v>4109</v>
      </c>
      <c r="AB15" s="7">
        <v>4302</v>
      </c>
      <c r="AC15" s="7">
        <v>4457</v>
      </c>
      <c r="AD15" s="7">
        <v>4818</v>
      </c>
      <c r="AE15" s="7">
        <v>4779</v>
      </c>
      <c r="AF15" s="7">
        <v>4910</v>
      </c>
      <c r="AG15" s="7">
        <v>5376</v>
      </c>
      <c r="AH15" s="63">
        <f>AG15/AG9</f>
        <v>0.15319730992818875</v>
      </c>
    </row>
    <row r="16" spans="1:36" ht="16.5" customHeight="1" x14ac:dyDescent="0.3">
      <c r="A16" s="20" t="s">
        <v>16</v>
      </c>
      <c r="B16" s="7">
        <v>490</v>
      </c>
      <c r="C16" s="7">
        <v>690</v>
      </c>
      <c r="D16" s="7">
        <v>760</v>
      </c>
      <c r="E16" s="7">
        <v>1003</v>
      </c>
      <c r="F16" s="7">
        <v>965</v>
      </c>
      <c r="G16" s="7">
        <v>890</v>
      </c>
      <c r="H16" s="7">
        <v>859</v>
      </c>
      <c r="I16" s="7">
        <v>843</v>
      </c>
      <c r="J16" s="7">
        <v>723</v>
      </c>
      <c r="K16" s="7">
        <v>816</v>
      </c>
      <c r="L16" s="7">
        <v>802</v>
      </c>
      <c r="M16" s="7">
        <v>833</v>
      </c>
      <c r="N16" s="7">
        <v>765</v>
      </c>
      <c r="O16" s="7">
        <v>814</v>
      </c>
      <c r="P16" s="7">
        <v>760</v>
      </c>
      <c r="Q16" s="7">
        <v>754</v>
      </c>
      <c r="R16" s="7">
        <v>693</v>
      </c>
      <c r="S16" s="7">
        <v>732</v>
      </c>
      <c r="T16" s="7">
        <v>665</v>
      </c>
      <c r="U16" s="7">
        <v>629</v>
      </c>
      <c r="V16" s="7">
        <v>727</v>
      </c>
      <c r="W16" s="7">
        <v>786</v>
      </c>
      <c r="X16" s="7">
        <v>772</v>
      </c>
      <c r="Y16" s="7">
        <v>701</v>
      </c>
      <c r="Z16" s="7">
        <v>718</v>
      </c>
      <c r="AA16" s="7">
        <v>628</v>
      </c>
      <c r="AB16" s="7">
        <v>623</v>
      </c>
      <c r="AC16" s="7">
        <v>682</v>
      </c>
      <c r="AD16" s="7">
        <v>734</v>
      </c>
      <c r="AE16" s="7">
        <v>749</v>
      </c>
      <c r="AF16" s="7">
        <v>729</v>
      </c>
      <c r="AG16" s="7">
        <v>818</v>
      </c>
      <c r="AH16" s="63">
        <f>AG16/AG9</f>
        <v>2.3310156160948364E-2</v>
      </c>
      <c r="AI16" s="43"/>
      <c r="AJ16" s="43"/>
    </row>
    <row r="17" spans="1:36" ht="16.5" customHeight="1" x14ac:dyDescent="0.3">
      <c r="A17" s="20" t="s">
        <v>57</v>
      </c>
      <c r="B17" s="7">
        <v>27909</v>
      </c>
      <c r="C17" s="7">
        <v>36759</v>
      </c>
      <c r="D17" s="7">
        <v>40637</v>
      </c>
      <c r="E17" s="7">
        <v>1018</v>
      </c>
      <c r="F17" s="7">
        <v>669</v>
      </c>
      <c r="G17" s="7">
        <v>628</v>
      </c>
      <c r="H17" s="7">
        <v>584</v>
      </c>
      <c r="I17" s="7">
        <v>590</v>
      </c>
      <c r="J17" s="7">
        <v>485</v>
      </c>
      <c r="K17" s="7">
        <v>536</v>
      </c>
      <c r="L17" s="7">
        <v>516</v>
      </c>
      <c r="M17" s="7">
        <v>501</v>
      </c>
      <c r="N17" s="7">
        <v>609</v>
      </c>
      <c r="O17" s="7">
        <v>573</v>
      </c>
      <c r="P17" s="7">
        <v>540</v>
      </c>
      <c r="Q17" s="7">
        <v>596</v>
      </c>
      <c r="R17" s="7">
        <v>591</v>
      </c>
      <c r="S17" s="7">
        <v>581</v>
      </c>
      <c r="T17" s="7">
        <v>642</v>
      </c>
      <c r="U17" s="7">
        <v>729</v>
      </c>
      <c r="V17" s="7">
        <v>732</v>
      </c>
      <c r="W17" s="7">
        <v>845</v>
      </c>
      <c r="X17" s="7">
        <v>786</v>
      </c>
      <c r="Y17" s="7">
        <v>772</v>
      </c>
      <c r="Z17" s="7">
        <v>768</v>
      </c>
      <c r="AA17" s="7">
        <v>705</v>
      </c>
      <c r="AB17" s="7">
        <v>709</v>
      </c>
      <c r="AC17" s="7">
        <v>699</v>
      </c>
      <c r="AD17" s="7">
        <f>502+227</f>
        <v>729</v>
      </c>
      <c r="AE17" s="7">
        <v>701</v>
      </c>
      <c r="AF17" s="7">
        <v>761</v>
      </c>
      <c r="AG17" s="7">
        <v>765</v>
      </c>
      <c r="AH17" s="19"/>
      <c r="AI17" s="19"/>
      <c r="AJ17" s="19"/>
    </row>
    <row r="18" spans="1:36" s="19" customFormat="1" ht="16.5" customHeight="1" x14ac:dyDescent="0.3">
      <c r="A18" s="18" t="s">
        <v>58</v>
      </c>
      <c r="B18" s="6" t="s">
        <v>0</v>
      </c>
      <c r="C18" s="6" t="s">
        <v>0</v>
      </c>
      <c r="D18" s="6" t="s">
        <v>0</v>
      </c>
      <c r="E18" s="6" t="s">
        <v>0</v>
      </c>
      <c r="F18" s="6">
        <f t="shared" ref="F18:AF18" si="7">SUM(F19:F22)</f>
        <v>1417</v>
      </c>
      <c r="G18" s="6">
        <f t="shared" si="7"/>
        <v>1036</v>
      </c>
      <c r="H18" s="6">
        <f t="shared" si="7"/>
        <v>1297</v>
      </c>
      <c r="I18" s="6">
        <f t="shared" si="7"/>
        <v>1194</v>
      </c>
      <c r="J18" s="6">
        <f t="shared" si="7"/>
        <v>1170</v>
      </c>
      <c r="K18" s="6">
        <f t="shared" si="7"/>
        <v>1279</v>
      </c>
      <c r="L18" s="6">
        <f t="shared" si="7"/>
        <v>1226</v>
      </c>
      <c r="M18" s="6">
        <f t="shared" si="7"/>
        <v>1146</v>
      </c>
      <c r="N18" s="6">
        <f t="shared" si="7"/>
        <v>1039</v>
      </c>
      <c r="O18" s="6">
        <f t="shared" si="7"/>
        <v>1063</v>
      </c>
      <c r="P18" s="6">
        <f t="shared" si="7"/>
        <v>1008</v>
      </c>
      <c r="Q18" s="6">
        <f t="shared" si="7"/>
        <v>932</v>
      </c>
      <c r="R18" s="6">
        <f t="shared" si="7"/>
        <v>937</v>
      </c>
      <c r="S18" s="6">
        <f t="shared" si="7"/>
        <v>971</v>
      </c>
      <c r="T18" s="6">
        <f t="shared" si="7"/>
        <v>951</v>
      </c>
      <c r="U18" s="6">
        <f t="shared" si="7"/>
        <v>865</v>
      </c>
      <c r="V18" s="6">
        <f t="shared" si="7"/>
        <v>891</v>
      </c>
      <c r="W18" s="6">
        <f t="shared" si="7"/>
        <v>884</v>
      </c>
      <c r="X18" s="6">
        <f t="shared" si="7"/>
        <v>903</v>
      </c>
      <c r="Y18" s="6">
        <f t="shared" si="7"/>
        <v>851</v>
      </c>
      <c r="Z18" s="6">
        <f t="shared" si="7"/>
        <v>804</v>
      </c>
      <c r="AA18" s="6">
        <f t="shared" si="7"/>
        <v>695</v>
      </c>
      <c r="AB18" s="46">
        <f t="shared" si="7"/>
        <v>735</v>
      </c>
      <c r="AC18" s="6">
        <f t="shared" si="7"/>
        <v>682</v>
      </c>
      <c r="AD18" s="46">
        <f t="shared" si="7"/>
        <v>674</v>
      </c>
      <c r="AE18" s="6">
        <f t="shared" si="7"/>
        <v>700</v>
      </c>
      <c r="AF18" s="6">
        <f t="shared" si="7"/>
        <v>768</v>
      </c>
      <c r="AG18" s="6">
        <f>SUM(AG19:AG22)</f>
        <v>759</v>
      </c>
    </row>
    <row r="19" spans="1:36" ht="16.5" customHeight="1" x14ac:dyDescent="0.3">
      <c r="A19" s="20" t="s">
        <v>34</v>
      </c>
      <c r="B19" s="7" t="s">
        <v>0</v>
      </c>
      <c r="C19" s="7" t="s">
        <v>0</v>
      </c>
      <c r="D19" s="7" t="s">
        <v>0</v>
      </c>
      <c r="E19" s="7" t="s">
        <v>0</v>
      </c>
      <c r="F19" s="9">
        <v>29</v>
      </c>
      <c r="G19" s="9">
        <v>8</v>
      </c>
      <c r="H19" s="9">
        <v>10</v>
      </c>
      <c r="I19" s="9">
        <v>19</v>
      </c>
      <c r="J19" s="9">
        <v>6</v>
      </c>
      <c r="K19" s="9">
        <v>67</v>
      </c>
      <c r="L19" s="9">
        <v>12</v>
      </c>
      <c r="M19" s="9">
        <v>14</v>
      </c>
      <c r="N19" s="9">
        <v>25</v>
      </c>
      <c r="O19" s="9">
        <v>17</v>
      </c>
      <c r="P19" s="9">
        <v>4</v>
      </c>
      <c r="Q19" s="9">
        <v>9</v>
      </c>
      <c r="R19" s="9">
        <v>10</v>
      </c>
      <c r="S19" s="9">
        <v>6</v>
      </c>
      <c r="T19" s="9">
        <v>15</v>
      </c>
      <c r="U19" s="9">
        <v>4</v>
      </c>
      <c r="V19" s="9">
        <v>13</v>
      </c>
      <c r="W19" s="9">
        <v>33</v>
      </c>
      <c r="X19" s="9">
        <v>6</v>
      </c>
      <c r="Y19" s="9">
        <v>9</v>
      </c>
      <c r="Z19" s="9">
        <v>27</v>
      </c>
      <c r="AA19" s="9">
        <v>4</v>
      </c>
      <c r="AB19" s="9">
        <v>8</v>
      </c>
      <c r="AC19" s="9">
        <v>6</v>
      </c>
      <c r="AD19" s="9">
        <v>9</v>
      </c>
      <c r="AE19" s="9">
        <v>11</v>
      </c>
      <c r="AF19" s="9">
        <v>5</v>
      </c>
      <c r="AG19" s="9">
        <v>13</v>
      </c>
    </row>
    <row r="20" spans="1:36" s="19" customFormat="1" ht="16.5" customHeight="1" x14ac:dyDescent="0.3">
      <c r="A20" s="20" t="s">
        <v>35</v>
      </c>
      <c r="B20" s="7" t="s">
        <v>0</v>
      </c>
      <c r="C20" s="7" t="s">
        <v>0</v>
      </c>
      <c r="D20" s="7" t="s">
        <v>0</v>
      </c>
      <c r="E20" s="7" t="s">
        <v>0</v>
      </c>
      <c r="F20" s="9">
        <v>833</v>
      </c>
      <c r="G20" s="9">
        <v>582</v>
      </c>
      <c r="H20" s="9">
        <v>698</v>
      </c>
      <c r="I20" s="9">
        <v>608</v>
      </c>
      <c r="J20" s="9">
        <v>579</v>
      </c>
      <c r="K20" s="9">
        <v>626</v>
      </c>
      <c r="L20" s="9">
        <v>615</v>
      </c>
      <c r="M20" s="9">
        <v>579</v>
      </c>
      <c r="N20" s="9">
        <v>488</v>
      </c>
      <c r="O20" s="9">
        <v>461</v>
      </c>
      <c r="P20" s="9">
        <v>431</v>
      </c>
      <c r="Q20" s="9">
        <v>402</v>
      </c>
      <c r="R20" s="9">
        <v>425</v>
      </c>
      <c r="S20" s="9">
        <v>421</v>
      </c>
      <c r="T20" s="9">
        <v>357</v>
      </c>
      <c r="U20" s="9">
        <v>334</v>
      </c>
      <c r="V20" s="9">
        <v>371</v>
      </c>
      <c r="W20" s="9">
        <v>359</v>
      </c>
      <c r="X20" s="9">
        <v>369</v>
      </c>
      <c r="Y20" s="9">
        <v>339</v>
      </c>
      <c r="Z20" s="9">
        <v>290</v>
      </c>
      <c r="AA20" s="9">
        <v>248</v>
      </c>
      <c r="AB20" s="9">
        <v>261</v>
      </c>
      <c r="AC20" s="9">
        <v>246</v>
      </c>
      <c r="AD20" s="48">
        <v>231</v>
      </c>
      <c r="AE20" s="9">
        <v>232</v>
      </c>
      <c r="AF20" s="9">
        <v>262</v>
      </c>
      <c r="AG20" s="9">
        <v>235</v>
      </c>
    </row>
    <row r="21" spans="1:36" ht="16.5" customHeight="1" x14ac:dyDescent="0.3">
      <c r="A21" s="20" t="s">
        <v>43</v>
      </c>
      <c r="B21" s="7" t="s">
        <v>0</v>
      </c>
      <c r="C21" s="7" t="s">
        <v>0</v>
      </c>
      <c r="D21" s="7" t="s">
        <v>0</v>
      </c>
      <c r="E21" s="7" t="s">
        <v>0</v>
      </c>
      <c r="F21" s="7">
        <v>457</v>
      </c>
      <c r="G21" s="7">
        <v>391</v>
      </c>
      <c r="H21" s="9">
        <v>543</v>
      </c>
      <c r="I21" s="7">
        <v>524</v>
      </c>
      <c r="J21" s="7">
        <v>533</v>
      </c>
      <c r="K21" s="7">
        <v>523</v>
      </c>
      <c r="L21" s="7">
        <v>529</v>
      </c>
      <c r="M21" s="7">
        <v>494</v>
      </c>
      <c r="N21" s="7">
        <v>471</v>
      </c>
      <c r="O21" s="7">
        <v>533</v>
      </c>
      <c r="P21" s="7">
        <v>536</v>
      </c>
      <c r="Q21" s="7">
        <v>479</v>
      </c>
      <c r="R21" s="9">
        <v>463</v>
      </c>
      <c r="S21" s="9">
        <v>511</v>
      </c>
      <c r="T21" s="9">
        <v>540</v>
      </c>
      <c r="U21" s="9">
        <v>498</v>
      </c>
      <c r="V21" s="9">
        <v>472</v>
      </c>
      <c r="W21" s="9">
        <v>458</v>
      </c>
      <c r="X21" s="9">
        <v>511</v>
      </c>
      <c r="Y21" s="9">
        <v>470</v>
      </c>
      <c r="Z21" s="9">
        <v>457</v>
      </c>
      <c r="AA21" s="9">
        <v>416</v>
      </c>
      <c r="AB21" s="48">
        <v>441</v>
      </c>
      <c r="AC21" s="9">
        <v>400</v>
      </c>
      <c r="AD21" s="9">
        <v>410</v>
      </c>
      <c r="AE21" s="9">
        <v>425</v>
      </c>
      <c r="AF21" s="9">
        <v>470</v>
      </c>
      <c r="AG21" s="9">
        <v>459</v>
      </c>
      <c r="AH21" s="12">
        <f>AVERAGE(H21:AG21)</f>
        <v>483.30769230769232</v>
      </c>
    </row>
    <row r="22" spans="1:36" ht="16.5" customHeight="1" x14ac:dyDescent="0.3">
      <c r="A22" s="20" t="s">
        <v>59</v>
      </c>
      <c r="B22" s="7" t="s">
        <v>0</v>
      </c>
      <c r="C22" s="7" t="s">
        <v>0</v>
      </c>
      <c r="D22" s="7" t="s">
        <v>0</v>
      </c>
      <c r="E22" s="7" t="s">
        <v>0</v>
      </c>
      <c r="F22" s="9">
        <v>98</v>
      </c>
      <c r="G22" s="9">
        <v>55</v>
      </c>
      <c r="H22" s="9">
        <v>46</v>
      </c>
      <c r="I22" s="9">
        <v>43</v>
      </c>
      <c r="J22" s="9">
        <v>52</v>
      </c>
      <c r="K22" s="9">
        <v>63</v>
      </c>
      <c r="L22" s="9">
        <v>70</v>
      </c>
      <c r="M22" s="9">
        <v>59</v>
      </c>
      <c r="N22" s="9">
        <v>55</v>
      </c>
      <c r="O22" s="9">
        <v>52</v>
      </c>
      <c r="P22" s="9">
        <v>37</v>
      </c>
      <c r="Q22" s="9">
        <v>42</v>
      </c>
      <c r="R22" s="9">
        <v>39</v>
      </c>
      <c r="S22" s="9">
        <v>33</v>
      </c>
      <c r="T22" s="9">
        <v>39</v>
      </c>
      <c r="U22" s="9">
        <v>29</v>
      </c>
      <c r="V22" s="9">
        <v>35</v>
      </c>
      <c r="W22" s="9">
        <v>34</v>
      </c>
      <c r="X22" s="9">
        <v>17</v>
      </c>
      <c r="Y22" s="9">
        <v>33</v>
      </c>
      <c r="Z22" s="9">
        <v>30</v>
      </c>
      <c r="AA22" s="9">
        <v>27</v>
      </c>
      <c r="AB22" s="9">
        <v>25</v>
      </c>
      <c r="AC22" s="9">
        <v>30</v>
      </c>
      <c r="AD22" s="9">
        <v>24</v>
      </c>
      <c r="AE22" s="9">
        <v>32</v>
      </c>
      <c r="AF22" s="9">
        <v>31</v>
      </c>
      <c r="AG22" s="9">
        <v>52</v>
      </c>
    </row>
    <row r="23" spans="1:36" ht="16.5" customHeight="1" x14ac:dyDescent="0.3">
      <c r="A23" s="18" t="s">
        <v>60</v>
      </c>
      <c r="B23" s="6" t="s">
        <v>0</v>
      </c>
      <c r="C23" s="6" t="s">
        <v>0</v>
      </c>
      <c r="D23" s="6" t="s">
        <v>0</v>
      </c>
      <c r="E23" s="6" t="s">
        <v>0</v>
      </c>
      <c r="F23" s="6" t="s">
        <v>0</v>
      </c>
      <c r="G23" s="6" t="s">
        <v>0</v>
      </c>
      <c r="H23" s="6">
        <v>339</v>
      </c>
      <c r="I23" s="6">
        <v>300</v>
      </c>
      <c r="J23" s="6">
        <v>273</v>
      </c>
      <c r="K23" s="6">
        <v>281</v>
      </c>
      <c r="L23" s="6">
        <v>320</v>
      </c>
      <c r="M23" s="6">
        <v>274</v>
      </c>
      <c r="N23" s="6">
        <v>264</v>
      </c>
      <c r="O23" s="6">
        <v>275</v>
      </c>
      <c r="P23" s="6">
        <v>286</v>
      </c>
      <c r="Q23" s="6">
        <v>299</v>
      </c>
      <c r="R23" s="6">
        <v>295</v>
      </c>
      <c r="S23" s="6">
        <v>267</v>
      </c>
      <c r="T23" s="6">
        <f>SUM(T24:T26)</f>
        <v>182</v>
      </c>
      <c r="U23" s="6">
        <f t="shared" ref="U23:AA23" si="8">SUM(U24:U26)</f>
        <v>202</v>
      </c>
      <c r="V23" s="6">
        <f t="shared" si="8"/>
        <v>177</v>
      </c>
      <c r="W23" s="6">
        <f t="shared" si="8"/>
        <v>149</v>
      </c>
      <c r="X23" s="6">
        <f t="shared" si="8"/>
        <v>162</v>
      </c>
      <c r="Y23" s="6">
        <f t="shared" si="8"/>
        <v>188</v>
      </c>
      <c r="Z23" s="6">
        <f t="shared" si="8"/>
        <v>172</v>
      </c>
      <c r="AA23" s="6">
        <f t="shared" si="8"/>
        <v>226</v>
      </c>
      <c r="AB23" s="6">
        <f t="shared" ref="AB23:AF23" si="9">SUM(AB24:AB26)</f>
        <v>221</v>
      </c>
      <c r="AC23" s="6">
        <f t="shared" si="9"/>
        <v>228</v>
      </c>
      <c r="AD23" s="6">
        <f t="shared" si="9"/>
        <v>264</v>
      </c>
      <c r="AE23" s="6">
        <f t="shared" si="9"/>
        <v>266</v>
      </c>
      <c r="AF23" s="37">
        <f t="shared" si="9"/>
        <v>236</v>
      </c>
      <c r="AG23" s="37">
        <v>254</v>
      </c>
      <c r="AH23" s="12">
        <f>AVERAGE(AB23:AG23)</f>
        <v>244.83333333333334</v>
      </c>
    </row>
    <row r="24" spans="1:36" ht="16.5" customHeight="1" x14ac:dyDescent="0.3">
      <c r="A24" s="20" t="s">
        <v>29</v>
      </c>
      <c r="B24" s="7" t="s">
        <v>0</v>
      </c>
      <c r="C24" s="7" t="s">
        <v>0</v>
      </c>
      <c r="D24" s="7" t="s">
        <v>0</v>
      </c>
      <c r="E24" s="7" t="s">
        <v>0</v>
      </c>
      <c r="F24" s="7" t="s">
        <v>0</v>
      </c>
      <c r="G24" s="7" t="s">
        <v>0</v>
      </c>
      <c r="H24" s="7" t="s">
        <v>0</v>
      </c>
      <c r="I24" s="7" t="s">
        <v>0</v>
      </c>
      <c r="J24" s="7" t="s">
        <v>0</v>
      </c>
      <c r="K24" s="7" t="s">
        <v>0</v>
      </c>
      <c r="L24" s="7" t="s">
        <v>0</v>
      </c>
      <c r="M24" s="7" t="s">
        <v>0</v>
      </c>
      <c r="N24" s="7" t="s">
        <v>0</v>
      </c>
      <c r="O24" s="7" t="s">
        <v>0</v>
      </c>
      <c r="P24" s="7" t="s">
        <v>0</v>
      </c>
      <c r="Q24" s="7" t="s">
        <v>0</v>
      </c>
      <c r="R24" s="7" t="s">
        <v>0</v>
      </c>
      <c r="S24" s="7" t="s">
        <v>0</v>
      </c>
      <c r="T24" s="7">
        <v>47</v>
      </c>
      <c r="U24" s="7">
        <v>51</v>
      </c>
      <c r="V24" s="7">
        <v>33</v>
      </c>
      <c r="W24" s="7">
        <v>48</v>
      </c>
      <c r="X24" s="7">
        <v>20</v>
      </c>
      <c r="Y24" s="7">
        <v>26</v>
      </c>
      <c r="Z24" s="7">
        <v>30</v>
      </c>
      <c r="AA24" s="7">
        <v>48</v>
      </c>
      <c r="AB24" s="7">
        <v>49</v>
      </c>
      <c r="AC24" s="7">
        <v>36</v>
      </c>
      <c r="AD24" s="7">
        <v>67</v>
      </c>
      <c r="AE24" s="7">
        <v>60</v>
      </c>
      <c r="AF24" s="7">
        <v>58</v>
      </c>
      <c r="AG24" s="7">
        <v>30</v>
      </c>
    </row>
    <row r="25" spans="1:36" ht="16.5" customHeight="1" x14ac:dyDescent="0.3">
      <c r="A25" s="20" t="s">
        <v>28</v>
      </c>
      <c r="B25" s="7" t="s">
        <v>0</v>
      </c>
      <c r="C25" s="7" t="s">
        <v>0</v>
      </c>
      <c r="D25" s="7" t="s">
        <v>0</v>
      </c>
      <c r="E25" s="7" t="s">
        <v>0</v>
      </c>
      <c r="F25" s="7" t="s">
        <v>0</v>
      </c>
      <c r="G25" s="7" t="s">
        <v>0</v>
      </c>
      <c r="H25" s="7" t="s">
        <v>0</v>
      </c>
      <c r="I25" s="7" t="s">
        <v>0</v>
      </c>
      <c r="J25" s="7" t="s">
        <v>0</v>
      </c>
      <c r="K25" s="7" t="s">
        <v>0</v>
      </c>
      <c r="L25" s="7" t="s">
        <v>0</v>
      </c>
      <c r="M25" s="7" t="s">
        <v>0</v>
      </c>
      <c r="N25" s="7" t="s">
        <v>0</v>
      </c>
      <c r="O25" s="7" t="s">
        <v>0</v>
      </c>
      <c r="P25" s="7" t="s">
        <v>0</v>
      </c>
      <c r="Q25" s="7" t="s">
        <v>0</v>
      </c>
      <c r="R25" s="7" t="s">
        <v>0</v>
      </c>
      <c r="S25" s="7" t="s">
        <v>0</v>
      </c>
      <c r="T25" s="7">
        <v>5</v>
      </c>
      <c r="U25" s="7">
        <v>8</v>
      </c>
      <c r="V25" s="7">
        <v>8</v>
      </c>
      <c r="W25" s="7">
        <v>7</v>
      </c>
      <c r="X25" s="7">
        <v>9</v>
      </c>
      <c r="Y25" s="7">
        <v>9</v>
      </c>
      <c r="Z25" s="7">
        <v>8</v>
      </c>
      <c r="AA25" s="7">
        <v>11</v>
      </c>
      <c r="AB25" s="7">
        <v>6</v>
      </c>
      <c r="AC25" s="7">
        <v>3</v>
      </c>
      <c r="AD25" s="7">
        <v>5</v>
      </c>
      <c r="AE25" s="7">
        <v>10</v>
      </c>
      <c r="AF25" s="7">
        <v>4</v>
      </c>
      <c r="AG25" s="7">
        <v>4</v>
      </c>
    </row>
    <row r="26" spans="1:36" ht="16.5" customHeight="1" x14ac:dyDescent="0.3">
      <c r="A26" s="20" t="s">
        <v>48</v>
      </c>
      <c r="B26" s="7" t="s">
        <v>0</v>
      </c>
      <c r="C26" s="7" t="s">
        <v>0</v>
      </c>
      <c r="D26" s="7" t="s">
        <v>0</v>
      </c>
      <c r="E26" s="7" t="s">
        <v>0</v>
      </c>
      <c r="F26" s="7" t="s">
        <v>0</v>
      </c>
      <c r="G26" s="7" t="s">
        <v>0</v>
      </c>
      <c r="H26" s="7" t="s">
        <v>0</v>
      </c>
      <c r="I26" s="7" t="s">
        <v>0</v>
      </c>
      <c r="J26" s="7" t="s">
        <v>0</v>
      </c>
      <c r="K26" s="7" t="s">
        <v>0</v>
      </c>
      <c r="L26" s="7" t="s">
        <v>0</v>
      </c>
      <c r="M26" s="7" t="s">
        <v>0</v>
      </c>
      <c r="N26" s="7" t="s">
        <v>0</v>
      </c>
      <c r="O26" s="7" t="s">
        <v>0</v>
      </c>
      <c r="P26" s="7" t="s">
        <v>0</v>
      </c>
      <c r="Q26" s="7" t="s">
        <v>0</v>
      </c>
      <c r="R26" s="7" t="s">
        <v>0</v>
      </c>
      <c r="S26" s="7" t="s">
        <v>0</v>
      </c>
      <c r="T26" s="7">
        <v>130</v>
      </c>
      <c r="U26" s="7">
        <v>143</v>
      </c>
      <c r="V26" s="7">
        <v>136</v>
      </c>
      <c r="W26" s="7">
        <v>94</v>
      </c>
      <c r="X26" s="7">
        <v>133</v>
      </c>
      <c r="Y26" s="7">
        <v>153</v>
      </c>
      <c r="Z26" s="7">
        <v>134</v>
      </c>
      <c r="AA26" s="7">
        <v>167</v>
      </c>
      <c r="AB26" s="7">
        <v>166</v>
      </c>
      <c r="AC26" s="7">
        <v>189</v>
      </c>
      <c r="AD26" s="7">
        <v>192</v>
      </c>
      <c r="AE26" s="7">
        <v>196</v>
      </c>
      <c r="AF26" s="7">
        <v>174</v>
      </c>
      <c r="AG26" s="7">
        <v>220</v>
      </c>
    </row>
    <row r="27" spans="1:36" s="19" customFormat="1" ht="16.5" customHeight="1" x14ac:dyDescent="0.3">
      <c r="A27" s="18" t="s">
        <v>61</v>
      </c>
      <c r="B27" s="6" t="s">
        <v>0</v>
      </c>
      <c r="C27" s="6" t="s">
        <v>0</v>
      </c>
      <c r="D27" s="6">
        <f t="shared" ref="D27:S27" si="10">SUM(D31:D31)</f>
        <v>1418</v>
      </c>
      <c r="E27" s="6">
        <f t="shared" si="10"/>
        <v>1466</v>
      </c>
      <c r="F27" s="6">
        <f t="shared" si="10"/>
        <v>1360</v>
      </c>
      <c r="G27" s="6">
        <f t="shared" si="10"/>
        <v>1116</v>
      </c>
      <c r="H27" s="6">
        <f t="shared" si="10"/>
        <v>865</v>
      </c>
      <c r="I27" s="6">
        <f t="shared" si="10"/>
        <v>924</v>
      </c>
      <c r="J27" s="6">
        <f t="shared" si="10"/>
        <v>816</v>
      </c>
      <c r="K27" s="6">
        <f t="shared" si="10"/>
        <v>800</v>
      </c>
      <c r="L27" s="6">
        <f t="shared" si="10"/>
        <v>784</v>
      </c>
      <c r="M27" s="6">
        <f t="shared" si="10"/>
        <v>829</v>
      </c>
      <c r="N27" s="6">
        <f t="shared" si="10"/>
        <v>709</v>
      </c>
      <c r="O27" s="6">
        <f t="shared" si="10"/>
        <v>821</v>
      </c>
      <c r="P27" s="6">
        <f t="shared" si="10"/>
        <v>815</v>
      </c>
      <c r="Q27" s="6">
        <f t="shared" si="10"/>
        <v>734</v>
      </c>
      <c r="R27" s="6">
        <f t="shared" si="10"/>
        <v>701</v>
      </c>
      <c r="S27" s="6">
        <f t="shared" si="10"/>
        <v>681</v>
      </c>
      <c r="T27" s="6">
        <f>SUM(T28:T31)</f>
        <v>890</v>
      </c>
      <c r="U27" s="6">
        <f t="shared" ref="U27:AA27" si="11">SUM(U28:U31)</f>
        <v>844</v>
      </c>
      <c r="V27" s="6">
        <f t="shared" si="11"/>
        <v>815</v>
      </c>
      <c r="W27" s="6">
        <f t="shared" si="11"/>
        <v>829</v>
      </c>
      <c r="X27" s="6">
        <f t="shared" si="11"/>
        <v>883</v>
      </c>
      <c r="Y27" s="6">
        <f t="shared" si="11"/>
        <v>842</v>
      </c>
      <c r="Z27" s="6">
        <f t="shared" si="11"/>
        <v>854</v>
      </c>
      <c r="AA27" s="6">
        <f t="shared" si="11"/>
        <v>865</v>
      </c>
      <c r="AB27" s="6">
        <f t="shared" ref="AB27:AF27" si="12">SUM(AB28:AB31)</f>
        <v>821</v>
      </c>
      <c r="AC27" s="6">
        <f t="shared" si="12"/>
        <v>904</v>
      </c>
      <c r="AD27" s="6">
        <f t="shared" si="12"/>
        <v>765</v>
      </c>
      <c r="AE27" s="6">
        <f t="shared" si="12"/>
        <v>650</v>
      </c>
      <c r="AF27" s="6">
        <f t="shared" si="12"/>
        <v>674</v>
      </c>
      <c r="AG27" s="6">
        <f>SUM(AG28:AG31)</f>
        <v>692</v>
      </c>
    </row>
    <row r="28" spans="1:36" s="19" customFormat="1" ht="16.5" customHeight="1" x14ac:dyDescent="0.3">
      <c r="A28" s="20" t="s">
        <v>62</v>
      </c>
      <c r="B28" s="7">
        <v>0</v>
      </c>
      <c r="C28" s="7">
        <v>0</v>
      </c>
      <c r="D28" s="7">
        <v>0</v>
      </c>
      <c r="E28" s="7">
        <v>0</v>
      </c>
      <c r="F28" s="7">
        <v>0</v>
      </c>
      <c r="G28" s="7">
        <v>0</v>
      </c>
      <c r="H28" s="7">
        <v>11</v>
      </c>
      <c r="I28" s="7">
        <v>0</v>
      </c>
      <c r="J28" s="7">
        <v>0</v>
      </c>
      <c r="K28" s="7">
        <v>0</v>
      </c>
      <c r="L28" s="7">
        <v>0</v>
      </c>
      <c r="M28" s="7">
        <v>0</v>
      </c>
      <c r="N28" s="7">
        <v>0</v>
      </c>
      <c r="O28" s="7">
        <v>0</v>
      </c>
      <c r="P28" s="7">
        <v>0</v>
      </c>
      <c r="Q28" s="7">
        <v>0</v>
      </c>
      <c r="R28" s="7">
        <v>15</v>
      </c>
      <c r="S28" s="11">
        <v>0</v>
      </c>
      <c r="T28" s="11">
        <v>48</v>
      </c>
      <c r="U28" s="11">
        <v>52</v>
      </c>
      <c r="V28" s="11">
        <v>55</v>
      </c>
      <c r="W28" s="11">
        <v>52</v>
      </c>
      <c r="X28" s="11">
        <v>91</v>
      </c>
      <c r="Y28" s="11">
        <v>79</v>
      </c>
      <c r="Z28" s="11">
        <v>65</v>
      </c>
      <c r="AA28" s="11">
        <v>62</v>
      </c>
      <c r="AB28" s="11">
        <v>87</v>
      </c>
      <c r="AC28" s="11">
        <v>96</v>
      </c>
      <c r="AD28" s="11">
        <v>84</v>
      </c>
      <c r="AE28" s="11">
        <v>26</v>
      </c>
      <c r="AF28" s="11">
        <v>14</v>
      </c>
      <c r="AG28" s="11">
        <v>14</v>
      </c>
    </row>
    <row r="29" spans="1:36" s="19" customFormat="1" ht="16.5" customHeight="1" x14ac:dyDescent="0.3">
      <c r="A29" s="20" t="s">
        <v>63</v>
      </c>
      <c r="B29" s="7" t="s">
        <v>5</v>
      </c>
      <c r="C29" s="7" t="s">
        <v>5</v>
      </c>
      <c r="D29" s="7" t="s">
        <v>5</v>
      </c>
      <c r="E29" s="7" t="s">
        <v>5</v>
      </c>
      <c r="F29" s="7" t="s">
        <v>5</v>
      </c>
      <c r="G29" s="7" t="s">
        <v>5</v>
      </c>
      <c r="H29" s="7" t="s">
        <v>5</v>
      </c>
      <c r="I29" s="7" t="s">
        <v>5</v>
      </c>
      <c r="J29" s="7" t="s">
        <v>5</v>
      </c>
      <c r="K29" s="7" t="s">
        <v>5</v>
      </c>
      <c r="L29" s="7" t="s">
        <v>5</v>
      </c>
      <c r="M29" s="7" t="s">
        <v>5</v>
      </c>
      <c r="N29" s="7" t="s">
        <v>5</v>
      </c>
      <c r="O29" s="7" t="s">
        <v>5</v>
      </c>
      <c r="P29" s="7" t="s">
        <v>5</v>
      </c>
      <c r="Q29" s="7" t="s">
        <v>5</v>
      </c>
      <c r="R29" s="7" t="s">
        <v>5</v>
      </c>
      <c r="S29" s="11" t="s">
        <v>5</v>
      </c>
      <c r="T29" s="11">
        <v>48</v>
      </c>
      <c r="U29" s="11">
        <v>39</v>
      </c>
      <c r="V29" s="11">
        <v>37</v>
      </c>
      <c r="W29" s="11">
        <v>33</v>
      </c>
      <c r="X29" s="11">
        <v>37</v>
      </c>
      <c r="Y29" s="11">
        <v>42</v>
      </c>
      <c r="Z29" s="11">
        <v>34</v>
      </c>
      <c r="AA29" s="11">
        <v>30</v>
      </c>
      <c r="AB29" s="11">
        <v>22</v>
      </c>
      <c r="AC29" s="11">
        <v>18</v>
      </c>
      <c r="AD29" s="11">
        <v>14</v>
      </c>
      <c r="AE29" s="11">
        <v>19</v>
      </c>
      <c r="AF29" s="11">
        <v>18</v>
      </c>
      <c r="AG29" s="11">
        <v>40</v>
      </c>
    </row>
    <row r="30" spans="1:36" s="19" customFormat="1" ht="16.5" customHeight="1" x14ac:dyDescent="0.3">
      <c r="A30" s="20" t="s">
        <v>64</v>
      </c>
      <c r="B30" s="7" t="s">
        <v>5</v>
      </c>
      <c r="C30" s="7" t="s">
        <v>5</v>
      </c>
      <c r="D30" s="7" t="s">
        <v>5</v>
      </c>
      <c r="E30" s="7" t="s">
        <v>5</v>
      </c>
      <c r="F30" s="7" t="s">
        <v>5</v>
      </c>
      <c r="G30" s="7" t="s">
        <v>5</v>
      </c>
      <c r="H30" s="7" t="s">
        <v>5</v>
      </c>
      <c r="I30" s="7" t="s">
        <v>5</v>
      </c>
      <c r="J30" s="7" t="s">
        <v>5</v>
      </c>
      <c r="K30" s="7" t="s">
        <v>5</v>
      </c>
      <c r="L30" s="7" t="s">
        <v>5</v>
      </c>
      <c r="M30" s="7" t="s">
        <v>5</v>
      </c>
      <c r="N30" s="7" t="s">
        <v>5</v>
      </c>
      <c r="O30" s="7" t="s">
        <v>5</v>
      </c>
      <c r="P30" s="7" t="s">
        <v>5</v>
      </c>
      <c r="Q30" s="7" t="s">
        <v>5</v>
      </c>
      <c r="R30" s="7" t="s">
        <v>5</v>
      </c>
      <c r="S30" s="11" t="s">
        <v>5</v>
      </c>
      <c r="T30" s="11">
        <v>44</v>
      </c>
      <c r="U30" s="11">
        <v>50</v>
      </c>
      <c r="V30" s="11">
        <v>47</v>
      </c>
      <c r="W30" s="11">
        <v>47</v>
      </c>
      <c r="X30" s="11">
        <v>45</v>
      </c>
      <c r="Y30" s="11">
        <v>36</v>
      </c>
      <c r="Z30" s="11">
        <v>46</v>
      </c>
      <c r="AA30" s="11">
        <v>37</v>
      </c>
      <c r="AB30" s="11">
        <v>40</v>
      </c>
      <c r="AC30" s="11">
        <v>32</v>
      </c>
      <c r="AD30" s="11">
        <v>16</v>
      </c>
      <c r="AE30" s="11">
        <v>45</v>
      </c>
      <c r="AF30" s="11">
        <v>32</v>
      </c>
      <c r="AG30" s="11">
        <v>12</v>
      </c>
    </row>
    <row r="31" spans="1:36" ht="16.5" customHeight="1" x14ac:dyDescent="0.3">
      <c r="A31" s="20" t="s">
        <v>65</v>
      </c>
      <c r="B31" s="7">
        <v>739</v>
      </c>
      <c r="C31" s="7">
        <v>1360</v>
      </c>
      <c r="D31" s="7">
        <v>1418</v>
      </c>
      <c r="E31" s="7">
        <v>1466</v>
      </c>
      <c r="F31" s="7">
        <v>1360</v>
      </c>
      <c r="G31" s="7">
        <v>1116</v>
      </c>
      <c r="H31" s="7">
        <v>865</v>
      </c>
      <c r="I31" s="7">
        <v>924</v>
      </c>
      <c r="J31" s="7">
        <v>816</v>
      </c>
      <c r="K31" s="7">
        <v>800</v>
      </c>
      <c r="L31" s="7">
        <v>784</v>
      </c>
      <c r="M31" s="7">
        <v>829</v>
      </c>
      <c r="N31" s="7">
        <v>709</v>
      </c>
      <c r="O31" s="7">
        <v>821</v>
      </c>
      <c r="P31" s="7">
        <v>815</v>
      </c>
      <c r="Q31" s="7">
        <v>734</v>
      </c>
      <c r="R31" s="7">
        <v>701</v>
      </c>
      <c r="S31" s="11">
        <v>681</v>
      </c>
      <c r="T31" s="11">
        <v>750</v>
      </c>
      <c r="U31" s="11">
        <v>703</v>
      </c>
      <c r="V31" s="11">
        <v>676</v>
      </c>
      <c r="W31" s="11">
        <v>697</v>
      </c>
      <c r="X31" s="11">
        <v>710</v>
      </c>
      <c r="Y31" s="11">
        <v>685</v>
      </c>
      <c r="Z31" s="11">
        <v>709</v>
      </c>
      <c r="AA31" s="11">
        <v>736</v>
      </c>
      <c r="AB31" s="11">
        <v>672</v>
      </c>
      <c r="AC31" s="11">
        <v>758</v>
      </c>
      <c r="AD31" s="11">
        <v>651</v>
      </c>
      <c r="AE31" s="11">
        <v>560</v>
      </c>
      <c r="AF31" s="11">
        <v>610</v>
      </c>
      <c r="AG31" s="11">
        <v>626</v>
      </c>
    </row>
    <row r="32" spans="1:36" ht="16.5" customHeight="1" x14ac:dyDescent="0.3">
      <c r="A32" s="18" t="s">
        <v>22</v>
      </c>
      <c r="B32" s="6" t="s">
        <v>0</v>
      </c>
      <c r="C32" s="6" t="s">
        <v>0</v>
      </c>
      <c r="D32" s="6">
        <f t="shared" ref="D32:AG32" si="13">D34+D33</f>
        <v>30</v>
      </c>
      <c r="E32" s="6">
        <f t="shared" si="13"/>
        <v>15</v>
      </c>
      <c r="F32" s="6">
        <f t="shared" si="13"/>
        <v>19</v>
      </c>
      <c r="G32" s="6">
        <f t="shared" si="13"/>
        <v>33</v>
      </c>
      <c r="H32" s="6">
        <f t="shared" si="13"/>
        <v>9</v>
      </c>
      <c r="I32" s="6">
        <f t="shared" si="13"/>
        <v>14</v>
      </c>
      <c r="J32" s="6">
        <f t="shared" si="13"/>
        <v>15</v>
      </c>
      <c r="K32" s="6">
        <f t="shared" si="13"/>
        <v>17</v>
      </c>
      <c r="L32" s="6">
        <f t="shared" si="13"/>
        <v>22</v>
      </c>
      <c r="M32" s="6">
        <f t="shared" si="13"/>
        <v>21</v>
      </c>
      <c r="N32" s="6">
        <f t="shared" si="13"/>
        <v>53</v>
      </c>
      <c r="O32" s="6">
        <f t="shared" si="13"/>
        <v>10</v>
      </c>
      <c r="P32" s="6">
        <f t="shared" si="13"/>
        <v>21</v>
      </c>
      <c r="Q32" s="6">
        <f t="shared" si="13"/>
        <v>22</v>
      </c>
      <c r="R32" s="6">
        <f t="shared" si="13"/>
        <v>38</v>
      </c>
      <c r="S32" s="6">
        <f t="shared" si="13"/>
        <v>7</v>
      </c>
      <c r="T32" s="6">
        <f t="shared" si="13"/>
        <v>12</v>
      </c>
      <c r="U32" s="6">
        <f t="shared" si="13"/>
        <v>12</v>
      </c>
      <c r="V32" s="6">
        <f t="shared" si="13"/>
        <v>23</v>
      </c>
      <c r="W32" s="6">
        <f t="shared" si="13"/>
        <v>16</v>
      </c>
      <c r="X32" s="6">
        <f t="shared" si="13"/>
        <v>19</v>
      </c>
      <c r="Y32" s="6">
        <f t="shared" si="13"/>
        <v>16</v>
      </c>
      <c r="Z32" s="6">
        <f t="shared" si="13"/>
        <v>8</v>
      </c>
      <c r="AA32" s="6">
        <f t="shared" si="13"/>
        <v>13</v>
      </c>
      <c r="AB32" s="6">
        <f t="shared" si="13"/>
        <v>19</v>
      </c>
      <c r="AC32" s="6">
        <f t="shared" si="13"/>
        <v>12</v>
      </c>
      <c r="AD32" s="6">
        <f t="shared" si="13"/>
        <v>10</v>
      </c>
      <c r="AE32" s="46">
        <f t="shared" si="13"/>
        <v>8</v>
      </c>
      <c r="AF32" s="6">
        <f t="shared" si="13"/>
        <v>19</v>
      </c>
      <c r="AG32" s="6">
        <f t="shared" si="13"/>
        <v>10</v>
      </c>
    </row>
    <row r="33" spans="1:33" ht="16.5" customHeight="1" x14ac:dyDescent="0.3">
      <c r="A33" s="20" t="s">
        <v>17</v>
      </c>
      <c r="B33" s="7" t="s">
        <v>0</v>
      </c>
      <c r="C33" s="7" t="s">
        <v>0</v>
      </c>
      <c r="D33" s="7">
        <v>4</v>
      </c>
      <c r="E33" s="7">
        <v>7</v>
      </c>
      <c r="F33" s="7">
        <v>4</v>
      </c>
      <c r="G33" s="7">
        <v>5</v>
      </c>
      <c r="H33" s="7">
        <v>3</v>
      </c>
      <c r="I33" s="7">
        <v>0</v>
      </c>
      <c r="J33" s="7">
        <v>5</v>
      </c>
      <c r="K33" s="7">
        <v>0</v>
      </c>
      <c r="L33" s="7">
        <v>1</v>
      </c>
      <c r="M33" s="7">
        <v>3</v>
      </c>
      <c r="N33" s="7">
        <v>5</v>
      </c>
      <c r="O33" s="7">
        <v>0</v>
      </c>
      <c r="P33" s="7">
        <v>2</v>
      </c>
      <c r="Q33" s="7">
        <v>4</v>
      </c>
      <c r="R33" s="7">
        <v>1</v>
      </c>
      <c r="S33" s="7">
        <v>0</v>
      </c>
      <c r="T33" s="7">
        <v>1</v>
      </c>
      <c r="U33" s="7">
        <v>0</v>
      </c>
      <c r="V33" s="7">
        <v>5</v>
      </c>
      <c r="W33" s="7">
        <v>2</v>
      </c>
      <c r="X33" s="7">
        <v>0</v>
      </c>
      <c r="Y33" s="7">
        <v>4</v>
      </c>
      <c r="Z33" s="7">
        <v>2</v>
      </c>
      <c r="AA33" s="7">
        <v>4</v>
      </c>
      <c r="AB33" s="7">
        <v>1</v>
      </c>
      <c r="AC33" s="7">
        <v>1</v>
      </c>
      <c r="AD33" s="7">
        <v>3</v>
      </c>
      <c r="AE33" s="7">
        <v>1</v>
      </c>
      <c r="AF33" s="7">
        <v>0</v>
      </c>
      <c r="AG33" s="7">
        <v>1</v>
      </c>
    </row>
    <row r="34" spans="1:33" ht="16.5" customHeight="1" x14ac:dyDescent="0.3">
      <c r="A34" s="20" t="s">
        <v>4</v>
      </c>
      <c r="B34" s="7" t="s">
        <v>0</v>
      </c>
      <c r="C34" s="7" t="s">
        <v>0</v>
      </c>
      <c r="D34" s="7">
        <v>26</v>
      </c>
      <c r="E34" s="7">
        <v>8</v>
      </c>
      <c r="F34" s="7">
        <v>15</v>
      </c>
      <c r="G34" s="7">
        <v>28</v>
      </c>
      <c r="H34" s="7">
        <v>6</v>
      </c>
      <c r="I34" s="7">
        <v>14</v>
      </c>
      <c r="J34" s="7">
        <v>10</v>
      </c>
      <c r="K34" s="7">
        <v>17</v>
      </c>
      <c r="L34" s="7">
        <v>21</v>
      </c>
      <c r="M34" s="7">
        <v>18</v>
      </c>
      <c r="N34" s="7">
        <v>48</v>
      </c>
      <c r="O34" s="7">
        <v>10</v>
      </c>
      <c r="P34" s="7">
        <v>19</v>
      </c>
      <c r="Q34" s="7">
        <v>18</v>
      </c>
      <c r="R34" s="7">
        <v>37</v>
      </c>
      <c r="S34" s="7">
        <v>7</v>
      </c>
      <c r="T34" s="7">
        <v>11</v>
      </c>
      <c r="U34" s="7">
        <v>12</v>
      </c>
      <c r="V34" s="7">
        <v>18</v>
      </c>
      <c r="W34" s="7">
        <v>14</v>
      </c>
      <c r="X34" s="7">
        <v>19</v>
      </c>
      <c r="Y34" s="7">
        <v>12</v>
      </c>
      <c r="Z34" s="7">
        <v>6</v>
      </c>
      <c r="AA34" s="7">
        <v>9</v>
      </c>
      <c r="AB34" s="7">
        <v>18</v>
      </c>
      <c r="AC34" s="7">
        <v>11</v>
      </c>
      <c r="AD34" s="7">
        <v>7</v>
      </c>
      <c r="AE34" s="47">
        <v>7</v>
      </c>
      <c r="AF34" s="7">
        <v>19</v>
      </c>
      <c r="AG34" s="7">
        <v>9</v>
      </c>
    </row>
    <row r="35" spans="1:33" s="10" customFormat="1" ht="16.5" customHeight="1" x14ac:dyDescent="0.3">
      <c r="A35" s="18" t="s">
        <v>30</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s="10" customFormat="1" ht="16.5" customHeight="1" x14ac:dyDescent="0.3">
      <c r="A36" s="21" t="s">
        <v>31</v>
      </c>
      <c r="B36" s="11" t="s">
        <v>0</v>
      </c>
      <c r="C36" s="11" t="s">
        <v>0</v>
      </c>
      <c r="D36" s="11" t="s">
        <v>0</v>
      </c>
      <c r="E36" s="11">
        <v>786</v>
      </c>
      <c r="F36" s="11">
        <v>708</v>
      </c>
      <c r="G36" s="11">
        <v>480</v>
      </c>
      <c r="H36" s="11">
        <v>568</v>
      </c>
      <c r="I36" s="11">
        <v>497</v>
      </c>
      <c r="J36" s="11">
        <v>466</v>
      </c>
      <c r="K36" s="11">
        <v>517</v>
      </c>
      <c r="L36" s="11">
        <v>501</v>
      </c>
      <c r="M36" s="11">
        <v>455</v>
      </c>
      <c r="N36" s="11">
        <v>377</v>
      </c>
      <c r="O36" s="11">
        <v>378</v>
      </c>
      <c r="P36" s="11">
        <v>325</v>
      </c>
      <c r="Q36" s="11">
        <v>309</v>
      </c>
      <c r="R36" s="11">
        <v>306</v>
      </c>
      <c r="S36" s="11">
        <v>315</v>
      </c>
      <c r="T36" s="11">
        <v>271</v>
      </c>
      <c r="U36" s="11">
        <v>249</v>
      </c>
      <c r="V36" s="11">
        <v>256</v>
      </c>
      <c r="W36" s="11">
        <v>258</v>
      </c>
      <c r="X36" s="11">
        <v>267</v>
      </c>
      <c r="Y36" s="11">
        <v>227</v>
      </c>
      <c r="Z36" s="11">
        <v>199</v>
      </c>
      <c r="AA36" s="11">
        <v>161</v>
      </c>
      <c r="AB36" s="11">
        <v>136</v>
      </c>
      <c r="AC36" s="11">
        <v>138</v>
      </c>
      <c r="AD36" s="49">
        <v>135</v>
      </c>
      <c r="AE36" s="11">
        <v>141</v>
      </c>
      <c r="AF36" s="11">
        <v>143</v>
      </c>
      <c r="AG36" s="11">
        <v>126</v>
      </c>
    </row>
    <row r="37" spans="1:33" s="10" customFormat="1" ht="16.5" customHeight="1" x14ac:dyDescent="0.3">
      <c r="A37" s="20" t="s">
        <v>46</v>
      </c>
      <c r="B37" s="7" t="s">
        <v>0</v>
      </c>
      <c r="C37" s="7" t="s">
        <v>0</v>
      </c>
      <c r="D37" s="7" t="s">
        <v>0</v>
      </c>
      <c r="E37" s="7">
        <v>40</v>
      </c>
      <c r="F37" s="7">
        <v>52</v>
      </c>
      <c r="G37" s="7">
        <v>79</v>
      </c>
      <c r="H37" s="7">
        <v>202</v>
      </c>
      <c r="I37" s="7">
        <v>178</v>
      </c>
      <c r="J37" s="7">
        <v>175</v>
      </c>
      <c r="K37" s="7">
        <v>292</v>
      </c>
      <c r="L37" s="7">
        <v>196</v>
      </c>
      <c r="M37" s="7">
        <v>211</v>
      </c>
      <c r="N37" s="7">
        <v>176</v>
      </c>
      <c r="O37" s="7">
        <v>227</v>
      </c>
      <c r="P37" s="7">
        <v>196</v>
      </c>
      <c r="Q37" s="7">
        <v>188</v>
      </c>
      <c r="R37" s="7">
        <v>220</v>
      </c>
      <c r="S37" s="7">
        <v>242</v>
      </c>
      <c r="T37" s="7">
        <v>226</v>
      </c>
      <c r="U37" s="7">
        <v>182</v>
      </c>
      <c r="V37" s="7">
        <v>201</v>
      </c>
      <c r="W37" s="7">
        <v>202</v>
      </c>
      <c r="X37" s="7">
        <v>180</v>
      </c>
      <c r="Y37" s="7">
        <v>216</v>
      </c>
      <c r="Z37" s="7">
        <v>229</v>
      </c>
      <c r="AA37" s="7">
        <v>214</v>
      </c>
      <c r="AB37" s="7">
        <v>215</v>
      </c>
      <c r="AC37" s="7">
        <v>189</v>
      </c>
      <c r="AD37" s="7">
        <v>199</v>
      </c>
      <c r="AE37" s="7">
        <v>195</v>
      </c>
      <c r="AF37" s="7">
        <v>216</v>
      </c>
      <c r="AG37" s="7">
        <v>250</v>
      </c>
    </row>
    <row r="38" spans="1:33" s="2" customFormat="1" ht="16.5" customHeight="1" x14ac:dyDescent="0.3">
      <c r="A38" s="33" t="s">
        <v>34</v>
      </c>
      <c r="B38" s="7" t="s">
        <v>5</v>
      </c>
      <c r="C38" s="7" t="s">
        <v>5</v>
      </c>
      <c r="D38" s="7" t="s">
        <v>5</v>
      </c>
      <c r="E38" s="7" t="s">
        <v>5</v>
      </c>
      <c r="F38" s="7" t="s">
        <v>5</v>
      </c>
      <c r="G38" s="7" t="s">
        <v>5</v>
      </c>
      <c r="H38" s="34">
        <v>0</v>
      </c>
      <c r="I38" s="34">
        <v>9</v>
      </c>
      <c r="J38" s="34">
        <v>0</v>
      </c>
      <c r="K38" s="34">
        <v>55</v>
      </c>
      <c r="L38" s="34">
        <v>3</v>
      </c>
      <c r="M38" s="34">
        <v>2</v>
      </c>
      <c r="N38" s="34">
        <v>14</v>
      </c>
      <c r="O38" s="34">
        <v>4</v>
      </c>
      <c r="P38" s="34">
        <v>0</v>
      </c>
      <c r="Q38" s="34">
        <v>1</v>
      </c>
      <c r="R38" s="34">
        <v>2</v>
      </c>
      <c r="S38" s="34">
        <v>1</v>
      </c>
      <c r="T38" s="34">
        <v>7</v>
      </c>
      <c r="U38" s="34">
        <v>1</v>
      </c>
      <c r="V38" s="34">
        <v>2</v>
      </c>
      <c r="W38" s="7">
        <v>14</v>
      </c>
      <c r="X38" s="7">
        <v>0</v>
      </c>
      <c r="Y38" s="7">
        <v>2</v>
      </c>
      <c r="Z38" s="7">
        <v>25</v>
      </c>
      <c r="AA38" s="7">
        <v>1</v>
      </c>
      <c r="AB38" s="7">
        <v>4</v>
      </c>
      <c r="AC38" s="7">
        <v>0</v>
      </c>
      <c r="AD38" s="7">
        <v>0</v>
      </c>
      <c r="AE38" s="7">
        <v>5</v>
      </c>
      <c r="AF38" s="7">
        <v>3</v>
      </c>
      <c r="AG38" s="7">
        <v>12</v>
      </c>
    </row>
    <row r="39" spans="1:33" s="1" customFormat="1" ht="16.5" customHeight="1" x14ac:dyDescent="0.3">
      <c r="A39" s="33" t="s">
        <v>92</v>
      </c>
      <c r="B39" s="7" t="s">
        <v>5</v>
      </c>
      <c r="C39" s="7" t="s">
        <v>5</v>
      </c>
      <c r="D39" s="7" t="s">
        <v>5</v>
      </c>
      <c r="E39" s="7" t="s">
        <v>5</v>
      </c>
      <c r="F39" s="7" t="s">
        <v>5</v>
      </c>
      <c r="G39" s="7" t="s">
        <v>5</v>
      </c>
      <c r="H39" s="34">
        <v>74</v>
      </c>
      <c r="I39" s="34">
        <v>54</v>
      </c>
      <c r="J39" s="34">
        <v>70</v>
      </c>
      <c r="K39" s="34">
        <v>77</v>
      </c>
      <c r="L39" s="34">
        <v>57</v>
      </c>
      <c r="M39" s="34">
        <v>81</v>
      </c>
      <c r="N39" s="34">
        <v>53</v>
      </c>
      <c r="O39" s="34">
        <v>72</v>
      </c>
      <c r="P39" s="34">
        <v>70</v>
      </c>
      <c r="Q39" s="34">
        <v>70</v>
      </c>
      <c r="R39" s="34">
        <v>72</v>
      </c>
      <c r="S39" s="34">
        <v>95</v>
      </c>
      <c r="T39" s="34">
        <v>69</v>
      </c>
      <c r="U39" s="34">
        <v>72</v>
      </c>
      <c r="V39" s="34">
        <v>72</v>
      </c>
      <c r="W39" s="7">
        <v>70</v>
      </c>
      <c r="X39" s="7">
        <v>74</v>
      </c>
      <c r="Y39" s="7">
        <v>87</v>
      </c>
      <c r="Z39" s="7">
        <v>70</v>
      </c>
      <c r="AA39" s="7">
        <v>82</v>
      </c>
      <c r="AB39" s="7">
        <v>74</v>
      </c>
      <c r="AC39" s="7">
        <v>58</v>
      </c>
      <c r="AD39" s="7">
        <v>62</v>
      </c>
      <c r="AE39" s="7">
        <v>75</v>
      </c>
      <c r="AF39" s="7">
        <v>60</v>
      </c>
      <c r="AG39" s="7">
        <v>78</v>
      </c>
    </row>
    <row r="40" spans="1:33" s="1" customFormat="1" ht="16.5" customHeight="1" x14ac:dyDescent="0.3">
      <c r="A40" s="33" t="s">
        <v>44</v>
      </c>
      <c r="B40" s="7" t="s">
        <v>5</v>
      </c>
      <c r="C40" s="7" t="s">
        <v>5</v>
      </c>
      <c r="D40" s="7" t="s">
        <v>5</v>
      </c>
      <c r="E40" s="7" t="s">
        <v>5</v>
      </c>
      <c r="F40" s="7" t="s">
        <v>5</v>
      </c>
      <c r="G40" s="7" t="s">
        <v>5</v>
      </c>
      <c r="H40" s="34">
        <v>117</v>
      </c>
      <c r="I40" s="7" t="s">
        <v>5</v>
      </c>
      <c r="J40" s="7" t="s">
        <v>5</v>
      </c>
      <c r="K40" s="7" t="s">
        <v>5</v>
      </c>
      <c r="L40" s="7" t="s">
        <v>5</v>
      </c>
      <c r="M40" s="7" t="s">
        <v>5</v>
      </c>
      <c r="N40" s="7" t="s">
        <v>5</v>
      </c>
      <c r="O40" s="7" t="s">
        <v>5</v>
      </c>
      <c r="P40" s="7" t="s">
        <v>5</v>
      </c>
      <c r="Q40" s="7" t="s">
        <v>5</v>
      </c>
      <c r="R40" s="34">
        <v>135</v>
      </c>
      <c r="S40" s="7">
        <v>138</v>
      </c>
      <c r="T40" s="7">
        <v>141</v>
      </c>
      <c r="U40" s="7">
        <v>103</v>
      </c>
      <c r="V40" s="7">
        <v>117</v>
      </c>
      <c r="W40" s="7">
        <v>109</v>
      </c>
      <c r="X40" s="7">
        <v>100</v>
      </c>
      <c r="Y40" s="7">
        <v>116</v>
      </c>
      <c r="Z40" s="7">
        <v>127</v>
      </c>
      <c r="AA40" s="7">
        <v>125</v>
      </c>
      <c r="AB40" s="7">
        <v>131</v>
      </c>
      <c r="AC40" s="7">
        <v>123</v>
      </c>
      <c r="AD40" s="7">
        <v>126</v>
      </c>
      <c r="AE40" s="7">
        <v>108</v>
      </c>
      <c r="AF40" s="7">
        <v>144</v>
      </c>
      <c r="AG40" s="7">
        <v>152</v>
      </c>
    </row>
    <row r="41" spans="1:33" s="2" customFormat="1" ht="16.5" customHeight="1" x14ac:dyDescent="0.3">
      <c r="A41" s="33" t="s">
        <v>45</v>
      </c>
      <c r="B41" s="7" t="s">
        <v>5</v>
      </c>
      <c r="C41" s="7" t="s">
        <v>5</v>
      </c>
      <c r="D41" s="7" t="s">
        <v>5</v>
      </c>
      <c r="E41" s="7" t="s">
        <v>5</v>
      </c>
      <c r="F41" s="7" t="s">
        <v>5</v>
      </c>
      <c r="G41" s="7" t="s">
        <v>5</v>
      </c>
      <c r="H41" s="34">
        <v>11</v>
      </c>
      <c r="I41" s="7" t="s">
        <v>5</v>
      </c>
      <c r="J41" s="7" t="s">
        <v>5</v>
      </c>
      <c r="K41" s="7" t="s">
        <v>5</v>
      </c>
      <c r="L41" s="7" t="s">
        <v>5</v>
      </c>
      <c r="M41" s="7" t="s">
        <v>5</v>
      </c>
      <c r="N41" s="7" t="s">
        <v>5</v>
      </c>
      <c r="O41" s="7" t="s">
        <v>5</v>
      </c>
      <c r="P41" s="7" t="s">
        <v>5</v>
      </c>
      <c r="Q41" s="7" t="s">
        <v>5</v>
      </c>
      <c r="R41" s="34">
        <v>11</v>
      </c>
      <c r="S41" s="7">
        <v>8</v>
      </c>
      <c r="T41" s="7">
        <v>9</v>
      </c>
      <c r="U41" s="7">
        <v>6</v>
      </c>
      <c r="V41" s="7">
        <v>10</v>
      </c>
      <c r="W41" s="7">
        <v>9</v>
      </c>
      <c r="X41" s="7">
        <v>6</v>
      </c>
      <c r="Y41" s="7">
        <v>11</v>
      </c>
      <c r="Z41" s="7">
        <v>7</v>
      </c>
      <c r="AA41" s="7">
        <v>6</v>
      </c>
      <c r="AB41" s="7">
        <v>6</v>
      </c>
      <c r="AC41" s="7">
        <v>8</v>
      </c>
      <c r="AD41" s="7">
        <v>11</v>
      </c>
      <c r="AE41" s="7">
        <v>7</v>
      </c>
      <c r="AF41" s="7">
        <v>9</v>
      </c>
      <c r="AG41" s="7">
        <v>8</v>
      </c>
    </row>
    <row r="42" spans="1:33" s="10" customFormat="1" ht="16.5" customHeight="1" x14ac:dyDescent="0.3">
      <c r="A42" s="20" t="s">
        <v>47</v>
      </c>
      <c r="B42" s="7" t="s">
        <v>0</v>
      </c>
      <c r="C42" s="7" t="s">
        <v>0</v>
      </c>
      <c r="D42" s="7" t="s">
        <v>0</v>
      </c>
      <c r="E42" s="7">
        <v>1520</v>
      </c>
      <c r="F42" s="7">
        <v>1365</v>
      </c>
      <c r="G42" s="7">
        <v>957</v>
      </c>
      <c r="H42" s="7">
        <v>1095</v>
      </c>
      <c r="I42" s="7">
        <v>1016</v>
      </c>
      <c r="J42" s="7">
        <v>995</v>
      </c>
      <c r="K42" s="7">
        <v>987</v>
      </c>
      <c r="L42" s="7">
        <v>1030</v>
      </c>
      <c r="M42" s="7">
        <v>935</v>
      </c>
      <c r="N42" s="7">
        <v>863</v>
      </c>
      <c r="O42" s="7">
        <v>837</v>
      </c>
      <c r="P42" s="7">
        <v>812</v>
      </c>
      <c r="Q42" s="7">
        <v>745</v>
      </c>
      <c r="R42" s="7">
        <v>717</v>
      </c>
      <c r="S42" s="7">
        <v>729</v>
      </c>
      <c r="T42" s="7">
        <v>725</v>
      </c>
      <c r="U42" s="7">
        <v>683</v>
      </c>
      <c r="V42" s="7">
        <v>690</v>
      </c>
      <c r="W42" s="7">
        <v>682</v>
      </c>
      <c r="X42" s="7">
        <v>723</v>
      </c>
      <c r="Y42" s="7">
        <v>635</v>
      </c>
      <c r="Z42" s="7">
        <v>575</v>
      </c>
      <c r="AA42" s="7">
        <v>481</v>
      </c>
      <c r="AB42" s="47">
        <v>520</v>
      </c>
      <c r="AC42" s="7">
        <v>493</v>
      </c>
      <c r="AD42" s="47">
        <v>476</v>
      </c>
      <c r="AE42" s="7">
        <v>505</v>
      </c>
      <c r="AF42" s="7">
        <v>553</v>
      </c>
      <c r="AG42" s="7">
        <v>503</v>
      </c>
    </row>
    <row r="43" spans="1:33" customFormat="1" x14ac:dyDescent="0.3">
      <c r="A43" s="33" t="s">
        <v>34</v>
      </c>
      <c r="B43" s="7" t="s">
        <v>5</v>
      </c>
      <c r="C43" s="7" t="s">
        <v>5</v>
      </c>
      <c r="D43" s="7" t="s">
        <v>5</v>
      </c>
      <c r="E43" s="7" t="s">
        <v>5</v>
      </c>
      <c r="F43" s="2">
        <v>28</v>
      </c>
      <c r="G43" s="7" t="s">
        <v>5</v>
      </c>
      <c r="H43" s="2">
        <v>10</v>
      </c>
      <c r="I43" s="7" t="s">
        <v>5</v>
      </c>
      <c r="J43" s="7" t="s">
        <v>5</v>
      </c>
      <c r="K43" s="7" t="s">
        <v>5</v>
      </c>
      <c r="L43" s="7" t="s">
        <v>5</v>
      </c>
      <c r="M43" s="7" t="s">
        <v>5</v>
      </c>
      <c r="N43" s="7" t="s">
        <v>5</v>
      </c>
      <c r="O43" s="7" t="s">
        <v>5</v>
      </c>
      <c r="P43" s="7" t="s">
        <v>5</v>
      </c>
      <c r="Q43" s="7" t="s">
        <v>5</v>
      </c>
      <c r="R43" s="2">
        <v>8</v>
      </c>
      <c r="S43" s="2">
        <v>5</v>
      </c>
      <c r="T43" s="2">
        <v>8</v>
      </c>
      <c r="U43" s="2">
        <v>3</v>
      </c>
      <c r="V43" s="2">
        <v>11</v>
      </c>
      <c r="W43" s="7">
        <v>19</v>
      </c>
      <c r="X43" s="7">
        <v>6</v>
      </c>
      <c r="Y43" s="7">
        <v>7</v>
      </c>
      <c r="Z43" s="7">
        <v>2</v>
      </c>
      <c r="AA43" s="7">
        <v>3</v>
      </c>
      <c r="AB43" s="7">
        <v>4</v>
      </c>
      <c r="AC43" s="7">
        <v>6</v>
      </c>
      <c r="AD43" s="7">
        <v>9</v>
      </c>
      <c r="AE43" s="7">
        <v>6</v>
      </c>
      <c r="AF43" s="7">
        <v>2</v>
      </c>
      <c r="AG43" s="7">
        <v>1</v>
      </c>
    </row>
    <row r="44" spans="1:33" customFormat="1" ht="18" x14ac:dyDescent="0.3">
      <c r="A44" s="33" t="s">
        <v>95</v>
      </c>
      <c r="B44" s="7" t="s">
        <v>5</v>
      </c>
      <c r="C44" s="7" t="s">
        <v>5</v>
      </c>
      <c r="D44" s="7" t="s">
        <v>5</v>
      </c>
      <c r="E44" s="7" t="s">
        <v>5</v>
      </c>
      <c r="F44" s="2">
        <v>821</v>
      </c>
      <c r="G44" s="7" t="s">
        <v>5</v>
      </c>
      <c r="H44" s="2">
        <v>624</v>
      </c>
      <c r="I44" s="7" t="s">
        <v>5</v>
      </c>
      <c r="J44" s="7" t="s">
        <v>5</v>
      </c>
      <c r="K44" s="7" t="s">
        <v>5</v>
      </c>
      <c r="L44" s="7" t="s">
        <v>5</v>
      </c>
      <c r="M44" s="7" t="s">
        <v>5</v>
      </c>
      <c r="N44" s="7" t="s">
        <v>5</v>
      </c>
      <c r="O44" s="7" t="s">
        <v>5</v>
      </c>
      <c r="P44" s="7" t="s">
        <v>5</v>
      </c>
      <c r="Q44" s="7" t="s">
        <v>5</v>
      </c>
      <c r="R44" s="2">
        <v>353</v>
      </c>
      <c r="S44" s="2">
        <v>326</v>
      </c>
      <c r="T44" s="2">
        <v>288</v>
      </c>
      <c r="U44" s="2">
        <v>262</v>
      </c>
      <c r="V44" s="2">
        <v>299</v>
      </c>
      <c r="W44" s="7">
        <v>289</v>
      </c>
      <c r="X44" s="7">
        <v>295</v>
      </c>
      <c r="Y44" s="7">
        <v>252</v>
      </c>
      <c r="Z44" s="7">
        <v>220</v>
      </c>
      <c r="AA44" s="7">
        <v>166</v>
      </c>
      <c r="AB44" s="7">
        <v>187</v>
      </c>
      <c r="AC44" s="7">
        <v>188</v>
      </c>
      <c r="AD44" s="47">
        <v>170</v>
      </c>
      <c r="AE44" s="7">
        <v>157</v>
      </c>
      <c r="AF44" s="7">
        <v>203</v>
      </c>
      <c r="AG44" s="7">
        <v>156</v>
      </c>
    </row>
    <row r="45" spans="1:33" s="32" customFormat="1" x14ac:dyDescent="0.3">
      <c r="A45" s="33" t="s">
        <v>44</v>
      </c>
      <c r="B45" s="7" t="s">
        <v>5</v>
      </c>
      <c r="C45" s="7" t="s">
        <v>5</v>
      </c>
      <c r="D45" s="7" t="s">
        <v>5</v>
      </c>
      <c r="E45" s="7" t="s">
        <v>5</v>
      </c>
      <c r="F45" s="2">
        <v>426</v>
      </c>
      <c r="G45" s="7" t="s">
        <v>5</v>
      </c>
      <c r="H45" s="2">
        <v>426</v>
      </c>
      <c r="I45" s="7" t="s">
        <v>5</v>
      </c>
      <c r="J45" s="7" t="s">
        <v>5</v>
      </c>
      <c r="K45" s="7" t="s">
        <v>5</v>
      </c>
      <c r="L45" s="7" t="s">
        <v>5</v>
      </c>
      <c r="M45" s="7" t="s">
        <v>5</v>
      </c>
      <c r="N45" s="7" t="s">
        <v>5</v>
      </c>
      <c r="O45" s="7" t="s">
        <v>5</v>
      </c>
      <c r="P45" s="7" t="s">
        <v>5</v>
      </c>
      <c r="Q45" s="7" t="s">
        <v>5</v>
      </c>
      <c r="R45" s="2">
        <v>328</v>
      </c>
      <c r="S45" s="2">
        <v>373</v>
      </c>
      <c r="T45" s="2">
        <v>399</v>
      </c>
      <c r="U45" s="2">
        <v>395</v>
      </c>
      <c r="V45" s="2">
        <v>355</v>
      </c>
      <c r="W45" s="7">
        <v>349</v>
      </c>
      <c r="X45" s="7">
        <v>411</v>
      </c>
      <c r="Y45" s="7">
        <v>354</v>
      </c>
      <c r="Z45" s="7">
        <v>330</v>
      </c>
      <c r="AA45" s="7">
        <v>291</v>
      </c>
      <c r="AB45" s="47">
        <v>310</v>
      </c>
      <c r="AC45" s="7">
        <v>277</v>
      </c>
      <c r="AD45" s="7">
        <v>284</v>
      </c>
      <c r="AE45" s="7">
        <v>317</v>
      </c>
      <c r="AF45" s="7">
        <v>326</v>
      </c>
      <c r="AG45" s="7">
        <v>302</v>
      </c>
    </row>
    <row r="46" spans="1:33" customFormat="1" x14ac:dyDescent="0.3">
      <c r="A46" s="33" t="s">
        <v>45</v>
      </c>
      <c r="B46" s="7" t="s">
        <v>5</v>
      </c>
      <c r="C46" s="7" t="s">
        <v>5</v>
      </c>
      <c r="D46" s="7" t="s">
        <v>5</v>
      </c>
      <c r="E46" s="7" t="s">
        <v>5</v>
      </c>
      <c r="F46" s="2">
        <v>90</v>
      </c>
      <c r="G46" s="7" t="s">
        <v>5</v>
      </c>
      <c r="H46" s="2">
        <v>35</v>
      </c>
      <c r="I46" s="7" t="s">
        <v>5</v>
      </c>
      <c r="J46" s="7" t="s">
        <v>5</v>
      </c>
      <c r="K46" s="7" t="s">
        <v>5</v>
      </c>
      <c r="L46" s="7" t="s">
        <v>5</v>
      </c>
      <c r="M46" s="7" t="s">
        <v>5</v>
      </c>
      <c r="N46" s="7" t="s">
        <v>5</v>
      </c>
      <c r="O46" s="7" t="s">
        <v>5</v>
      </c>
      <c r="P46" s="7" t="s">
        <v>5</v>
      </c>
      <c r="Q46" s="7" t="s">
        <v>5</v>
      </c>
      <c r="R46" s="2">
        <v>28</v>
      </c>
      <c r="S46" s="2">
        <v>25</v>
      </c>
      <c r="T46" s="2">
        <v>30</v>
      </c>
      <c r="U46" s="2">
        <v>23</v>
      </c>
      <c r="V46" s="2">
        <v>25</v>
      </c>
      <c r="W46" s="7">
        <v>25</v>
      </c>
      <c r="X46" s="7">
        <v>11</v>
      </c>
      <c r="Y46" s="7">
        <v>22</v>
      </c>
      <c r="Z46" s="7">
        <v>23</v>
      </c>
      <c r="AA46" s="7">
        <v>21</v>
      </c>
      <c r="AB46" s="7">
        <v>19</v>
      </c>
      <c r="AC46" s="7">
        <v>22</v>
      </c>
      <c r="AD46" s="7">
        <v>13</v>
      </c>
      <c r="AE46" s="7">
        <v>25</v>
      </c>
      <c r="AF46" s="7">
        <v>22</v>
      </c>
      <c r="AG46" s="7">
        <v>44</v>
      </c>
    </row>
    <row r="47" spans="1:33" s="10" customFormat="1" ht="16.5" customHeight="1" x14ac:dyDescent="0.3">
      <c r="A47" s="20" t="s">
        <v>32</v>
      </c>
      <c r="B47" s="7" t="s">
        <v>0</v>
      </c>
      <c r="C47" s="7" t="s">
        <v>0</v>
      </c>
      <c r="D47" s="7" t="s">
        <v>0</v>
      </c>
      <c r="E47" s="7" t="s">
        <v>0</v>
      </c>
      <c r="F47" s="7" t="s">
        <v>0</v>
      </c>
      <c r="G47" s="7" t="s">
        <v>0</v>
      </c>
      <c r="H47" s="7">
        <v>110</v>
      </c>
      <c r="I47" s="7">
        <v>91</v>
      </c>
      <c r="J47" s="7">
        <v>99</v>
      </c>
      <c r="K47" s="7">
        <v>85</v>
      </c>
      <c r="L47" s="7">
        <v>110</v>
      </c>
      <c r="M47" s="7">
        <v>88</v>
      </c>
      <c r="N47" s="7">
        <v>112</v>
      </c>
      <c r="O47" s="7">
        <v>116</v>
      </c>
      <c r="P47" s="7">
        <v>113</v>
      </c>
      <c r="Q47" s="7">
        <v>103</v>
      </c>
      <c r="R47" s="7">
        <v>98</v>
      </c>
      <c r="S47" s="7">
        <v>100</v>
      </c>
      <c r="T47" s="7">
        <v>93</v>
      </c>
      <c r="U47" s="7">
        <v>136</v>
      </c>
      <c r="V47" s="7">
        <v>95</v>
      </c>
      <c r="W47" s="7">
        <v>92</v>
      </c>
      <c r="X47" s="7">
        <v>121</v>
      </c>
      <c r="Y47" s="7">
        <v>122</v>
      </c>
      <c r="Z47" s="7">
        <v>88</v>
      </c>
      <c r="AA47" s="7">
        <v>91</v>
      </c>
      <c r="AB47" s="7">
        <v>100</v>
      </c>
      <c r="AC47" s="7">
        <v>96</v>
      </c>
      <c r="AD47" s="7">
        <v>114</v>
      </c>
      <c r="AE47" s="7">
        <v>122</v>
      </c>
      <c r="AF47" s="7">
        <v>101</v>
      </c>
      <c r="AG47" s="7">
        <v>103</v>
      </c>
    </row>
    <row r="48" spans="1:33" s="10" customFormat="1" ht="16.5" customHeight="1" x14ac:dyDescent="0.3">
      <c r="A48" s="20" t="s">
        <v>33</v>
      </c>
      <c r="B48" s="7" t="s">
        <v>0</v>
      </c>
      <c r="C48" s="7" t="s">
        <v>0</v>
      </c>
      <c r="D48" s="7" t="s">
        <v>0</v>
      </c>
      <c r="E48" s="7" t="s">
        <v>0</v>
      </c>
      <c r="F48" s="7" t="s">
        <v>0</v>
      </c>
      <c r="G48" s="7" t="s">
        <v>0</v>
      </c>
      <c r="H48" s="7">
        <v>229</v>
      </c>
      <c r="I48" s="7">
        <v>209</v>
      </c>
      <c r="J48" s="7">
        <v>174</v>
      </c>
      <c r="K48" s="7">
        <v>196</v>
      </c>
      <c r="L48" s="7">
        <v>210</v>
      </c>
      <c r="M48" s="7">
        <v>186</v>
      </c>
      <c r="N48" s="7">
        <v>152</v>
      </c>
      <c r="O48" s="7">
        <v>159</v>
      </c>
      <c r="P48" s="7">
        <v>173</v>
      </c>
      <c r="Q48" s="7">
        <v>196</v>
      </c>
      <c r="R48" s="7">
        <v>197</v>
      </c>
      <c r="S48" s="7">
        <v>167</v>
      </c>
      <c r="T48" s="7">
        <v>89</v>
      </c>
      <c r="U48" s="7">
        <v>66</v>
      </c>
      <c r="V48" s="7">
        <v>81</v>
      </c>
      <c r="W48" s="7">
        <v>54</v>
      </c>
      <c r="X48" s="7">
        <v>41</v>
      </c>
      <c r="Y48" s="7">
        <v>65</v>
      </c>
      <c r="Z48" s="7">
        <v>84</v>
      </c>
      <c r="AA48" s="7">
        <v>134</v>
      </c>
      <c r="AB48" s="7">
        <v>120</v>
      </c>
      <c r="AC48" s="7">
        <v>132</v>
      </c>
      <c r="AD48" s="7">
        <v>150</v>
      </c>
      <c r="AE48" s="7">
        <v>144</v>
      </c>
      <c r="AF48" s="7">
        <v>135</v>
      </c>
      <c r="AG48" s="7">
        <v>151</v>
      </c>
    </row>
    <row r="49" spans="1:33" ht="16.5" customHeight="1" x14ac:dyDescent="0.3">
      <c r="A49" s="21" t="s">
        <v>96</v>
      </c>
      <c r="B49" s="12" t="s">
        <v>0</v>
      </c>
      <c r="C49" s="12" t="s">
        <v>0</v>
      </c>
      <c r="D49" s="12">
        <v>178</v>
      </c>
      <c r="E49" s="12">
        <v>243</v>
      </c>
      <c r="F49" s="12">
        <v>206</v>
      </c>
      <c r="G49" s="12">
        <v>131</v>
      </c>
      <c r="H49" s="12">
        <v>85</v>
      </c>
      <c r="I49" s="12">
        <v>30</v>
      </c>
      <c r="J49" s="12">
        <v>97</v>
      </c>
      <c r="K49" s="12">
        <v>105</v>
      </c>
      <c r="L49" s="12">
        <v>77</v>
      </c>
      <c r="M49" s="12">
        <v>53</v>
      </c>
      <c r="N49" s="12">
        <v>55</v>
      </c>
      <c r="O49" s="12">
        <v>48</v>
      </c>
      <c r="P49" s="12">
        <v>69</v>
      </c>
      <c r="Q49" s="12">
        <v>58</v>
      </c>
      <c r="R49" s="12">
        <v>53</v>
      </c>
      <c r="S49" s="12">
        <v>53</v>
      </c>
      <c r="T49" s="12">
        <v>29</v>
      </c>
      <c r="U49" s="12">
        <v>44</v>
      </c>
      <c r="V49" s="12">
        <v>65</v>
      </c>
      <c r="W49" s="12">
        <v>46</v>
      </c>
      <c r="X49" s="12">
        <v>45</v>
      </c>
      <c r="Y49" s="12">
        <v>31</v>
      </c>
      <c r="Z49" s="12">
        <v>31</v>
      </c>
      <c r="AA49" s="12">
        <v>34</v>
      </c>
      <c r="AB49" s="12">
        <v>37</v>
      </c>
      <c r="AC49" s="12">
        <v>27</v>
      </c>
      <c r="AD49" s="12">
        <v>25</v>
      </c>
      <c r="AE49" s="12">
        <v>16</v>
      </c>
      <c r="AF49" s="12">
        <v>14</v>
      </c>
      <c r="AG49" s="12">
        <v>40</v>
      </c>
    </row>
    <row r="50" spans="1:33" ht="16.5" customHeight="1" thickBot="1" x14ac:dyDescent="0.35">
      <c r="A50" s="21" t="s">
        <v>97</v>
      </c>
      <c r="B50" s="12" t="s">
        <v>0</v>
      </c>
      <c r="C50" s="12" t="s">
        <v>0</v>
      </c>
      <c r="D50" s="12">
        <v>420</v>
      </c>
      <c r="E50" s="12">
        <v>330</v>
      </c>
      <c r="F50" s="12">
        <v>281</v>
      </c>
      <c r="G50" s="12">
        <v>130</v>
      </c>
      <c r="H50" s="12">
        <v>101</v>
      </c>
      <c r="I50" s="12">
        <v>56</v>
      </c>
      <c r="J50" s="12">
        <v>119</v>
      </c>
      <c r="K50" s="12">
        <v>121</v>
      </c>
      <c r="L50" s="12">
        <v>131</v>
      </c>
      <c r="M50" s="12">
        <v>134</v>
      </c>
      <c r="N50" s="12">
        <v>142</v>
      </c>
      <c r="O50" s="12">
        <v>120</v>
      </c>
      <c r="P50" s="12">
        <v>149</v>
      </c>
      <c r="Q50" s="12">
        <v>136</v>
      </c>
      <c r="R50" s="12">
        <v>134</v>
      </c>
      <c r="S50" s="12">
        <v>94</v>
      </c>
      <c r="T50" s="12">
        <v>64</v>
      </c>
      <c r="U50" s="12">
        <v>76</v>
      </c>
      <c r="V50" s="12">
        <v>69</v>
      </c>
      <c r="W50" s="12">
        <v>67</v>
      </c>
      <c r="X50" s="12">
        <v>70</v>
      </c>
      <c r="Y50" s="12">
        <v>65</v>
      </c>
      <c r="Z50" s="38">
        <v>82</v>
      </c>
      <c r="AA50" s="38">
        <v>72</v>
      </c>
      <c r="AB50" s="38">
        <v>58</v>
      </c>
      <c r="AC50" s="38">
        <v>43</v>
      </c>
      <c r="AD50" s="38">
        <v>60</v>
      </c>
      <c r="AE50" s="38">
        <v>74</v>
      </c>
      <c r="AF50" s="38">
        <v>50</v>
      </c>
      <c r="AG50" s="38">
        <v>26</v>
      </c>
    </row>
    <row r="51" spans="1:33" s="4" customFormat="1" ht="12.75" customHeight="1" x14ac:dyDescent="0.2">
      <c r="A51" s="51" t="s">
        <v>100</v>
      </c>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22"/>
      <c r="AC51" s="22"/>
      <c r="AD51" s="22"/>
    </row>
    <row r="52" spans="1:33" s="4" customFormat="1" ht="12.75" customHeight="1" x14ac:dyDescent="0.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22"/>
      <c r="AC52" s="22"/>
      <c r="AD52" s="22"/>
    </row>
    <row r="53" spans="1:33" s="23" customFormat="1" ht="25.5" customHeight="1" x14ac:dyDescent="0.2">
      <c r="A53" s="53" t="s">
        <v>66</v>
      </c>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3"/>
      <c r="AC53" s="3"/>
      <c r="AD53" s="3"/>
      <c r="AE53" s="3"/>
      <c r="AF53" s="3"/>
      <c r="AG53" s="32"/>
    </row>
    <row r="54" spans="1:33" s="4" customFormat="1" ht="25.5" customHeight="1" x14ac:dyDescent="0.2">
      <c r="A54" s="53" t="s">
        <v>67</v>
      </c>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3"/>
      <c r="AC54" s="3"/>
      <c r="AD54" s="3"/>
      <c r="AE54" s="3"/>
      <c r="AF54" s="3"/>
      <c r="AG54" s="32"/>
    </row>
    <row r="55" spans="1:33" s="4" customFormat="1" ht="12.75" customHeight="1" x14ac:dyDescent="0.2">
      <c r="A55" s="53" t="s">
        <v>68</v>
      </c>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3"/>
      <c r="AC55" s="3"/>
      <c r="AD55" s="3"/>
      <c r="AE55" s="3"/>
      <c r="AF55" s="3"/>
      <c r="AG55" s="32"/>
    </row>
    <row r="56" spans="1:33" s="4" customFormat="1" ht="12.75" customHeight="1" x14ac:dyDescent="0.2">
      <c r="A56" s="53" t="s">
        <v>69</v>
      </c>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3"/>
      <c r="AC56" s="3"/>
      <c r="AD56" s="3"/>
      <c r="AE56" s="3"/>
      <c r="AF56" s="3"/>
      <c r="AG56" s="32"/>
    </row>
    <row r="57" spans="1:33" s="4" customFormat="1" ht="14.25" customHeight="1" x14ac:dyDescent="0.2">
      <c r="A57" s="53" t="s">
        <v>70</v>
      </c>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3"/>
      <c r="AC57" s="3"/>
      <c r="AD57" s="3"/>
      <c r="AE57" s="3"/>
      <c r="AF57" s="3"/>
      <c r="AG57" s="32"/>
    </row>
    <row r="58" spans="1:33" s="4" customFormat="1" ht="15.4" customHeight="1" x14ac:dyDescent="0.2">
      <c r="A58" s="53" t="s">
        <v>71</v>
      </c>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3"/>
      <c r="AC58" s="3"/>
      <c r="AD58" s="3"/>
      <c r="AE58" s="3"/>
      <c r="AF58" s="3"/>
      <c r="AG58" s="32"/>
    </row>
    <row r="59" spans="1:33" s="4" customFormat="1" ht="12.75" customHeight="1" x14ac:dyDescent="0.2">
      <c r="A59" s="53" t="s">
        <v>98</v>
      </c>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3"/>
      <c r="AC59" s="3"/>
      <c r="AD59" s="3"/>
      <c r="AE59" s="3"/>
      <c r="AF59" s="3"/>
      <c r="AG59" s="32"/>
    </row>
    <row r="60" spans="1:33" s="4" customFormat="1" ht="12.75" customHeight="1" x14ac:dyDescent="0.2">
      <c r="A60" s="53" t="s">
        <v>49</v>
      </c>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3"/>
      <c r="AC60" s="3"/>
      <c r="AD60" s="3"/>
      <c r="AE60" s="3"/>
      <c r="AF60" s="3"/>
      <c r="AG60" s="32"/>
    </row>
    <row r="61" spans="1:33" s="4" customFormat="1" ht="12.75" customHeight="1" x14ac:dyDescent="0.2">
      <c r="A61" s="53" t="s">
        <v>72</v>
      </c>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3"/>
      <c r="AC61" s="3"/>
      <c r="AD61" s="3"/>
      <c r="AE61" s="3"/>
      <c r="AF61" s="3"/>
      <c r="AG61" s="32"/>
    </row>
    <row r="62" spans="1:33" s="4" customFormat="1" ht="14.25" customHeight="1" x14ac:dyDescent="0.2">
      <c r="A62" s="55" t="s">
        <v>73</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3"/>
      <c r="AC62" s="3"/>
      <c r="AD62" s="3"/>
      <c r="AE62" s="3"/>
      <c r="AF62" s="3"/>
      <c r="AG62" s="32"/>
    </row>
    <row r="63" spans="1:33" s="4" customFormat="1" ht="25.5" customHeight="1" x14ac:dyDescent="0.2">
      <c r="A63" s="53" t="s">
        <v>74</v>
      </c>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3"/>
      <c r="AC63" s="3"/>
      <c r="AD63" s="3"/>
      <c r="AE63" s="3"/>
      <c r="AF63" s="3"/>
      <c r="AG63" s="32"/>
    </row>
    <row r="64" spans="1:33" s="4" customFormat="1" ht="25.5" customHeight="1" x14ac:dyDescent="0.2">
      <c r="A64" s="55" t="s">
        <v>75</v>
      </c>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3"/>
      <c r="AC64" s="3"/>
      <c r="AD64" s="3"/>
      <c r="AE64" s="3"/>
      <c r="AF64" s="3"/>
      <c r="AG64" s="32"/>
    </row>
    <row r="65" spans="1:33" s="4" customFormat="1" ht="25.5" customHeight="1" x14ac:dyDescent="0.2">
      <c r="A65" s="56" t="s">
        <v>76</v>
      </c>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3"/>
      <c r="AC65" s="3"/>
      <c r="AD65" s="3"/>
      <c r="AE65" s="3"/>
      <c r="AF65" s="3"/>
      <c r="AG65" s="32"/>
    </row>
    <row r="66" spans="1:33" s="4" customFormat="1" ht="12.75" customHeight="1" x14ac:dyDescent="0.2">
      <c r="A66" s="53" t="s">
        <v>77</v>
      </c>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3"/>
      <c r="AC66" s="3"/>
      <c r="AD66" s="3"/>
      <c r="AE66" s="3"/>
      <c r="AF66" s="3"/>
      <c r="AG66" s="32"/>
    </row>
    <row r="67" spans="1:33" s="4" customFormat="1" ht="19.5" customHeight="1" x14ac:dyDescent="0.2">
      <c r="A67" s="57" t="s">
        <v>94</v>
      </c>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3"/>
      <c r="AC67" s="3"/>
      <c r="AD67" s="3"/>
      <c r="AE67" s="3"/>
      <c r="AF67" s="3"/>
      <c r="AG67" s="32"/>
    </row>
    <row r="68" spans="1:33" s="4" customFormat="1" ht="12.75" customHeight="1" x14ac:dyDescent="0.2">
      <c r="A68" s="54" t="s">
        <v>93</v>
      </c>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40"/>
      <c r="AC68" s="40"/>
      <c r="AD68" s="40"/>
      <c r="AE68" s="40"/>
      <c r="AG68" s="32"/>
    </row>
    <row r="69" spans="1:33" s="4" customFormat="1" ht="12.75" customHeight="1" x14ac:dyDescent="0.2">
      <c r="A69" s="58" t="s">
        <v>90</v>
      </c>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42"/>
      <c r="AC69" s="42"/>
      <c r="AD69" s="42"/>
      <c r="AE69" s="42"/>
      <c r="AF69" s="42"/>
      <c r="AG69" s="32"/>
    </row>
    <row r="70" spans="1:33" s="4" customFormat="1" ht="26.25" customHeight="1" x14ac:dyDescent="0.2">
      <c r="A70" s="58" t="s">
        <v>91</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42"/>
      <c r="AC70" s="42"/>
      <c r="AD70" s="42"/>
      <c r="AE70" s="42"/>
      <c r="AF70" s="42"/>
      <c r="AG70" s="32"/>
    </row>
    <row r="71" spans="1:33" s="4" customFormat="1" ht="12.75" customHeight="1" x14ac:dyDescent="0.2">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G71" s="32"/>
    </row>
    <row r="72" spans="1:33" s="4" customFormat="1" ht="12.75" customHeight="1" x14ac:dyDescent="0.2">
      <c r="A72" s="52" t="s">
        <v>18</v>
      </c>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G72" s="32"/>
    </row>
    <row r="73" spans="1:33" s="4" customFormat="1" ht="27" customHeight="1" x14ac:dyDescent="0.2">
      <c r="A73" s="55" t="s">
        <v>89</v>
      </c>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24"/>
      <c r="AC73" s="24"/>
      <c r="AD73" s="24"/>
      <c r="AE73" s="24"/>
      <c r="AF73" s="24"/>
      <c r="AG73" s="32"/>
    </row>
    <row r="74" spans="1:33" s="4" customFormat="1" ht="12.75" customHeight="1" x14ac:dyDescent="0.2">
      <c r="A74" s="55" t="s">
        <v>40</v>
      </c>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25"/>
      <c r="AC74" s="25"/>
      <c r="AD74" s="25"/>
      <c r="AE74" s="25"/>
      <c r="AF74" s="25"/>
      <c r="AG74" s="32"/>
    </row>
    <row r="75" spans="1:33" s="4" customFormat="1" ht="12.75" customHeight="1" x14ac:dyDescent="0.2">
      <c r="A75" s="55" t="s">
        <v>42</v>
      </c>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25"/>
      <c r="AC75" s="25"/>
      <c r="AD75" s="25"/>
      <c r="AE75" s="25"/>
      <c r="AF75" s="25"/>
      <c r="AG75" s="32"/>
    </row>
    <row r="76" spans="1:33" s="4" customFormat="1" ht="12.75" customHeight="1" x14ac:dyDescent="0.2">
      <c r="A76" s="55" t="s">
        <v>37</v>
      </c>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25"/>
      <c r="AC76" s="25"/>
      <c r="AD76" s="25"/>
      <c r="AE76" s="25"/>
      <c r="AF76" s="25"/>
      <c r="AG76" s="32"/>
    </row>
    <row r="77" spans="1:33" s="4" customFormat="1" ht="12.75" customHeight="1" x14ac:dyDescent="0.2">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G77" s="32"/>
    </row>
    <row r="78" spans="1:33" s="4" customFormat="1" ht="12.75" customHeight="1" x14ac:dyDescent="0.2">
      <c r="A78" s="52" t="s">
        <v>19</v>
      </c>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G78" s="32"/>
    </row>
    <row r="79" spans="1:33" s="4" customFormat="1" ht="12.75" customHeight="1" x14ac:dyDescent="0.2">
      <c r="A79" s="52" t="s">
        <v>6</v>
      </c>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G79" s="32"/>
    </row>
    <row r="80" spans="1:33" s="4" customFormat="1" ht="12.75" customHeight="1" x14ac:dyDescent="0.2">
      <c r="A80" s="60" t="s">
        <v>26</v>
      </c>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G80" s="32"/>
    </row>
    <row r="81" spans="1:33" s="4" customFormat="1" ht="12.75" customHeight="1" x14ac:dyDescent="0.2">
      <c r="A81" s="55" t="s">
        <v>78</v>
      </c>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24"/>
      <c r="AC81" s="24"/>
      <c r="AD81" s="24"/>
      <c r="AE81" s="24"/>
      <c r="AF81" s="24"/>
      <c r="AG81" s="32"/>
    </row>
    <row r="82" spans="1:33" s="4" customFormat="1" ht="12.75" customHeight="1" x14ac:dyDescent="0.2">
      <c r="A82" s="55" t="s">
        <v>79</v>
      </c>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24"/>
      <c r="AC82" s="24"/>
      <c r="AD82" s="24"/>
      <c r="AE82" s="24"/>
      <c r="AF82" s="24"/>
      <c r="AG82" s="32"/>
    </row>
    <row r="83" spans="1:33" s="4" customFormat="1" ht="12.75" customHeight="1" x14ac:dyDescent="0.2">
      <c r="A83" s="55" t="s">
        <v>80</v>
      </c>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24"/>
      <c r="AC83" s="24"/>
      <c r="AD83" s="24"/>
      <c r="AE83" s="24"/>
      <c r="AF83" s="24"/>
      <c r="AG83" s="32"/>
    </row>
    <row r="84" spans="1:33" s="4" customFormat="1" ht="12.75" customHeight="1" x14ac:dyDescent="0.2">
      <c r="A84" s="55" t="s">
        <v>81</v>
      </c>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24"/>
      <c r="AC84" s="24"/>
      <c r="AD84" s="24"/>
      <c r="AE84" s="24"/>
      <c r="AF84" s="24"/>
      <c r="AG84" s="32"/>
    </row>
    <row r="85" spans="1:33" s="4" customFormat="1" ht="12.75" customHeight="1" x14ac:dyDescent="0.2">
      <c r="A85" s="55" t="s">
        <v>104</v>
      </c>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24"/>
      <c r="AC85" s="24"/>
      <c r="AD85" s="24"/>
      <c r="AE85" s="24"/>
      <c r="AF85" s="24"/>
      <c r="AG85" s="32"/>
    </row>
    <row r="86" spans="1:33" s="4" customFormat="1" ht="12.75" customHeight="1" x14ac:dyDescent="0.2">
      <c r="A86" s="60" t="s">
        <v>7</v>
      </c>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G86" s="32"/>
    </row>
    <row r="87" spans="1:33" s="4" customFormat="1" ht="12.75" customHeight="1" x14ac:dyDescent="0.2">
      <c r="A87" s="55" t="s">
        <v>82</v>
      </c>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24"/>
      <c r="AC87" s="24"/>
      <c r="AD87" s="24"/>
      <c r="AE87" s="24"/>
      <c r="AF87" s="24"/>
      <c r="AG87" s="32"/>
    </row>
    <row r="88" spans="1:33" s="4" customFormat="1" ht="12.75" customHeight="1" x14ac:dyDescent="0.2">
      <c r="A88" s="55" t="s">
        <v>105</v>
      </c>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24"/>
      <c r="AC88" s="24"/>
      <c r="AD88" s="24"/>
      <c r="AE88" s="24"/>
      <c r="AF88" s="24"/>
      <c r="AG88" s="32"/>
    </row>
    <row r="89" spans="1:33" s="4" customFormat="1" ht="12.75" customHeight="1" x14ac:dyDescent="0.2">
      <c r="A89" s="60" t="s">
        <v>8</v>
      </c>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G89" s="32"/>
    </row>
    <row r="90" spans="1:33" s="4" customFormat="1" ht="12.75" customHeight="1" x14ac:dyDescent="0.2">
      <c r="A90" s="55" t="s">
        <v>83</v>
      </c>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24"/>
      <c r="AC90" s="24"/>
      <c r="AD90" s="24"/>
      <c r="AE90" s="24"/>
      <c r="AF90" s="24"/>
      <c r="AG90" s="32"/>
    </row>
    <row r="91" spans="1:33" s="4" customFormat="1" ht="12.75" customHeight="1" x14ac:dyDescent="0.2">
      <c r="A91" s="55" t="s">
        <v>106</v>
      </c>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24"/>
      <c r="AC91" s="24"/>
      <c r="AD91" s="24"/>
      <c r="AE91" s="24"/>
      <c r="AF91" s="24"/>
      <c r="AG91" s="32"/>
    </row>
    <row r="92" spans="1:33" s="4" customFormat="1" ht="12.75" customHeight="1" x14ac:dyDescent="0.2">
      <c r="A92" s="60" t="s">
        <v>36</v>
      </c>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24"/>
      <c r="AC92" s="24"/>
      <c r="AD92" s="24"/>
      <c r="AE92" s="24"/>
      <c r="AF92" s="24"/>
      <c r="AG92" s="32"/>
    </row>
    <row r="93" spans="1:33" s="4" customFormat="1" ht="12.75" customHeight="1" x14ac:dyDescent="0.2">
      <c r="A93" s="55" t="s">
        <v>84</v>
      </c>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24"/>
      <c r="AC93" s="24"/>
      <c r="AD93" s="24"/>
      <c r="AE93" s="24"/>
      <c r="AF93" s="24"/>
      <c r="AG93" s="32"/>
    </row>
    <row r="94" spans="1:33" s="4" customFormat="1" ht="12.75" customHeight="1" x14ac:dyDescent="0.2">
      <c r="A94" s="55" t="s">
        <v>85</v>
      </c>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24"/>
      <c r="AC94" s="24"/>
      <c r="AD94" s="24"/>
      <c r="AE94" s="24"/>
      <c r="AF94" s="24"/>
      <c r="AG94" s="32"/>
    </row>
    <row r="95" spans="1:33" s="4" customFormat="1" ht="12.75" customHeight="1" x14ac:dyDescent="0.2">
      <c r="A95" s="55" t="s">
        <v>107</v>
      </c>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24"/>
      <c r="AC95" s="24"/>
      <c r="AD95" s="24"/>
      <c r="AE95" s="24"/>
      <c r="AF95" s="24"/>
      <c r="AG95" s="32"/>
    </row>
    <row r="96" spans="1:33" s="4" customFormat="1" ht="12.75" customHeight="1" x14ac:dyDescent="0.2">
      <c r="A96" s="52" t="s">
        <v>9</v>
      </c>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G96" s="32"/>
    </row>
    <row r="97" spans="1:33" s="4" customFormat="1" ht="12.75" customHeight="1" x14ac:dyDescent="0.2">
      <c r="A97" s="55" t="s">
        <v>27</v>
      </c>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24"/>
      <c r="AC97" s="24"/>
      <c r="AD97" s="24"/>
      <c r="AE97" s="24"/>
      <c r="AF97" s="24"/>
      <c r="AG97" s="32"/>
    </row>
    <row r="98" spans="1:33" s="4" customFormat="1" ht="12.75" customHeight="1" x14ac:dyDescent="0.2">
      <c r="A98" s="55" t="s">
        <v>99</v>
      </c>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24"/>
      <c r="AC98" s="24"/>
      <c r="AD98" s="24"/>
      <c r="AE98" s="24"/>
      <c r="AF98" s="24"/>
      <c r="AG98" s="32"/>
    </row>
    <row r="99" spans="1:33" s="4" customFormat="1" ht="12.75" customHeight="1" x14ac:dyDescent="0.2">
      <c r="A99" s="55" t="s">
        <v>108</v>
      </c>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24"/>
      <c r="AC99" s="24"/>
      <c r="AD99" s="24"/>
      <c r="AE99" s="24"/>
      <c r="AF99" s="24"/>
      <c r="AG99" s="32"/>
    </row>
    <row r="100" spans="1:33" s="4" customFormat="1" ht="12.75" customHeight="1" x14ac:dyDescent="0.2">
      <c r="A100" s="52" t="s">
        <v>10</v>
      </c>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G100" s="32"/>
    </row>
    <row r="101" spans="1:33" s="4" customFormat="1" ht="12.75" customHeight="1" x14ac:dyDescent="0.2">
      <c r="A101" s="60" t="s">
        <v>11</v>
      </c>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G101" s="32"/>
    </row>
    <row r="102" spans="1:33" s="4" customFormat="1" ht="12.75" customHeight="1" x14ac:dyDescent="0.2">
      <c r="A102" s="55" t="s">
        <v>103</v>
      </c>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24"/>
      <c r="AC102" s="24"/>
      <c r="AD102" s="24"/>
      <c r="AE102" s="24"/>
      <c r="AF102" s="24"/>
      <c r="AG102" s="32"/>
    </row>
    <row r="103" spans="1:33" s="35" customFormat="1" ht="12.75" customHeight="1" x14ac:dyDescent="0.2">
      <c r="A103" s="55" t="s">
        <v>109</v>
      </c>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41"/>
      <c r="AC103" s="41"/>
      <c r="AD103" s="41"/>
      <c r="AE103" s="41"/>
      <c r="AF103" s="41"/>
      <c r="AG103" s="32"/>
    </row>
    <row r="104" spans="1:33" s="4" customFormat="1" ht="12.75" customHeight="1" x14ac:dyDescent="0.2">
      <c r="A104" s="60" t="s">
        <v>12</v>
      </c>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G104" s="32"/>
    </row>
    <row r="105" spans="1:33" s="4" customFormat="1" ht="12.75" customHeight="1" x14ac:dyDescent="0.2">
      <c r="A105" s="55" t="s">
        <v>86</v>
      </c>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24"/>
      <c r="AC105" s="24"/>
      <c r="AD105" s="24"/>
      <c r="AE105" s="24"/>
      <c r="AF105" s="24"/>
      <c r="AG105" s="32"/>
    </row>
    <row r="106" spans="1:33" s="4" customFormat="1" ht="12.75" customHeight="1" x14ac:dyDescent="0.2">
      <c r="A106" s="55" t="s">
        <v>87</v>
      </c>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24"/>
      <c r="AC106" s="24"/>
      <c r="AD106" s="24"/>
      <c r="AE106" s="24"/>
      <c r="AF106" s="24"/>
      <c r="AG106" s="32"/>
    </row>
    <row r="107" spans="1:33" s="4" customFormat="1" ht="12.75" customHeight="1" x14ac:dyDescent="0.2">
      <c r="A107" s="55" t="s">
        <v>110</v>
      </c>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24"/>
      <c r="AC107" s="24"/>
      <c r="AD107" s="24"/>
      <c r="AE107" s="24"/>
      <c r="AF107" s="24"/>
      <c r="AG107" s="32"/>
    </row>
    <row r="108" spans="1:33" s="4" customFormat="1" ht="12.75" customHeight="1" x14ac:dyDescent="0.2">
      <c r="A108" s="52" t="s">
        <v>13</v>
      </c>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G108" s="32"/>
    </row>
    <row r="109" spans="1:33" s="26" customFormat="1" ht="12.75" customHeight="1" x14ac:dyDescent="0.2">
      <c r="A109" s="55" t="s">
        <v>102</v>
      </c>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24"/>
      <c r="AC109" s="24"/>
      <c r="AD109" s="24"/>
      <c r="AE109" s="24"/>
      <c r="AF109" s="24"/>
      <c r="AG109" s="32"/>
    </row>
    <row r="110" spans="1:33" s="4" customFormat="1" ht="12.75" customHeight="1" x14ac:dyDescent="0.2">
      <c r="A110" s="55" t="s">
        <v>114</v>
      </c>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24"/>
      <c r="AC110" s="24"/>
      <c r="AD110" s="24"/>
      <c r="AE110" s="24"/>
      <c r="AF110" s="24"/>
      <c r="AG110" s="32"/>
    </row>
    <row r="111" spans="1:33" s="4" customFormat="1" ht="12.75" customHeight="1" x14ac:dyDescent="0.2">
      <c r="A111" s="52" t="s">
        <v>14</v>
      </c>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G111" s="32"/>
    </row>
    <row r="112" spans="1:33" s="4" customFormat="1" ht="12.75" customHeight="1" x14ac:dyDescent="0.2">
      <c r="A112" s="60" t="s">
        <v>38</v>
      </c>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G112" s="32"/>
    </row>
    <row r="113" spans="1:33" s="4" customFormat="1" ht="12.75" customHeight="1" x14ac:dyDescent="0.2">
      <c r="A113" s="55" t="s">
        <v>111</v>
      </c>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G113" s="32"/>
    </row>
    <row r="114" spans="1:33" s="4" customFormat="1" ht="12.75" customHeight="1" x14ac:dyDescent="0.2">
      <c r="A114" s="61" t="s">
        <v>39</v>
      </c>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G114" s="32"/>
    </row>
    <row r="115" spans="1:33" s="4" customFormat="1" ht="12.75" customHeight="1" x14ac:dyDescent="0.2">
      <c r="A115" s="55" t="s">
        <v>101</v>
      </c>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G115" s="32"/>
    </row>
    <row r="116" spans="1:33" s="4" customFormat="1" ht="12.75" customHeight="1" x14ac:dyDescent="0.2">
      <c r="A116" s="62" t="s">
        <v>112</v>
      </c>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c r="AG116" s="32"/>
    </row>
    <row r="117" spans="1:33" s="4" customFormat="1" ht="12.75" customHeight="1" x14ac:dyDescent="0.2">
      <c r="A117" s="52" t="s">
        <v>41</v>
      </c>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G117" s="32"/>
    </row>
    <row r="118" spans="1:33" s="4" customFormat="1" ht="12.75" customHeight="1" x14ac:dyDescent="0.2">
      <c r="A118" s="60" t="s">
        <v>20</v>
      </c>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G118" s="32"/>
    </row>
    <row r="119" spans="1:33" s="4" customFormat="1" ht="12.75" customHeight="1" x14ac:dyDescent="0.2">
      <c r="A119" s="55" t="s">
        <v>88</v>
      </c>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24"/>
      <c r="AC119" s="24"/>
      <c r="AD119" s="24"/>
      <c r="AE119" s="24"/>
      <c r="AF119" s="24"/>
      <c r="AG119" s="32"/>
    </row>
    <row r="120" spans="1:33" s="4" customFormat="1" ht="12.75" customHeight="1" x14ac:dyDescent="0.2">
      <c r="A120" s="55" t="s">
        <v>113</v>
      </c>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24"/>
      <c r="AC120" s="24"/>
      <c r="AD120" s="24"/>
      <c r="AE120" s="24"/>
      <c r="AF120" s="24"/>
      <c r="AG120" s="32"/>
    </row>
    <row r="121" spans="1:33" s="4" customFormat="1" ht="12.75" x14ac:dyDescent="0.2">
      <c r="A121" s="27" t="s">
        <v>50</v>
      </c>
      <c r="B121" s="27"/>
      <c r="C121" s="27"/>
      <c r="D121" s="27"/>
      <c r="E121" s="27"/>
      <c r="F121" s="27"/>
      <c r="G121" s="27"/>
      <c r="H121" s="27"/>
      <c r="I121" s="27"/>
      <c r="J121" s="27"/>
      <c r="K121" s="27"/>
      <c r="L121" s="27"/>
      <c r="M121" s="27"/>
      <c r="N121" s="27"/>
      <c r="AG121"/>
    </row>
    <row r="122" spans="1:33" s="4" customFormat="1" ht="12.75" x14ac:dyDescent="0.2">
      <c r="A122" s="27"/>
      <c r="B122" s="27"/>
      <c r="C122" s="27"/>
      <c r="D122" s="27"/>
      <c r="E122" s="27"/>
      <c r="F122" s="27"/>
      <c r="G122" s="27"/>
      <c r="H122" s="27"/>
      <c r="I122" s="27"/>
      <c r="J122" s="27"/>
      <c r="K122" s="27"/>
      <c r="L122" s="27"/>
      <c r="M122" s="27"/>
      <c r="N122" s="27"/>
      <c r="AG122"/>
    </row>
    <row r="123" spans="1:33" s="4" customFormat="1" ht="12.75" x14ac:dyDescent="0.2">
      <c r="A123" s="27"/>
      <c r="B123" s="27"/>
      <c r="C123" s="27"/>
      <c r="D123" s="27"/>
      <c r="E123" s="27"/>
      <c r="F123" s="27"/>
      <c r="G123" s="27"/>
      <c r="H123" s="27"/>
      <c r="I123" s="27"/>
      <c r="J123" s="27"/>
      <c r="K123" s="27"/>
      <c r="L123" s="27"/>
      <c r="M123" s="27"/>
      <c r="N123" s="27"/>
      <c r="AG123"/>
    </row>
    <row r="124" spans="1:33" s="4" customFormat="1" ht="13.5" x14ac:dyDescent="0.2">
      <c r="A124" s="27"/>
      <c r="B124" s="27"/>
      <c r="C124" s="27"/>
      <c r="D124" s="27"/>
      <c r="E124" s="27"/>
      <c r="F124" s="27"/>
      <c r="G124" s="27"/>
      <c r="H124" s="27"/>
      <c r="I124" s="27"/>
      <c r="J124" s="27"/>
      <c r="K124" s="27"/>
      <c r="L124" s="27"/>
      <c r="M124" s="27"/>
      <c r="N124" s="27"/>
      <c r="AG124" s="39"/>
    </row>
    <row r="125" spans="1:33" s="4" customFormat="1" ht="13.5" x14ac:dyDescent="0.2">
      <c r="A125" s="27"/>
      <c r="B125" s="27"/>
      <c r="C125" s="27"/>
      <c r="D125" s="27"/>
      <c r="E125" s="27"/>
      <c r="F125" s="27"/>
      <c r="G125" s="27"/>
      <c r="H125" s="27"/>
      <c r="I125" s="27"/>
      <c r="J125" s="27"/>
      <c r="K125" s="27"/>
      <c r="L125" s="27"/>
      <c r="M125" s="27"/>
      <c r="N125" s="27"/>
      <c r="AG125" s="39"/>
    </row>
    <row r="126" spans="1:33" s="4" customFormat="1" ht="13.5" x14ac:dyDescent="0.2">
      <c r="A126" s="27"/>
      <c r="B126" s="27"/>
      <c r="C126" s="27"/>
      <c r="D126" s="27"/>
      <c r="E126" s="27"/>
      <c r="F126" s="27"/>
      <c r="G126" s="27"/>
      <c r="H126" s="27"/>
      <c r="I126" s="27"/>
      <c r="J126" s="27"/>
      <c r="K126" s="27"/>
      <c r="L126" s="27"/>
      <c r="M126" s="27"/>
      <c r="N126" s="27"/>
      <c r="AG126" s="39"/>
    </row>
    <row r="127" spans="1:33" s="4" customFormat="1" ht="13.5" x14ac:dyDescent="0.2">
      <c r="A127" s="27"/>
      <c r="B127" s="27"/>
      <c r="C127" s="27"/>
      <c r="D127" s="27"/>
      <c r="E127" s="27"/>
      <c r="F127" s="27"/>
      <c r="G127" s="27"/>
      <c r="H127" s="27"/>
      <c r="I127" s="27"/>
      <c r="J127" s="27"/>
      <c r="K127" s="27"/>
      <c r="L127" s="27"/>
      <c r="M127" s="27"/>
      <c r="N127" s="27"/>
      <c r="AG127" s="39"/>
    </row>
    <row r="128" spans="1:33" s="4" customFormat="1" ht="13.5" x14ac:dyDescent="0.2">
      <c r="A128" s="27"/>
      <c r="B128" s="27"/>
      <c r="C128" s="27"/>
      <c r="D128" s="27"/>
      <c r="E128" s="27"/>
      <c r="F128" s="27"/>
      <c r="G128" s="27"/>
      <c r="H128" s="27"/>
      <c r="I128" s="27"/>
      <c r="J128" s="27"/>
      <c r="K128" s="27"/>
      <c r="L128" s="27"/>
      <c r="M128" s="27"/>
      <c r="N128" s="27"/>
      <c r="AG128" s="39"/>
    </row>
    <row r="129" spans="1:33" s="29" customFormat="1" x14ac:dyDescent="0.2">
      <c r="A129" s="28"/>
      <c r="B129" s="28"/>
      <c r="C129" s="28"/>
      <c r="D129" s="28"/>
      <c r="E129" s="28"/>
      <c r="F129" s="28"/>
      <c r="G129" s="28"/>
      <c r="H129" s="28"/>
      <c r="I129" s="28"/>
      <c r="J129" s="28"/>
      <c r="K129" s="28"/>
      <c r="L129" s="28"/>
      <c r="M129" s="28"/>
      <c r="N129" s="28"/>
      <c r="AG129" s="39"/>
    </row>
    <row r="130" spans="1:33" s="29" customFormat="1" x14ac:dyDescent="0.2">
      <c r="A130" s="28"/>
      <c r="B130" s="28"/>
      <c r="C130" s="28"/>
      <c r="D130" s="28"/>
      <c r="E130" s="28"/>
      <c r="F130" s="28"/>
      <c r="G130" s="28"/>
      <c r="H130" s="28"/>
      <c r="I130" s="28"/>
      <c r="J130" s="28"/>
      <c r="K130" s="28"/>
      <c r="L130" s="28"/>
      <c r="M130" s="28"/>
      <c r="N130" s="28"/>
    </row>
    <row r="131" spans="1:33" s="29" customFormat="1" x14ac:dyDescent="0.2">
      <c r="A131" s="28"/>
      <c r="B131" s="28"/>
      <c r="C131" s="28"/>
      <c r="D131" s="28"/>
      <c r="E131" s="28"/>
      <c r="F131" s="28"/>
      <c r="G131" s="28"/>
      <c r="H131" s="28"/>
      <c r="I131" s="28"/>
      <c r="J131" s="28"/>
      <c r="K131" s="28"/>
      <c r="L131" s="28"/>
      <c r="M131" s="28"/>
      <c r="N131" s="28"/>
    </row>
    <row r="132" spans="1:33" s="29" customFormat="1" x14ac:dyDescent="0.2">
      <c r="A132" s="28"/>
      <c r="B132" s="28"/>
      <c r="C132" s="28"/>
      <c r="D132" s="28"/>
      <c r="E132" s="28"/>
      <c r="F132" s="28"/>
      <c r="G132" s="28"/>
      <c r="H132" s="28"/>
      <c r="I132" s="28"/>
      <c r="J132" s="28"/>
      <c r="K132" s="28"/>
      <c r="L132" s="28"/>
      <c r="M132" s="28"/>
      <c r="N132" s="28"/>
    </row>
    <row r="133" spans="1:33" s="29" customFormat="1" x14ac:dyDescent="0.2">
      <c r="A133" s="28"/>
      <c r="B133" s="28"/>
      <c r="C133" s="28"/>
      <c r="D133" s="28"/>
      <c r="E133" s="28"/>
      <c r="F133" s="28"/>
      <c r="G133" s="28"/>
      <c r="H133" s="28"/>
      <c r="I133" s="28"/>
      <c r="J133" s="28"/>
      <c r="K133" s="28"/>
      <c r="L133" s="28"/>
      <c r="M133" s="28"/>
      <c r="N133" s="28"/>
    </row>
    <row r="134" spans="1:33" s="29" customFormat="1" x14ac:dyDescent="0.2">
      <c r="A134" s="28"/>
      <c r="B134" s="28"/>
      <c r="C134" s="28"/>
      <c r="D134" s="28"/>
      <c r="E134" s="28"/>
      <c r="F134" s="28"/>
      <c r="G134" s="28"/>
      <c r="H134" s="28"/>
      <c r="I134" s="28"/>
      <c r="J134" s="28"/>
      <c r="K134" s="28"/>
      <c r="L134" s="28"/>
      <c r="M134" s="28"/>
      <c r="N134" s="28"/>
    </row>
    <row r="135" spans="1:33" s="29" customFormat="1" x14ac:dyDescent="0.2">
      <c r="A135" s="28"/>
      <c r="B135" s="28"/>
      <c r="C135" s="28"/>
      <c r="D135" s="28"/>
      <c r="E135" s="28"/>
      <c r="F135" s="28"/>
      <c r="G135" s="28"/>
      <c r="H135" s="28"/>
      <c r="I135" s="28"/>
      <c r="J135" s="28"/>
      <c r="K135" s="28"/>
      <c r="L135" s="28"/>
      <c r="M135" s="28"/>
      <c r="N135" s="28"/>
    </row>
    <row r="136" spans="1:33" s="29" customFormat="1" x14ac:dyDescent="0.2">
      <c r="A136" s="28"/>
      <c r="B136" s="28"/>
      <c r="C136" s="28"/>
      <c r="D136" s="28"/>
      <c r="E136" s="28"/>
      <c r="F136" s="28"/>
      <c r="G136" s="28"/>
      <c r="H136" s="28"/>
      <c r="I136" s="28"/>
      <c r="J136" s="28"/>
      <c r="K136" s="28"/>
      <c r="L136" s="28"/>
      <c r="M136" s="28"/>
      <c r="N136" s="28"/>
    </row>
    <row r="137" spans="1:33" s="29" customFormat="1" x14ac:dyDescent="0.2">
      <c r="A137" s="28"/>
      <c r="B137" s="28"/>
      <c r="C137" s="28"/>
      <c r="D137" s="28"/>
      <c r="E137" s="28"/>
      <c r="F137" s="28"/>
      <c r="G137" s="28"/>
      <c r="H137" s="28"/>
      <c r="I137" s="28"/>
      <c r="J137" s="28"/>
      <c r="K137" s="28"/>
      <c r="L137" s="28"/>
      <c r="M137" s="28"/>
      <c r="N137" s="28"/>
    </row>
    <row r="138" spans="1:33" s="29" customFormat="1" x14ac:dyDescent="0.2">
      <c r="A138" s="28"/>
      <c r="B138" s="28"/>
      <c r="C138" s="28"/>
      <c r="D138" s="28"/>
      <c r="E138" s="28"/>
      <c r="F138" s="28"/>
      <c r="G138" s="28"/>
      <c r="H138" s="28"/>
      <c r="I138" s="28"/>
      <c r="J138" s="28"/>
      <c r="K138" s="28"/>
      <c r="L138" s="28"/>
      <c r="M138" s="28"/>
      <c r="N138" s="28"/>
    </row>
    <row r="139" spans="1:33" s="29" customFormat="1" x14ac:dyDescent="0.2">
      <c r="A139" s="28"/>
      <c r="B139" s="28"/>
      <c r="C139" s="28"/>
      <c r="D139" s="28"/>
      <c r="E139" s="28"/>
      <c r="F139" s="28"/>
      <c r="G139" s="28"/>
      <c r="H139" s="28"/>
      <c r="I139" s="28"/>
      <c r="J139" s="28"/>
      <c r="K139" s="28"/>
      <c r="L139" s="28"/>
      <c r="M139" s="28"/>
      <c r="N139" s="28"/>
    </row>
    <row r="140" spans="1:33" s="29" customFormat="1" x14ac:dyDescent="0.2">
      <c r="A140" s="28"/>
      <c r="B140" s="28"/>
      <c r="C140" s="28"/>
      <c r="D140" s="28"/>
      <c r="E140" s="28"/>
      <c r="F140" s="28"/>
      <c r="G140" s="28"/>
      <c r="H140" s="28"/>
      <c r="I140" s="28"/>
      <c r="J140" s="28"/>
      <c r="K140" s="28"/>
      <c r="L140" s="28"/>
      <c r="M140" s="28"/>
      <c r="N140" s="28"/>
    </row>
    <row r="141" spans="1:33" s="29" customFormat="1" x14ac:dyDescent="0.2">
      <c r="A141" s="28"/>
      <c r="B141" s="28"/>
      <c r="C141" s="28"/>
      <c r="D141" s="28"/>
      <c r="E141" s="28"/>
      <c r="F141" s="28"/>
      <c r="G141" s="28"/>
      <c r="H141" s="28"/>
      <c r="I141" s="28"/>
      <c r="J141" s="28"/>
      <c r="K141" s="28"/>
      <c r="L141" s="28"/>
      <c r="M141" s="28"/>
      <c r="N141" s="28"/>
    </row>
    <row r="142" spans="1:33" s="29" customFormat="1" x14ac:dyDescent="0.2">
      <c r="A142" s="28"/>
      <c r="B142" s="28"/>
      <c r="C142" s="28"/>
      <c r="D142" s="28"/>
      <c r="E142" s="28"/>
      <c r="F142" s="28"/>
      <c r="G142" s="28"/>
      <c r="H142" s="28"/>
      <c r="I142" s="28"/>
      <c r="J142" s="28"/>
      <c r="K142" s="28"/>
      <c r="L142" s="28"/>
      <c r="M142" s="28"/>
      <c r="N142" s="28"/>
    </row>
    <row r="143" spans="1:33" s="29" customFormat="1" x14ac:dyDescent="0.2">
      <c r="A143" s="28"/>
      <c r="B143" s="28"/>
      <c r="C143" s="28"/>
      <c r="D143" s="28"/>
      <c r="E143" s="28"/>
      <c r="F143" s="28"/>
      <c r="G143" s="28"/>
      <c r="H143" s="28"/>
      <c r="I143" s="28"/>
      <c r="J143" s="28"/>
      <c r="K143" s="28"/>
      <c r="L143" s="28"/>
      <c r="M143" s="28"/>
      <c r="N143" s="28"/>
    </row>
    <row r="144" spans="1:33" s="29" customFormat="1" x14ac:dyDescent="0.2">
      <c r="A144" s="28"/>
      <c r="B144" s="28"/>
      <c r="C144" s="28"/>
      <c r="D144" s="28"/>
      <c r="E144" s="28"/>
      <c r="F144" s="28"/>
      <c r="G144" s="28"/>
      <c r="H144" s="28"/>
      <c r="I144" s="28"/>
      <c r="J144" s="28"/>
      <c r="K144" s="28"/>
      <c r="L144" s="28"/>
      <c r="M144" s="28"/>
      <c r="N144" s="28"/>
    </row>
    <row r="145" spans="1:33" s="29" customFormat="1" x14ac:dyDescent="0.2">
      <c r="A145" s="28"/>
      <c r="B145" s="28"/>
      <c r="C145" s="28"/>
      <c r="D145" s="28"/>
      <c r="E145" s="28"/>
      <c r="F145" s="28"/>
      <c r="G145" s="28"/>
      <c r="H145" s="28"/>
      <c r="I145" s="28"/>
      <c r="J145" s="28"/>
      <c r="K145" s="28"/>
      <c r="L145" s="28"/>
      <c r="M145" s="28"/>
      <c r="N145" s="28"/>
    </row>
    <row r="146" spans="1:33" s="29" customFormat="1" x14ac:dyDescent="0.2">
      <c r="A146" s="28"/>
      <c r="B146" s="28"/>
      <c r="C146" s="28"/>
      <c r="D146" s="28"/>
      <c r="E146" s="28"/>
      <c r="F146" s="28"/>
      <c r="G146" s="28"/>
      <c r="H146" s="28"/>
      <c r="I146" s="28"/>
      <c r="J146" s="28"/>
      <c r="K146" s="28"/>
      <c r="L146" s="28"/>
      <c r="M146" s="28"/>
      <c r="N146" s="28"/>
    </row>
    <row r="147" spans="1:33" s="29" customFormat="1" x14ac:dyDescent="0.2">
      <c r="A147" s="28"/>
      <c r="B147" s="28"/>
      <c r="C147" s="28"/>
      <c r="D147" s="28"/>
      <c r="E147" s="28"/>
      <c r="F147" s="28"/>
      <c r="G147" s="28"/>
      <c r="H147" s="28"/>
      <c r="I147" s="28"/>
      <c r="J147" s="28"/>
      <c r="K147" s="28"/>
      <c r="L147" s="28"/>
      <c r="M147" s="28"/>
      <c r="N147" s="28"/>
    </row>
    <row r="148" spans="1:33" s="29" customFormat="1" x14ac:dyDescent="0.2">
      <c r="A148" s="28"/>
      <c r="B148" s="28"/>
      <c r="C148" s="28"/>
      <c r="D148" s="28"/>
      <c r="E148" s="28"/>
      <c r="F148" s="28"/>
      <c r="G148" s="28"/>
      <c r="H148" s="28"/>
      <c r="I148" s="28"/>
      <c r="J148" s="28"/>
      <c r="K148" s="28"/>
      <c r="L148" s="28"/>
      <c r="M148" s="28"/>
      <c r="N148" s="28"/>
    </row>
    <row r="149" spans="1:33" s="29" customFormat="1" x14ac:dyDescent="0.2">
      <c r="A149" s="28"/>
      <c r="B149" s="28"/>
      <c r="C149" s="28"/>
      <c r="D149" s="28"/>
      <c r="E149" s="28"/>
      <c r="F149" s="28"/>
      <c r="G149" s="28"/>
      <c r="H149" s="28"/>
      <c r="I149" s="28"/>
      <c r="J149" s="28"/>
      <c r="K149" s="28"/>
      <c r="L149" s="28"/>
      <c r="M149" s="28"/>
      <c r="N149" s="28"/>
    </row>
    <row r="150" spans="1:33" s="29" customFormat="1" x14ac:dyDescent="0.2">
      <c r="A150" s="28"/>
      <c r="B150" s="28"/>
      <c r="C150" s="28"/>
      <c r="D150" s="28"/>
      <c r="E150" s="28"/>
      <c r="F150" s="28"/>
      <c r="G150" s="28"/>
      <c r="H150" s="28"/>
      <c r="I150" s="28"/>
      <c r="J150" s="28"/>
      <c r="K150" s="28"/>
      <c r="L150" s="28"/>
      <c r="M150" s="28"/>
      <c r="N150" s="28"/>
    </row>
    <row r="151" spans="1:33" s="29" customFormat="1" x14ac:dyDescent="0.2">
      <c r="A151" s="28"/>
      <c r="B151" s="28"/>
      <c r="C151" s="28"/>
      <c r="D151" s="28"/>
      <c r="E151" s="28"/>
      <c r="F151" s="28"/>
      <c r="G151" s="28"/>
      <c r="H151" s="28"/>
      <c r="I151" s="28"/>
      <c r="J151" s="28"/>
      <c r="K151" s="28"/>
      <c r="L151" s="28"/>
      <c r="M151" s="28"/>
      <c r="N151" s="28"/>
    </row>
    <row r="152" spans="1:33" s="29" customFormat="1" x14ac:dyDescent="0.3">
      <c r="A152" s="28"/>
      <c r="B152" s="28"/>
      <c r="C152" s="28"/>
      <c r="D152" s="28"/>
      <c r="E152" s="28"/>
      <c r="F152" s="28"/>
      <c r="G152" s="28"/>
      <c r="H152" s="28"/>
      <c r="I152" s="28"/>
      <c r="J152" s="28"/>
      <c r="K152" s="28"/>
      <c r="L152" s="28"/>
      <c r="M152" s="28"/>
      <c r="N152" s="28"/>
      <c r="AG152" s="12"/>
    </row>
    <row r="153" spans="1:33" s="29" customFormat="1" x14ac:dyDescent="0.3">
      <c r="A153" s="28"/>
      <c r="B153" s="28"/>
      <c r="C153" s="28"/>
      <c r="D153" s="28"/>
      <c r="E153" s="28"/>
      <c r="F153" s="28"/>
      <c r="G153" s="28"/>
      <c r="H153" s="28"/>
      <c r="I153" s="28"/>
      <c r="J153" s="28"/>
      <c r="K153" s="28"/>
      <c r="L153" s="28"/>
      <c r="M153" s="28"/>
      <c r="N153" s="28"/>
      <c r="AG153" s="12"/>
    </row>
    <row r="154" spans="1:33" x14ac:dyDescent="0.3">
      <c r="A154" s="30"/>
      <c r="B154" s="30"/>
      <c r="C154" s="30"/>
      <c r="D154" s="30"/>
      <c r="E154" s="30"/>
      <c r="F154" s="30"/>
      <c r="G154" s="30"/>
      <c r="H154" s="30"/>
      <c r="I154" s="30"/>
      <c r="J154" s="30"/>
      <c r="K154" s="30"/>
      <c r="L154" s="30"/>
      <c r="M154" s="30"/>
      <c r="N154" s="30"/>
    </row>
    <row r="155" spans="1:33" x14ac:dyDescent="0.3">
      <c r="A155" s="30"/>
      <c r="B155" s="30"/>
      <c r="C155" s="30"/>
      <c r="D155" s="30"/>
      <c r="E155" s="30"/>
      <c r="F155" s="30"/>
      <c r="G155" s="30"/>
      <c r="H155" s="30"/>
      <c r="I155" s="30"/>
      <c r="J155" s="30"/>
      <c r="K155" s="30"/>
      <c r="L155" s="30"/>
      <c r="M155" s="30"/>
      <c r="N155" s="30"/>
    </row>
    <row r="156" spans="1:33" x14ac:dyDescent="0.3">
      <c r="A156" s="30"/>
      <c r="B156" s="30"/>
      <c r="C156" s="30"/>
      <c r="D156" s="30"/>
      <c r="E156" s="30"/>
      <c r="F156" s="30"/>
      <c r="G156" s="30"/>
      <c r="H156" s="30"/>
      <c r="I156" s="30"/>
      <c r="J156" s="30"/>
      <c r="K156" s="30"/>
      <c r="L156" s="30"/>
      <c r="M156" s="30"/>
      <c r="N156" s="30"/>
    </row>
    <row r="157" spans="1:33" x14ac:dyDescent="0.3">
      <c r="A157" s="30"/>
      <c r="B157" s="30"/>
      <c r="C157" s="30"/>
      <c r="D157" s="30"/>
      <c r="E157" s="30"/>
      <c r="F157" s="30"/>
      <c r="G157" s="30"/>
      <c r="H157" s="30"/>
      <c r="I157" s="30"/>
      <c r="J157" s="30"/>
      <c r="K157" s="30"/>
      <c r="L157" s="30"/>
      <c r="M157" s="30"/>
      <c r="N157" s="30"/>
    </row>
  </sheetData>
  <mergeCells count="71">
    <mergeCell ref="A111:AA111"/>
    <mergeCell ref="A106:AA106"/>
    <mergeCell ref="A107:AA107"/>
    <mergeCell ref="A108:AA108"/>
    <mergeCell ref="A109:AA109"/>
    <mergeCell ref="A110:AA110"/>
    <mergeCell ref="A118:AA118"/>
    <mergeCell ref="A119:AA119"/>
    <mergeCell ref="A120:AA120"/>
    <mergeCell ref="A112:AA112"/>
    <mergeCell ref="A113:AA113"/>
    <mergeCell ref="A114:AA114"/>
    <mergeCell ref="A115:AA115"/>
    <mergeCell ref="A116:AA116"/>
    <mergeCell ref="A117:AA117"/>
    <mergeCell ref="A105:AA105"/>
    <mergeCell ref="A92:AA92"/>
    <mergeCell ref="A93:AA93"/>
    <mergeCell ref="A94:AA94"/>
    <mergeCell ref="A95:AA95"/>
    <mergeCell ref="A96:AA96"/>
    <mergeCell ref="A97:AA97"/>
    <mergeCell ref="A98:AA98"/>
    <mergeCell ref="A100:AA100"/>
    <mergeCell ref="A101:AA101"/>
    <mergeCell ref="A102:AA102"/>
    <mergeCell ref="A104:AA104"/>
    <mergeCell ref="A103:AA103"/>
    <mergeCell ref="A99:AA99"/>
    <mergeCell ref="A91:AA91"/>
    <mergeCell ref="A80:AA80"/>
    <mergeCell ref="A81:AA81"/>
    <mergeCell ref="A82:AA82"/>
    <mergeCell ref="A83:AA83"/>
    <mergeCell ref="A84:AA84"/>
    <mergeCell ref="A85:AA85"/>
    <mergeCell ref="A86:AA86"/>
    <mergeCell ref="A87:AA87"/>
    <mergeCell ref="A88:AA88"/>
    <mergeCell ref="A89:AA89"/>
    <mergeCell ref="A90:AA90"/>
    <mergeCell ref="A79:AA79"/>
    <mergeCell ref="A69:AA69"/>
    <mergeCell ref="A70:AA70"/>
    <mergeCell ref="A71:AA71"/>
    <mergeCell ref="A72:AA72"/>
    <mergeCell ref="A73:AA73"/>
    <mergeCell ref="A74:AA74"/>
    <mergeCell ref="A75:AA75"/>
    <mergeCell ref="A76:AA76"/>
    <mergeCell ref="A77:AA77"/>
    <mergeCell ref="A78:AA78"/>
    <mergeCell ref="A55:AA55"/>
    <mergeCell ref="A68:AA68"/>
    <mergeCell ref="A56:AA56"/>
    <mergeCell ref="A57:AA57"/>
    <mergeCell ref="A58:AA58"/>
    <mergeCell ref="A59:AA59"/>
    <mergeCell ref="A60:AA60"/>
    <mergeCell ref="A61:AA61"/>
    <mergeCell ref="A62:AA62"/>
    <mergeCell ref="A63:AA63"/>
    <mergeCell ref="A64:AA64"/>
    <mergeCell ref="A65:AA65"/>
    <mergeCell ref="A66:AA66"/>
    <mergeCell ref="A67:AA67"/>
    <mergeCell ref="A1:AG1"/>
    <mergeCell ref="A51:AA51"/>
    <mergeCell ref="A52:AA52"/>
    <mergeCell ref="A53:AA53"/>
    <mergeCell ref="A54:AA54"/>
  </mergeCells>
  <pageMargins left="0.25" right="0.25" top="0.75" bottom="0.75" header="0.3" footer="0.3"/>
  <pageSetup scale="46" fitToHeight="0" orientation="landscape" r:id="rId1"/>
  <ignoredErrors>
    <ignoredError sqref="H18 I18:S18 AF4:AG4 AG18" formulaRange="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Chambers</dc:creator>
  <cp:lastModifiedBy>USDOT</cp:lastModifiedBy>
  <cp:revision>0</cp:revision>
  <cp:lastPrinted>2017-01-13T19:38:16Z</cp:lastPrinted>
  <dcterms:created xsi:type="dcterms:W3CDTF">1980-01-01T05:00:00Z</dcterms:created>
  <dcterms:modified xsi:type="dcterms:W3CDTF">2017-01-18T16:10:20Z</dcterms:modified>
</cp:coreProperties>
</file>