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50" yWindow="-210" windowWidth="15600" windowHeight="9945"/>
  </bookViews>
  <sheets>
    <sheet name="2-28" sheetId="2" r:id="rId1"/>
    <sheet name="crash hour" sheetId="5" state="hidden" r:id="rId2"/>
    <sheet name="atmosphere" sheetId="6" state="hidden" r:id="rId3"/>
  </sheets>
  <definedNames>
    <definedName name="HTML_CodePage" hidden="1">1252</definedName>
    <definedName name="HTML_Control" hidden="1">{"'2-27'!$A$1:$K$43"}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tasks\nts2000\nts2000\HTML\Ch2_web\2-27.htm"</definedName>
    <definedName name="HTML_Title" hidden="1">"Table 2-27"</definedName>
  </definedNames>
  <calcPr calcId="145621"/>
</workbook>
</file>

<file path=xl/calcChain.xml><?xml version="1.0" encoding="utf-8"?>
<calcChain xmlns="http://schemas.openxmlformats.org/spreadsheetml/2006/main">
  <c r="O8" i="6" l="1"/>
  <c r="O6" i="6"/>
  <c r="O4" i="6"/>
  <c r="O5" i="6"/>
  <c r="J25" i="6"/>
  <c r="J23" i="6"/>
  <c r="J22" i="6"/>
  <c r="J21" i="6"/>
  <c r="J8" i="6"/>
  <c r="J6" i="6"/>
  <c r="J5" i="6"/>
  <c r="J4" i="6"/>
  <c r="E23" i="6"/>
  <c r="D23" i="6"/>
  <c r="E21" i="6"/>
  <c r="D21" i="6"/>
  <c r="E20" i="6"/>
  <c r="D20" i="6"/>
  <c r="E19" i="6"/>
  <c r="D19" i="6"/>
  <c r="D10" i="6"/>
  <c r="D8" i="6"/>
  <c r="D7" i="6"/>
  <c r="D6" i="6"/>
  <c r="Z12" i="5"/>
  <c r="AA12" i="5" s="1"/>
  <c r="Z11" i="5"/>
  <c r="AA11" i="5" s="1"/>
  <c r="Z10" i="5"/>
  <c r="AA10" i="5" s="1"/>
  <c r="Z9" i="5"/>
  <c r="AA9" i="5" s="1"/>
  <c r="Z8" i="5"/>
  <c r="AA8" i="5" s="1"/>
  <c r="Z7" i="5"/>
  <c r="AA7" i="5" s="1"/>
  <c r="Z6" i="5"/>
  <c r="AA6" i="5" s="1"/>
  <c r="Z5" i="5"/>
  <c r="AA5" i="5" s="1"/>
  <c r="Z4" i="5"/>
  <c r="AA4" i="5" s="1"/>
  <c r="T11" i="5"/>
  <c r="T4" i="5"/>
  <c r="S4" i="5"/>
  <c r="S12" i="5"/>
  <c r="T12" i="5" s="1"/>
  <c r="S11" i="5"/>
  <c r="S10" i="5"/>
  <c r="T10" i="5" s="1"/>
  <c r="S9" i="5"/>
  <c r="T9" i="5" s="1"/>
  <c r="S8" i="5"/>
  <c r="T8" i="5" s="1"/>
  <c r="S7" i="5"/>
  <c r="T7" i="5" s="1"/>
  <c r="S6" i="5"/>
  <c r="T6" i="5" s="1"/>
  <c r="S5" i="5"/>
  <c r="T5" i="5" s="1"/>
  <c r="M10" i="5"/>
  <c r="M12" i="5"/>
  <c r="L12" i="5"/>
  <c r="L11" i="5"/>
  <c r="M11" i="5" s="1"/>
  <c r="L10" i="5"/>
  <c r="L9" i="5"/>
  <c r="M9" i="5" s="1"/>
  <c r="L8" i="5"/>
  <c r="M8" i="5" s="1"/>
  <c r="L7" i="5"/>
  <c r="M7" i="5" s="1"/>
  <c r="L6" i="5"/>
  <c r="M6" i="5" s="1"/>
  <c r="L5" i="5"/>
  <c r="M5" i="5" s="1"/>
  <c r="L4" i="5"/>
  <c r="M4" i="5" s="1"/>
  <c r="E11" i="5"/>
  <c r="E4" i="5"/>
  <c r="F4" i="5" s="1"/>
  <c r="F11" i="5"/>
  <c r="E12" i="5"/>
  <c r="F12" i="5" s="1"/>
  <c r="E10" i="5"/>
  <c r="F10" i="5" s="1"/>
  <c r="E9" i="5"/>
  <c r="F9" i="5" s="1"/>
  <c r="E8" i="5"/>
  <c r="F8" i="5" s="1"/>
  <c r="E7" i="5"/>
  <c r="F7" i="5" s="1"/>
  <c r="E6" i="5"/>
  <c r="F6" i="5" s="1"/>
  <c r="E5" i="5"/>
  <c r="F5" i="5" s="1"/>
</calcChain>
</file>

<file path=xl/sharedStrings.xml><?xml version="1.0" encoding="utf-8"?>
<sst xmlns="http://schemas.openxmlformats.org/spreadsheetml/2006/main" count="256" uniqueCount="88">
  <si>
    <t>Day of week</t>
  </si>
  <si>
    <t>Time of day</t>
  </si>
  <si>
    <t>Atmospheric condition</t>
  </si>
  <si>
    <t>Light condition</t>
  </si>
  <si>
    <t>Sunday</t>
  </si>
  <si>
    <t>Monday</t>
  </si>
  <si>
    <t>Tuesday</t>
  </si>
  <si>
    <t>Wednesday</t>
  </si>
  <si>
    <t>Thursday</t>
  </si>
  <si>
    <t>Friday</t>
  </si>
  <si>
    <t>Saturday</t>
  </si>
  <si>
    <t>Unknown</t>
  </si>
  <si>
    <t>Midnight to 3 a.m.</t>
  </si>
  <si>
    <t>3 a.m. to 6 a.m.</t>
  </si>
  <si>
    <t>6 a.m. to 9 a.m.</t>
  </si>
  <si>
    <t>9 a.m. to noon</t>
  </si>
  <si>
    <t>Noon to 3 p.m.</t>
  </si>
  <si>
    <t>3 p.m. to 6 p.m.</t>
  </si>
  <si>
    <t>6 p.m. to 9 p.m.</t>
  </si>
  <si>
    <t>9 p.m. to midnight</t>
  </si>
  <si>
    <t>Normal</t>
  </si>
  <si>
    <t>Rain</t>
  </si>
  <si>
    <t>Snow/sleet</t>
  </si>
  <si>
    <t>Other/unknown</t>
  </si>
  <si>
    <t>Daylight</t>
  </si>
  <si>
    <t>Dark, but lighted</t>
  </si>
  <si>
    <t>Dark</t>
  </si>
  <si>
    <t>Dawn or dusk</t>
  </si>
  <si>
    <t>TOTAL fatal crashes</t>
  </si>
  <si>
    <t>SOURCE</t>
  </si>
  <si>
    <t>Table 2-28:  Motor Vehicle Fatal Crashes by Day of Week, Time of Day, and Weather and Light Conditions (percent)</t>
  </si>
  <si>
    <t>Blank</t>
  </si>
  <si>
    <t>.</t>
  </si>
  <si>
    <t>Total</t>
  </si>
  <si>
    <t>id</t>
  </si>
  <si>
    <t>Crash Hour</t>
  </si>
  <si>
    <t>0:01am-0:59am</t>
  </si>
  <si>
    <t>1:00am-1:59am</t>
  </si>
  <si>
    <t>2:00am-2:59am</t>
  </si>
  <si>
    <t>3:00am-3:59am</t>
  </si>
  <si>
    <t>4:00am-4:59am</t>
  </si>
  <si>
    <t>5:00am-5:59am</t>
  </si>
  <si>
    <t>6:00am-6:59am</t>
  </si>
  <si>
    <t>7:00am-7:59am</t>
  </si>
  <si>
    <t>8:00am-8:59am</t>
  </si>
  <si>
    <t>9:00am-9:59am</t>
  </si>
  <si>
    <t>10:00am-10:59am</t>
  </si>
  <si>
    <t>11:00am-11:59am</t>
  </si>
  <si>
    <t>12:00pm-12:59pm</t>
  </si>
  <si>
    <t>1:00pm-1:59pm</t>
  </si>
  <si>
    <t>2:00pm-2:59pm</t>
  </si>
  <si>
    <t>3:00pm-3:59pm</t>
  </si>
  <si>
    <t>4:00pm-4:59pm</t>
  </si>
  <si>
    <t>5:00pm-5:59pm</t>
  </si>
  <si>
    <t>6:00pm-6:59pm</t>
  </si>
  <si>
    <t>7:00pm-7:59pm</t>
  </si>
  <si>
    <t>8:00pm-8:59pm</t>
  </si>
  <si>
    <t>9:00pm-9:59pm</t>
  </si>
  <si>
    <t>10:00pm-10:59pm</t>
  </si>
  <si>
    <t>11:00pm-11:59pm</t>
  </si>
  <si>
    <t>Midnight</t>
  </si>
  <si>
    <t>Unknown Hours</t>
  </si>
  <si>
    <t>0:00am-0:59am</t>
  </si>
  <si>
    <t xml:space="preserve">Atmospheric Condition </t>
  </si>
  <si>
    <t>No Additional Atmospheric Conditions</t>
  </si>
  <si>
    <t>Clear/Cloudy (No Adverse Conditions)</t>
  </si>
  <si>
    <t>Sleet (Hail)</t>
  </si>
  <si>
    <t>Snow or Blowing Snow</t>
  </si>
  <si>
    <t>Fog, Smog, Smoke</t>
  </si>
  <si>
    <t>Severe Crosswinds</t>
  </si>
  <si>
    <t>Blowing Sand, Soil, Dirt</t>
  </si>
  <si>
    <t>Other</t>
  </si>
  <si>
    <t>Atmospheric Condition</t>
  </si>
  <si>
    <t>No Adverse Atmospheric Conditions</t>
  </si>
  <si>
    <t>Snow</t>
  </si>
  <si>
    <t>Fog</t>
  </si>
  <si>
    <t>Rain and Fog</t>
  </si>
  <si>
    <t>Sleet and Fog</t>
  </si>
  <si>
    <t>Other(Smog, Smoke, Blowing Sand or Dust)</t>
  </si>
  <si>
    <t>Clear</t>
  </si>
  <si>
    <t>Sleet, Hail (Freezing Rain or Drizzle)</t>
  </si>
  <si>
    <t>Cloudy</t>
  </si>
  <si>
    <t>Blowing Snow</t>
  </si>
  <si>
    <t>Not Reported</t>
  </si>
  <si>
    <t>NOTES</t>
  </si>
  <si>
    <r>
      <t xml:space="preserve">The </t>
    </r>
    <r>
      <rPr>
        <i/>
        <sz val="9"/>
        <rFont val="Arial"/>
        <family val="2"/>
      </rPr>
      <t>Atmospheric condition, Other/unknown</t>
    </r>
    <r>
      <rPr>
        <sz val="9"/>
        <rFont val="Arial"/>
        <family val="2"/>
      </rPr>
      <t xml:space="preserve"> category for 2010 includes unreported conditions. For 2009-10, the </t>
    </r>
    <r>
      <rPr>
        <i/>
        <sz val="9"/>
        <rFont val="Arial"/>
        <family val="2"/>
      </rPr>
      <t>Light condition, Dark</t>
    </r>
    <r>
      <rPr>
        <sz val="9"/>
        <rFont val="Arial"/>
        <family val="2"/>
      </rPr>
      <t xml:space="preserve"> category includes fatal crashes where it was unknown whether the area was lit. The </t>
    </r>
    <r>
      <rPr>
        <i/>
        <sz val="9"/>
        <rFont val="Arial"/>
        <family val="2"/>
      </rPr>
      <t>Light condition, Unknown</t>
    </r>
    <r>
      <rPr>
        <sz val="9"/>
        <rFont val="Arial"/>
        <family val="2"/>
      </rPr>
      <t xml:space="preserve"> category in 2009 also includes other light conditions, and for 2010-11 includes other light conditions and unreported light conditions.</t>
    </r>
  </si>
  <si>
    <r>
      <t xml:space="preserve">KEY: </t>
    </r>
    <r>
      <rPr>
        <sz val="9"/>
        <rFont val="Arial"/>
        <family val="2"/>
      </rPr>
      <t>R = revised.</t>
    </r>
  </si>
  <si>
    <r>
      <t xml:space="preserve">U.S. Department of Transportation, National Highway Traffic Safety Administration, National Center for Statistics and Analysis, Fatality Analysis Reporting System (FARS), </t>
    </r>
    <r>
      <rPr>
        <i/>
        <sz val="9"/>
        <rFont val="Arial"/>
        <family val="2"/>
      </rPr>
      <t>Web-Based Encyclopedia</t>
    </r>
    <r>
      <rPr>
        <sz val="9"/>
        <rFont val="Arial"/>
        <family val="2"/>
      </rPr>
      <t>, available at http://www-fars.nhtsa.dot.gov/ as of August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</si>
</sst>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##0.00_)"/>
    <numFmt numFmtId="166" formatCode="#,##0.0"/>
    <numFmt numFmtId="167" formatCode="&quot;(R)&quot;\ #,##0.0;&quot;(R) -&quot;#,##0.0;&quot;(R) &quot;\ 0.0"/>
    <numFmt numFmtId="168" formatCode="\(\R\)\ General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b/>
      <sz val="14"/>
      <name val="Helv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8">
    <xf numFmtId="0" fontId="0" fillId="0" borderId="0"/>
    <xf numFmtId="3" fontId="2" fillId="0" borderId="1" applyAlignment="0">
      <alignment horizontal="right" vertical="center"/>
    </xf>
    <xf numFmtId="49" fontId="3" fillId="0" borderId="1">
      <alignment horizontal="left" vertical="center"/>
    </xf>
    <xf numFmtId="165" fontId="4" fillId="0" borderId="1" applyNumberFormat="0" applyFill="0">
      <alignment horizontal="right"/>
    </xf>
    <xf numFmtId="0" fontId="6" fillId="0" borderId="1">
      <alignment horizontal="left"/>
    </xf>
    <xf numFmtId="0" fontId="6" fillId="0" borderId="2">
      <alignment horizontal="right" vertical="center"/>
    </xf>
    <xf numFmtId="0" fontId="4" fillId="0" borderId="1">
      <alignment horizontal="left" vertical="center"/>
    </xf>
    <xf numFmtId="0" fontId="7" fillId="0" borderId="1">
      <alignment horizontal="left"/>
    </xf>
    <xf numFmtId="0" fontId="7" fillId="2" borderId="0">
      <alignment horizontal="centerContinuous" wrapText="1"/>
    </xf>
    <xf numFmtId="0" fontId="5" fillId="0" borderId="0">
      <alignment horizontal="right"/>
    </xf>
    <xf numFmtId="0" fontId="3" fillId="0" borderId="0">
      <alignment horizontal="right"/>
    </xf>
    <xf numFmtId="0" fontId="5" fillId="0" borderId="0">
      <alignment horizontal="left"/>
    </xf>
    <xf numFmtId="49" fontId="3" fillId="0" borderId="1">
      <alignment horizontal="left" vertical="center"/>
    </xf>
    <xf numFmtId="165" fontId="2" fillId="0" borderId="0" applyNumberFormat="0">
      <alignment horizontal="right"/>
    </xf>
    <xf numFmtId="0" fontId="6" fillId="3" borderId="0">
      <alignment horizontal="centerContinuous" vertical="center" wrapText="1"/>
    </xf>
    <xf numFmtId="0" fontId="6" fillId="0" borderId="3">
      <alignment horizontal="left" vertical="center"/>
    </xf>
    <xf numFmtId="0" fontId="8" fillId="0" borderId="0">
      <alignment horizontal="left" vertical="top"/>
    </xf>
    <xf numFmtId="0" fontId="7" fillId="0" borderId="0">
      <alignment horizontal="left"/>
    </xf>
    <xf numFmtId="0" fontId="9" fillId="0" borderId="0">
      <alignment horizontal="left"/>
    </xf>
    <xf numFmtId="0" fontId="4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4" fillId="0" borderId="0">
      <alignment horizontal="left"/>
    </xf>
    <xf numFmtId="49" fontId="2" fillId="0" borderId="1">
      <alignment horizontal="left"/>
    </xf>
    <xf numFmtId="0" fontId="6" fillId="0" borderId="2">
      <alignment horizontal="left"/>
    </xf>
    <xf numFmtId="0" fontId="7" fillId="0" borderId="0">
      <alignment horizontal="left" vertical="center"/>
    </xf>
    <xf numFmtId="0" fontId="1" fillId="0" borderId="0"/>
    <xf numFmtId="0" fontId="17" fillId="0" borderId="0"/>
  </cellStyleXfs>
  <cellXfs count="35">
    <xf numFmtId="0" fontId="0" fillId="0" borderId="0" xfId="0"/>
    <xf numFmtId="0" fontId="11" fillId="4" borderId="5" xfId="1" applyNumberFormat="1" applyFont="1" applyFill="1" applyBorder="1" applyAlignment="1">
      <alignment horizontal="center"/>
    </xf>
    <xf numFmtId="0" fontId="11" fillId="4" borderId="5" xfId="0" applyNumberFormat="1" applyFont="1" applyFill="1" applyBorder="1" applyAlignment="1">
      <alignment horizontal="center"/>
    </xf>
    <xf numFmtId="168" fontId="11" fillId="4" borderId="5" xfId="0" applyNumberFormat="1" applyFont="1" applyFill="1" applyBorder="1" applyAlignment="1">
      <alignment horizontal="center"/>
    </xf>
    <xf numFmtId="3" fontId="11" fillId="4" borderId="0" xfId="1" applyNumberFormat="1" applyFont="1" applyFill="1" applyBorder="1" applyAlignment="1">
      <alignment horizontal="left"/>
    </xf>
    <xf numFmtId="3" fontId="11" fillId="4" borderId="0" xfId="1" applyNumberFormat="1" applyFont="1" applyFill="1" applyBorder="1" applyAlignment="1">
      <alignment horizontal="right"/>
    </xf>
    <xf numFmtId="3" fontId="11" fillId="4" borderId="0" xfId="0" applyNumberFormat="1" applyFont="1" applyFill="1" applyAlignment="1">
      <alignment horizontal="right"/>
    </xf>
    <xf numFmtId="3" fontId="12" fillId="4" borderId="0" xfId="1" applyNumberFormat="1" applyFont="1" applyFill="1" applyBorder="1" applyAlignment="1">
      <alignment horizontal="right"/>
    </xf>
    <xf numFmtId="3" fontId="12" fillId="4" borderId="0" xfId="1" applyNumberFormat="1" applyFont="1" applyFill="1" applyBorder="1" applyAlignment="1">
      <alignment horizontal="left"/>
    </xf>
    <xf numFmtId="164" fontId="12" fillId="4" borderId="0" xfId="1" applyNumberFormat="1" applyFont="1" applyFill="1" applyBorder="1" applyAlignment="1">
      <alignment horizontal="right"/>
    </xf>
    <xf numFmtId="164" fontId="12" fillId="4" borderId="0" xfId="0" applyNumberFormat="1" applyFont="1" applyFill="1" applyAlignment="1">
      <alignment horizontal="right"/>
    </xf>
    <xf numFmtId="166" fontId="12" fillId="4" borderId="0" xfId="0" applyNumberFormat="1" applyFont="1" applyFill="1" applyAlignment="1">
      <alignment horizontal="right"/>
    </xf>
    <xf numFmtId="167" fontId="12" fillId="4" borderId="0" xfId="0" applyNumberFormat="1" applyFont="1" applyFill="1" applyAlignment="1">
      <alignment horizontal="right"/>
    </xf>
    <xf numFmtId="164" fontId="12" fillId="4" borderId="0" xfId="0" applyNumberFormat="1" applyFont="1" applyFill="1" applyAlignment="1" applyProtection="1">
      <alignment horizontal="right"/>
    </xf>
    <xf numFmtId="2" fontId="12" fillId="4" borderId="0" xfId="1" applyNumberFormat="1" applyFont="1" applyFill="1" applyBorder="1" applyAlignment="1">
      <alignment horizontal="right"/>
    </xf>
    <xf numFmtId="2" fontId="12" fillId="4" borderId="0" xfId="0" applyNumberFormat="1" applyFont="1" applyFill="1" applyAlignment="1">
      <alignment horizontal="right"/>
    </xf>
    <xf numFmtId="4" fontId="12" fillId="4" borderId="0" xfId="0" applyNumberFormat="1" applyFont="1" applyFill="1" applyAlignment="1">
      <alignment horizontal="right"/>
    </xf>
    <xf numFmtId="0" fontId="12" fillId="4" borderId="0" xfId="0" applyFont="1" applyFill="1" applyAlignment="1">
      <alignment horizontal="right"/>
    </xf>
    <xf numFmtId="164" fontId="12" fillId="4" borderId="0" xfId="1" applyNumberFormat="1" applyFont="1" applyFill="1" applyBorder="1" applyAlignment="1">
      <alignment horizontal="right" vertical="top"/>
    </xf>
    <xf numFmtId="164" fontId="12" fillId="4" borderId="0" xfId="0" applyNumberFormat="1" applyFont="1" applyFill="1" applyBorder="1" applyAlignment="1">
      <alignment horizontal="right"/>
    </xf>
    <xf numFmtId="166" fontId="12" fillId="4" borderId="0" xfId="0" applyNumberFormat="1" applyFont="1" applyFill="1" applyBorder="1" applyAlignment="1">
      <alignment horizontal="right"/>
    </xf>
    <xf numFmtId="3" fontId="12" fillId="4" borderId="4" xfId="1" applyNumberFormat="1" applyFont="1" applyFill="1" applyBorder="1" applyAlignment="1">
      <alignment horizontal="left"/>
    </xf>
    <xf numFmtId="164" fontId="12" fillId="4" borderId="4" xfId="1" applyNumberFormat="1" applyFont="1" applyFill="1" applyBorder="1" applyAlignment="1">
      <alignment horizontal="right"/>
    </xf>
    <xf numFmtId="164" fontId="12" fillId="4" borderId="4" xfId="0" applyNumberFormat="1" applyFont="1" applyFill="1" applyBorder="1" applyAlignment="1">
      <alignment horizontal="right"/>
    </xf>
    <xf numFmtId="166" fontId="12" fillId="4" borderId="4" xfId="0" applyNumberFormat="1" applyFont="1" applyFill="1" applyBorder="1" applyAlignment="1">
      <alignment horizontal="right"/>
    </xf>
    <xf numFmtId="0" fontId="14" fillId="4" borderId="0" xfId="0" applyFont="1" applyFill="1" applyAlignment="1">
      <alignment wrapText="1"/>
    </xf>
    <xf numFmtId="0" fontId="17" fillId="4" borderId="0" xfId="0" applyFont="1" applyFill="1"/>
    <xf numFmtId="164" fontId="17" fillId="4" borderId="0" xfId="0" applyNumberFormat="1" applyFont="1" applyFill="1"/>
    <xf numFmtId="0" fontId="14" fillId="4" borderId="0" xfId="0" applyFont="1" applyFill="1" applyAlignment="1">
      <alignment horizontal="left" wrapText="1"/>
    </xf>
    <xf numFmtId="0" fontId="13" fillId="4" borderId="6" xfId="0" applyNumberFormat="1" applyFont="1" applyFill="1" applyBorder="1" applyAlignment="1">
      <alignment horizontal="left" vertical="center" wrapText="1"/>
    </xf>
    <xf numFmtId="0" fontId="10" fillId="4" borderId="4" xfId="21" applyFont="1" applyFill="1" applyBorder="1" applyAlignment="1">
      <alignment horizontal="left" wrapText="1"/>
    </xf>
    <xf numFmtId="0" fontId="13" fillId="4" borderId="0" xfId="0" applyNumberFormat="1" applyFont="1" applyFill="1" applyAlignment="1">
      <alignment horizontal="left" vertical="center" wrapText="1"/>
    </xf>
    <xf numFmtId="0" fontId="13" fillId="4" borderId="0" xfId="0" applyNumberFormat="1" applyFont="1" applyFill="1" applyAlignment="1">
      <alignment horizontal="center" vertical="center" wrapText="1"/>
    </xf>
    <xf numFmtId="3" fontId="12" fillId="4" borderId="0" xfId="1" applyNumberFormat="1" applyFont="1" applyFill="1" applyBorder="1" applyAlignment="1">
      <alignment horizontal="left" wrapText="1"/>
    </xf>
    <xf numFmtId="0" fontId="14" fillId="4" borderId="0" xfId="0" applyNumberFormat="1" applyFont="1" applyFill="1" applyAlignment="1">
      <alignment horizontal="left" vertical="center" wrapText="1"/>
    </xf>
  </cellXfs>
  <cellStyles count="28">
    <cellStyle name="Data" xfId="1"/>
    <cellStyle name="Data Superscript" xfId="2"/>
    <cellStyle name="Data_1-1A-Regular" xfId="3"/>
    <cellStyle name="Hed Side" xfId="4"/>
    <cellStyle name="Hed Side bold" xfId="5"/>
    <cellStyle name="Hed Side Regular" xfId="6"/>
    <cellStyle name="Hed Side_1-1A-Regular" xfId="7"/>
    <cellStyle name="Hed Top" xfId="8"/>
    <cellStyle name="Normal" xfId="0" builtinId="0"/>
    <cellStyle name="Normal 2" xfId="26"/>
    <cellStyle name="Normal 3" xfId="27"/>
    <cellStyle name="Source Hed" xfId="9"/>
    <cellStyle name="Source Superscript" xfId="10"/>
    <cellStyle name="Source Text" xfId="11"/>
    <cellStyle name="Superscript" xfId="12"/>
    <cellStyle name="Table Data" xfId="13"/>
    <cellStyle name="Table Head Top" xfId="14"/>
    <cellStyle name="Table Hed Side" xfId="15"/>
    <cellStyle name="Table Title" xfId="16"/>
    <cellStyle name="Title Text" xfId="17"/>
    <cellStyle name="Title Text 1" xfId="18"/>
    <cellStyle name="Title Text 2" xfId="19"/>
    <cellStyle name="Title-1" xfId="20"/>
    <cellStyle name="Title-2" xfId="21"/>
    <cellStyle name="Title-3" xfId="22"/>
    <cellStyle name="Wrap" xfId="23"/>
    <cellStyle name="Wrap Bold" xfId="24"/>
    <cellStyle name="Wrap Title" xf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1"/>
  <sheetViews>
    <sheetView tabSelected="1" zoomScaleNormal="100" workbookViewId="0">
      <selection sqref="A1:Z1"/>
    </sheetView>
  </sheetViews>
  <sheetFormatPr defaultColWidth="8.85546875" defaultRowHeight="12.75" x14ac:dyDescent="0.2"/>
  <cols>
    <col min="1" max="1" width="20.85546875" style="26" customWidth="1"/>
    <col min="2" max="21" width="6.7109375" style="26" customWidth="1"/>
    <col min="22" max="23" width="7.7109375" style="26" customWidth="1"/>
    <col min="24" max="26" width="6.7109375" style="26" customWidth="1"/>
    <col min="27" max="16384" width="8.85546875" style="26"/>
  </cols>
  <sheetData>
    <row r="1" spans="1:26" ht="15.75" customHeight="1" thickBot="1" x14ac:dyDescent="0.3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6.5" x14ac:dyDescent="0.3">
      <c r="A2" s="1"/>
      <c r="B2" s="1">
        <v>1990</v>
      </c>
      <c r="C2" s="1">
        <v>1991</v>
      </c>
      <c r="D2" s="1">
        <v>1992</v>
      </c>
      <c r="E2" s="1">
        <v>1993</v>
      </c>
      <c r="F2" s="1">
        <v>1994</v>
      </c>
      <c r="G2" s="1">
        <v>1995</v>
      </c>
      <c r="H2" s="1">
        <v>1996</v>
      </c>
      <c r="I2" s="1">
        <v>1997</v>
      </c>
      <c r="J2" s="2">
        <v>1998</v>
      </c>
      <c r="K2" s="2">
        <v>1999</v>
      </c>
      <c r="L2" s="2">
        <v>2000</v>
      </c>
      <c r="M2" s="2">
        <v>2001</v>
      </c>
      <c r="N2" s="2">
        <v>2002</v>
      </c>
      <c r="O2" s="2">
        <v>2003</v>
      </c>
      <c r="P2" s="2">
        <v>2004</v>
      </c>
      <c r="Q2" s="2">
        <v>2005</v>
      </c>
      <c r="R2" s="2">
        <v>2006</v>
      </c>
      <c r="S2" s="2">
        <v>2007</v>
      </c>
      <c r="T2" s="2">
        <v>2008</v>
      </c>
      <c r="U2" s="2">
        <v>2009</v>
      </c>
      <c r="V2" s="2">
        <v>2010</v>
      </c>
      <c r="W2" s="3">
        <v>2011</v>
      </c>
      <c r="X2" s="2">
        <v>2012</v>
      </c>
      <c r="Y2" s="2">
        <v>2013</v>
      </c>
      <c r="Z2" s="2">
        <v>2014</v>
      </c>
    </row>
    <row r="3" spans="1:26" ht="16.5" x14ac:dyDescent="0.3">
      <c r="A3" s="4" t="s">
        <v>28</v>
      </c>
      <c r="B3" s="5">
        <v>39836</v>
      </c>
      <c r="C3" s="5">
        <v>36937</v>
      </c>
      <c r="D3" s="5">
        <v>34942</v>
      </c>
      <c r="E3" s="5">
        <v>35780</v>
      </c>
      <c r="F3" s="5">
        <v>36254</v>
      </c>
      <c r="G3" s="5">
        <v>37241</v>
      </c>
      <c r="H3" s="5">
        <v>37494</v>
      </c>
      <c r="I3" s="5">
        <v>37324</v>
      </c>
      <c r="J3" s="6">
        <v>37107</v>
      </c>
      <c r="K3" s="6">
        <v>37140</v>
      </c>
      <c r="L3" s="6">
        <v>37526</v>
      </c>
      <c r="M3" s="6">
        <v>37862</v>
      </c>
      <c r="N3" s="6">
        <v>38491</v>
      </c>
      <c r="O3" s="6">
        <v>38477</v>
      </c>
      <c r="P3" s="6">
        <v>38444</v>
      </c>
      <c r="Q3" s="6">
        <v>39252</v>
      </c>
      <c r="R3" s="6">
        <v>38648</v>
      </c>
      <c r="S3" s="5">
        <v>37435</v>
      </c>
      <c r="T3" s="5">
        <v>34172</v>
      </c>
      <c r="U3" s="5">
        <v>30862</v>
      </c>
      <c r="V3" s="5">
        <v>30296</v>
      </c>
      <c r="W3" s="5">
        <v>29867</v>
      </c>
      <c r="X3" s="5">
        <v>31006</v>
      </c>
      <c r="Y3" s="5">
        <v>30203</v>
      </c>
      <c r="Z3" s="5">
        <v>29989</v>
      </c>
    </row>
    <row r="4" spans="1:26" ht="16.5" x14ac:dyDescent="0.3">
      <c r="A4" s="4" t="s">
        <v>0</v>
      </c>
      <c r="B4" s="7"/>
      <c r="C4" s="7"/>
      <c r="D4" s="7"/>
      <c r="E4" s="7"/>
    </row>
    <row r="5" spans="1:26" ht="16.5" x14ac:dyDescent="0.3">
      <c r="A5" s="8" t="s">
        <v>4</v>
      </c>
      <c r="B5" s="9">
        <v>16.095993573651974</v>
      </c>
      <c r="C5" s="9">
        <v>16.246582018030701</v>
      </c>
      <c r="D5" s="9">
        <v>15.926392307252019</v>
      </c>
      <c r="E5" s="9">
        <v>15.771380659586361</v>
      </c>
      <c r="F5" s="9">
        <v>15.88790202460418</v>
      </c>
      <c r="G5" s="9">
        <v>15.748771515265434</v>
      </c>
      <c r="H5" s="9">
        <v>15.189096922174214</v>
      </c>
      <c r="I5" s="9">
        <v>15.761976208337799</v>
      </c>
      <c r="J5" s="9">
        <v>15.441830382407632</v>
      </c>
      <c r="K5" s="9">
        <v>15.745826602046312</v>
      </c>
      <c r="L5" s="10">
        <v>16.060864467302672</v>
      </c>
      <c r="M5" s="10">
        <v>15.955311394009824</v>
      </c>
      <c r="N5" s="10">
        <v>15.936192876256788</v>
      </c>
      <c r="O5" s="11">
        <v>16.022558931309614</v>
      </c>
      <c r="P5" s="10">
        <v>16.207990843824785</v>
      </c>
      <c r="Q5" s="10">
        <v>15.866707428920821</v>
      </c>
      <c r="R5" s="10">
        <v>16.777064789898571</v>
      </c>
      <c r="S5" s="10">
        <v>16.575397355416055</v>
      </c>
      <c r="T5" s="10">
        <v>16.255999063560811</v>
      </c>
      <c r="U5" s="10">
        <v>16.252997213401596</v>
      </c>
      <c r="V5" s="10">
        <v>15.873382624768947</v>
      </c>
      <c r="W5" s="10">
        <v>15.629289851675763</v>
      </c>
      <c r="X5" s="10">
        <v>16.312971682900084</v>
      </c>
      <c r="Y5" s="10">
        <v>15.935503095718968</v>
      </c>
      <c r="Z5" s="10">
        <v>15.599052986094902</v>
      </c>
    </row>
    <row r="6" spans="1:26" ht="16.5" x14ac:dyDescent="0.3">
      <c r="A6" s="8" t="s">
        <v>5</v>
      </c>
      <c r="B6" s="9">
        <v>11.697961642735216</v>
      </c>
      <c r="C6" s="9">
        <v>11.546687603216286</v>
      </c>
      <c r="D6" s="9">
        <v>11.6163928796291</v>
      </c>
      <c r="E6" s="9">
        <v>12.126886528787031</v>
      </c>
      <c r="F6" s="9">
        <v>12.442764936282893</v>
      </c>
      <c r="G6" s="9">
        <v>12.370774146773716</v>
      </c>
      <c r="H6" s="9">
        <v>12.72470261908572</v>
      </c>
      <c r="I6" s="9">
        <v>12.123566605937199</v>
      </c>
      <c r="J6" s="9">
        <v>12.423531948149945</v>
      </c>
      <c r="K6" s="9">
        <v>12.603661820140012</v>
      </c>
      <c r="L6" s="10">
        <v>12.340777061237542</v>
      </c>
      <c r="M6" s="10">
        <v>12.624795309281073</v>
      </c>
      <c r="N6" s="10">
        <v>12.202852614896988</v>
      </c>
      <c r="O6" s="11">
        <v>12.272266548847362</v>
      </c>
      <c r="P6" s="10">
        <v>12.405056705857872</v>
      </c>
      <c r="Q6" s="10">
        <v>12.613370019362073</v>
      </c>
      <c r="R6" s="10">
        <v>12.238666942661974</v>
      </c>
      <c r="S6" s="10">
        <v>12.843595565647121</v>
      </c>
      <c r="T6" s="10">
        <v>12.118108392836239</v>
      </c>
      <c r="U6" s="10">
        <v>12.309636446114963</v>
      </c>
      <c r="V6" s="12">
        <v>12.632671510362607</v>
      </c>
      <c r="W6" s="10">
        <v>12.632671510362607</v>
      </c>
      <c r="X6" s="10">
        <v>12.620138037799135</v>
      </c>
      <c r="Y6" s="10">
        <v>12.356388438234612</v>
      </c>
      <c r="Z6" s="10">
        <v>12.531261462536264</v>
      </c>
    </row>
    <row r="7" spans="1:26" ht="16.5" x14ac:dyDescent="0.3">
      <c r="A7" s="8" t="s">
        <v>6</v>
      </c>
      <c r="B7" s="9">
        <v>11.464504468320111</v>
      </c>
      <c r="C7" s="9">
        <v>11.457346292335599</v>
      </c>
      <c r="D7" s="9">
        <v>11.479022379943906</v>
      </c>
      <c r="E7" s="9">
        <v>11.774734488541085</v>
      </c>
      <c r="F7" s="9">
        <v>11.695261212555856</v>
      </c>
      <c r="G7" s="9">
        <v>11.812249939582719</v>
      </c>
      <c r="H7" s="9">
        <v>12.369979196671467</v>
      </c>
      <c r="I7" s="9">
        <v>11.852963240810203</v>
      </c>
      <c r="J7" s="9">
        <v>12.39658285498693</v>
      </c>
      <c r="K7" s="9">
        <v>11.865912762520194</v>
      </c>
      <c r="L7" s="10">
        <v>11.989020945477801</v>
      </c>
      <c r="M7" s="10">
        <v>12.107125878189214</v>
      </c>
      <c r="N7" s="10">
        <v>12.35093918058767</v>
      </c>
      <c r="O7" s="11">
        <v>12.157912519167295</v>
      </c>
      <c r="P7" s="10">
        <v>11.635105608157319</v>
      </c>
      <c r="Q7" s="10">
        <v>11.841434831346174</v>
      </c>
      <c r="R7" s="10">
        <v>12.184330366383772</v>
      </c>
      <c r="S7" s="10">
        <v>11.641511954053692</v>
      </c>
      <c r="T7" s="10">
        <v>12.378555542549456</v>
      </c>
      <c r="U7" s="10">
        <v>11.736115611431535</v>
      </c>
      <c r="V7" s="10">
        <v>11.727620808027462</v>
      </c>
      <c r="W7" s="10">
        <v>12.234238457160076</v>
      </c>
      <c r="X7" s="10">
        <v>12.065406695478295</v>
      </c>
      <c r="Y7" s="10">
        <v>12.637817435354103</v>
      </c>
      <c r="Z7" s="10">
        <v>12.057754509986996</v>
      </c>
    </row>
    <row r="8" spans="1:26" ht="16.5" x14ac:dyDescent="0.3">
      <c r="A8" s="8" t="s">
        <v>7</v>
      </c>
      <c r="B8" s="9">
        <v>11.484586805904208</v>
      </c>
      <c r="C8" s="9">
        <v>11.860735847524163</v>
      </c>
      <c r="D8" s="9">
        <v>12.317554805105603</v>
      </c>
      <c r="E8" s="9">
        <v>11.953605366126327</v>
      </c>
      <c r="F8" s="9">
        <v>12.346223864952833</v>
      </c>
      <c r="G8" s="9">
        <v>11.898176740689026</v>
      </c>
      <c r="H8" s="9">
        <v>12.156611724542593</v>
      </c>
      <c r="I8" s="9">
        <v>13.005036973529096</v>
      </c>
      <c r="J8" s="9">
        <v>12.375023580456517</v>
      </c>
      <c r="K8" s="9">
        <v>12.466343564889607</v>
      </c>
      <c r="L8" s="10">
        <v>12.167563822416458</v>
      </c>
      <c r="M8" s="10">
        <v>12.154666948391526</v>
      </c>
      <c r="N8" s="10">
        <v>12.613338182951859</v>
      </c>
      <c r="O8" s="11">
        <v>12.628323413987577</v>
      </c>
      <c r="P8" s="10">
        <v>12.363437727603788</v>
      </c>
      <c r="Q8" s="10">
        <v>12.391725262407011</v>
      </c>
      <c r="R8" s="10">
        <v>12.19726764645001</v>
      </c>
      <c r="S8" s="10">
        <v>12.493655669827701</v>
      </c>
      <c r="T8" s="10">
        <v>12.255647898864568</v>
      </c>
      <c r="U8" s="10">
        <v>12.092540988918412</v>
      </c>
      <c r="V8" s="10">
        <v>12.272247161341431</v>
      </c>
      <c r="W8" s="10">
        <v>12.244282987913081</v>
      </c>
      <c r="X8" s="10">
        <v>12.639489131135909</v>
      </c>
      <c r="Y8" s="10">
        <v>12.382875873257623</v>
      </c>
      <c r="Z8" s="10">
        <v>12.831371502884391</v>
      </c>
    </row>
    <row r="9" spans="1:26" ht="16.5" x14ac:dyDescent="0.3">
      <c r="A9" s="8" t="s">
        <v>8</v>
      </c>
      <c r="B9" s="9">
        <v>12.6</v>
      </c>
      <c r="C9" s="9">
        <v>12.524027398002001</v>
      </c>
      <c r="D9" s="9">
        <v>13.3</v>
      </c>
      <c r="E9" s="9">
        <v>12.984907769703746</v>
      </c>
      <c r="F9" s="9">
        <v>12.693771721741049</v>
      </c>
      <c r="G9" s="9">
        <v>13.039392067882172</v>
      </c>
      <c r="H9" s="9">
        <v>13.27679095321918</v>
      </c>
      <c r="I9" s="9">
        <v>13.037187868395669</v>
      </c>
      <c r="J9" s="9">
        <v>12.105532648826367</v>
      </c>
      <c r="K9" s="9">
        <v>12.875605815831987</v>
      </c>
      <c r="L9" s="10">
        <v>12.996322549698874</v>
      </c>
      <c r="M9" s="10">
        <v>12.70931276741852</v>
      </c>
      <c r="N9" s="10">
        <v>12.818580966979292</v>
      </c>
      <c r="O9" s="11">
        <v>12.825844010707696</v>
      </c>
      <c r="P9" s="13">
        <v>13.25824576006659</v>
      </c>
      <c r="Q9" s="10">
        <v>12.916539284622438</v>
      </c>
      <c r="R9" s="10">
        <v>12.815669633616228</v>
      </c>
      <c r="S9" s="10">
        <v>12.440229731534661</v>
      </c>
      <c r="T9" s="10">
        <v>12.679971906824301</v>
      </c>
      <c r="U9" s="10">
        <v>13.016006739679865</v>
      </c>
      <c r="V9" s="10">
        <v>13.156852389754423</v>
      </c>
      <c r="W9" s="10">
        <v>13.118157163424515</v>
      </c>
      <c r="X9" s="10">
        <v>12.926530348964716</v>
      </c>
      <c r="Y9" s="10">
        <v>13.174187994570076</v>
      </c>
      <c r="Z9" s="10">
        <v>12.871386174930809</v>
      </c>
    </row>
    <row r="10" spans="1:26" ht="16.5" x14ac:dyDescent="0.3">
      <c r="A10" s="8" t="s">
        <v>9</v>
      </c>
      <c r="B10" s="9">
        <v>16.7</v>
      </c>
      <c r="C10" s="9">
        <v>16.4631670141051</v>
      </c>
      <c r="D10" s="9">
        <v>16.063762806937209</v>
      </c>
      <c r="E10" s="9">
        <v>16.277249860257125</v>
      </c>
      <c r="F10" s="9">
        <v>16.340265901693606</v>
      </c>
      <c r="G10" s="9">
        <v>16.581187400982788</v>
      </c>
      <c r="H10" s="9">
        <v>16.087907398517096</v>
      </c>
      <c r="I10" s="9">
        <v>16.139749223020043</v>
      </c>
      <c r="J10" s="9">
        <v>15.816422777373543</v>
      </c>
      <c r="K10" s="9">
        <v>15.945072697899839</v>
      </c>
      <c r="L10" s="10">
        <v>15.97026061930395</v>
      </c>
      <c r="M10" s="10">
        <v>16.166605039353442</v>
      </c>
      <c r="N10" s="10">
        <v>15.82188043958328</v>
      </c>
      <c r="O10" s="11">
        <v>15.656106245289395</v>
      </c>
      <c r="P10" s="10">
        <v>16.023306627822286</v>
      </c>
      <c r="Q10" s="10">
        <v>15.729134821155611</v>
      </c>
      <c r="R10" s="10">
        <v>15.516973711446905</v>
      </c>
      <c r="S10" s="10">
        <v>15.50954988646988</v>
      </c>
      <c r="T10" s="10">
        <v>15.846306917944515</v>
      </c>
      <c r="U10" s="10">
        <v>15.779923530555376</v>
      </c>
      <c r="V10" s="10">
        <v>16.233166094533932</v>
      </c>
      <c r="W10" s="10">
        <v>15.358087521344627</v>
      </c>
      <c r="X10" s="10">
        <v>15.13900535380249</v>
      </c>
      <c r="Y10" s="10">
        <v>15.422309042148131</v>
      </c>
      <c r="Z10" s="10">
        <v>15.815799126346327</v>
      </c>
    </row>
    <row r="11" spans="1:26" ht="16.5" x14ac:dyDescent="0.3">
      <c r="A11" s="8" t="s">
        <v>10</v>
      </c>
      <c r="B11" s="9">
        <v>20</v>
      </c>
      <c r="C11" s="9">
        <v>19.871673389825919</v>
      </c>
      <c r="D11" s="9">
        <v>19.303417091179671</v>
      </c>
      <c r="E11" s="9">
        <v>18.996646171045274</v>
      </c>
      <c r="F11" s="9">
        <v>18.557952225961273</v>
      </c>
      <c r="G11" s="9">
        <v>18.51454042587471</v>
      </c>
      <c r="H11" s="9">
        <v>18.15223769136395</v>
      </c>
      <c r="I11" s="9">
        <v>18.03129353767013</v>
      </c>
      <c r="J11" s="9">
        <v>18.028943326057078</v>
      </c>
      <c r="K11" s="9">
        <v>18.486806677436725</v>
      </c>
      <c r="L11" s="10">
        <v>18.461866439268775</v>
      </c>
      <c r="M11" s="10">
        <v>18.237282763720881</v>
      </c>
      <c r="N11" s="11">
        <v>18.23543165934894</v>
      </c>
      <c r="O11" s="11">
        <v>18.387608181511034</v>
      </c>
      <c r="P11" s="10">
        <v>18.060035376131516</v>
      </c>
      <c r="Q11" s="10">
        <v>18.615611943340465</v>
      </c>
      <c r="R11" s="10">
        <v>18.27002690954254</v>
      </c>
      <c r="S11" s="10">
        <v>18.49605983705089</v>
      </c>
      <c r="T11" s="10">
        <v>18.462483904951423</v>
      </c>
      <c r="U11" s="10">
        <v>18.812779469898256</v>
      </c>
      <c r="V11" s="10">
        <v>18.223527858463164</v>
      </c>
      <c r="W11" s="10">
        <v>18.783272508119328</v>
      </c>
      <c r="X11" s="10">
        <v>18.29645874991937</v>
      </c>
      <c r="Y11" s="10">
        <v>18.090918120716484</v>
      </c>
      <c r="Z11" s="10">
        <v>18.293374237220313</v>
      </c>
    </row>
    <row r="12" spans="1:26" ht="16.5" x14ac:dyDescent="0.3">
      <c r="A12" s="8" t="s">
        <v>11</v>
      </c>
      <c r="B12" s="14">
        <v>2.0082337584094789E-2</v>
      </c>
      <c r="C12" s="14">
        <v>2.978043696022958E-2</v>
      </c>
      <c r="D12" s="14">
        <v>1.1447541640432718E-2</v>
      </c>
      <c r="E12" s="14">
        <v>2.2358859698155393E-2</v>
      </c>
      <c r="F12" s="14">
        <v>3.5858112208308049E-2</v>
      </c>
      <c r="G12" s="14">
        <v>3.4907762949437447E-2</v>
      </c>
      <c r="H12" s="14">
        <v>4.267349442577479E-2</v>
      </c>
      <c r="I12" s="14">
        <v>4.8226342299860683E-2</v>
      </c>
      <c r="J12" s="9">
        <v>4.3118549060824102E-2</v>
      </c>
      <c r="K12" s="14">
        <v>1.0770059235325794E-2</v>
      </c>
      <c r="L12" s="15">
        <v>1.3324095293929542E-2</v>
      </c>
      <c r="M12" s="15">
        <v>4.4899899635518457E-2</v>
      </c>
      <c r="N12" s="16">
        <v>2.0784079395183289E-2</v>
      </c>
      <c r="O12" s="16">
        <v>4.9380149180029635E-2</v>
      </c>
      <c r="P12" s="15">
        <v>4.6821350535844346E-2</v>
      </c>
      <c r="Q12" s="15">
        <v>2.5476408845409155E-2</v>
      </c>
      <c r="R12" s="15">
        <v>0</v>
      </c>
      <c r="S12" s="10">
        <v>0</v>
      </c>
      <c r="T12" s="10">
        <v>2.9263724686878147E-3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pans="1:26" ht="16.5" x14ac:dyDescent="0.3">
      <c r="A13" s="4" t="s">
        <v>1</v>
      </c>
      <c r="B13" s="7"/>
      <c r="C13" s="9"/>
      <c r="D13" s="9"/>
      <c r="E13" s="9"/>
      <c r="F13" s="9"/>
      <c r="G13" s="9"/>
      <c r="H13" s="9"/>
      <c r="I13" s="9"/>
      <c r="J13" s="17"/>
      <c r="K13" s="17"/>
      <c r="L13" s="17"/>
      <c r="M13" s="17"/>
      <c r="N13" s="17"/>
      <c r="O13" s="17"/>
      <c r="P13" s="17"/>
      <c r="Q13" s="17"/>
      <c r="R13" s="17"/>
      <c r="S13" s="10"/>
      <c r="T13" s="10"/>
      <c r="U13" s="10"/>
      <c r="V13" s="27"/>
      <c r="W13" s="10"/>
      <c r="X13" s="10"/>
      <c r="Y13" s="10"/>
      <c r="Z13" s="10"/>
    </row>
    <row r="14" spans="1:26" ht="16.5" x14ac:dyDescent="0.3">
      <c r="A14" s="8" t="s">
        <v>12</v>
      </c>
      <c r="B14" s="9">
        <v>15.699367406366102</v>
      </c>
      <c r="C14" s="9">
        <v>15.293608035303356</v>
      </c>
      <c r="D14" s="9">
        <v>14.266498769389274</v>
      </c>
      <c r="E14" s="9">
        <v>13.8</v>
      </c>
      <c r="F14" s="9">
        <v>13.124069068240745</v>
      </c>
      <c r="G14" s="9">
        <v>12.789667302166965</v>
      </c>
      <c r="H14" s="9">
        <v>12.647356910439003</v>
      </c>
      <c r="I14" s="9">
        <v>12.249490944164613</v>
      </c>
      <c r="J14" s="9">
        <v>12.318430484814186</v>
      </c>
      <c r="K14" s="10">
        <v>12.218632202477114</v>
      </c>
      <c r="L14" s="10">
        <v>12.463358737941693</v>
      </c>
      <c r="M14" s="10">
        <v>12.498019122074904</v>
      </c>
      <c r="N14" s="10">
        <v>13.122548128133849</v>
      </c>
      <c r="O14" s="11">
        <v>12.45159445902747</v>
      </c>
      <c r="P14" s="10">
        <v>12.39205077515347</v>
      </c>
      <c r="Q14" s="10">
        <v>12.773871395088149</v>
      </c>
      <c r="R14" s="10">
        <v>13.014903746636309</v>
      </c>
      <c r="S14" s="10">
        <v>13.279016962735408</v>
      </c>
      <c r="T14" s="10">
        <v>13.221350813531547</v>
      </c>
      <c r="U14" s="10">
        <v>12.870196357980689</v>
      </c>
      <c r="V14" s="10">
        <v>12.483496171111698</v>
      </c>
      <c r="W14" s="10">
        <v>12.609234271938929</v>
      </c>
      <c r="X14" s="10">
        <v>12.378249371089467</v>
      </c>
      <c r="Y14" s="10">
        <v>11.694202562659338</v>
      </c>
      <c r="Z14" s="10">
        <v>11.467538097302345</v>
      </c>
    </row>
    <row r="15" spans="1:26" ht="16.5" x14ac:dyDescent="0.3">
      <c r="A15" s="8" t="s">
        <v>13</v>
      </c>
      <c r="B15" s="9">
        <v>7.7216588010844465</v>
      </c>
      <c r="C15" s="9">
        <v>7.9161816065192081</v>
      </c>
      <c r="D15" s="9">
        <v>7.3836643580791019</v>
      </c>
      <c r="E15" s="9">
        <v>7.4</v>
      </c>
      <c r="F15" s="9">
        <v>7.2902300435813983</v>
      </c>
      <c r="G15" s="9">
        <v>7.4729464837141863</v>
      </c>
      <c r="H15" s="9">
        <v>7.41185256307676</v>
      </c>
      <c r="I15" s="9">
        <v>7.1535741078126671</v>
      </c>
      <c r="J15" s="9">
        <v>7.3409329776053038</v>
      </c>
      <c r="K15" s="10">
        <v>7.6090468497576742</v>
      </c>
      <c r="L15" s="10">
        <v>8.0424239194158709</v>
      </c>
      <c r="M15" s="10">
        <v>7.6224182557709579</v>
      </c>
      <c r="N15" s="10">
        <v>8.074614845028707</v>
      </c>
      <c r="O15" s="11">
        <v>7.7864698391246723</v>
      </c>
      <c r="P15" s="10">
        <v>7.9310165435438567</v>
      </c>
      <c r="Q15" s="10">
        <v>8.065831040456537</v>
      </c>
      <c r="R15" s="10">
        <v>8.3341958186710823</v>
      </c>
      <c r="S15" s="10">
        <v>8.4867102978496067</v>
      </c>
      <c r="T15" s="10">
        <v>8.1645791876390028</v>
      </c>
      <c r="U15" s="10">
        <v>8.4051584472814458</v>
      </c>
      <c r="V15" s="10">
        <v>8.3377343543702143</v>
      </c>
      <c r="W15" s="10">
        <v>8.1126326715103634</v>
      </c>
      <c r="X15" s="10">
        <v>8.3403212281493904</v>
      </c>
      <c r="Y15" s="10">
        <v>8.2806343740688018</v>
      </c>
      <c r="Z15" s="10">
        <v>8.5197905898829571</v>
      </c>
    </row>
    <row r="16" spans="1:26" ht="16.5" x14ac:dyDescent="0.3">
      <c r="A16" s="8" t="s">
        <v>14</v>
      </c>
      <c r="B16" s="9">
        <v>8.557586103022393</v>
      </c>
      <c r="C16" s="9">
        <v>8.5578146573896099</v>
      </c>
      <c r="D16" s="9">
        <v>8.4711808139202116</v>
      </c>
      <c r="E16" s="9">
        <v>8.8569032979318045</v>
      </c>
      <c r="F16" s="9">
        <v>9.3424173884261048</v>
      </c>
      <c r="G16" s="9">
        <v>9.2237050562552021</v>
      </c>
      <c r="H16" s="9">
        <v>9.5028537899397225</v>
      </c>
      <c r="I16" s="9">
        <v>9.934626513771299</v>
      </c>
      <c r="J16" s="9">
        <v>9.6585549896245979</v>
      </c>
      <c r="K16" s="10">
        <v>10.099623047926762</v>
      </c>
      <c r="L16" s="10">
        <v>9.8891435271545056</v>
      </c>
      <c r="M16" s="10">
        <v>9.8066663145105917</v>
      </c>
      <c r="N16" s="10">
        <v>9.6516068691382415</v>
      </c>
      <c r="O16" s="11">
        <v>9.7408841645658448</v>
      </c>
      <c r="P16" s="10">
        <v>9.6660076995109776</v>
      </c>
      <c r="Q16" s="10">
        <v>9.8873942729032915</v>
      </c>
      <c r="R16" s="10">
        <v>9.9875802111364109</v>
      </c>
      <c r="S16" s="10">
        <v>9.5525577667957791</v>
      </c>
      <c r="T16" s="10">
        <v>9.5019314058293336</v>
      </c>
      <c r="U16" s="10">
        <v>9.1050482794374954</v>
      </c>
      <c r="V16" s="10">
        <v>9.7504621072088717</v>
      </c>
      <c r="W16" s="10">
        <v>9.9306927378042662</v>
      </c>
      <c r="X16" s="10">
        <v>9.5787912017028969</v>
      </c>
      <c r="Y16" s="10">
        <v>10.068536238122041</v>
      </c>
      <c r="Z16" s="10">
        <v>10.077028243689353</v>
      </c>
    </row>
    <row r="17" spans="1:26" ht="16.5" x14ac:dyDescent="0.3">
      <c r="A17" s="8" t="s">
        <v>15</v>
      </c>
      <c r="B17" s="9">
        <v>8.5</v>
      </c>
      <c r="C17" s="9">
        <v>8.6173755313100688</v>
      </c>
      <c r="D17" s="9">
        <v>8.8088832923129754</v>
      </c>
      <c r="E17" s="9">
        <v>9.7205142537730573</v>
      </c>
      <c r="F17" s="9">
        <v>9.6016991228554094</v>
      </c>
      <c r="G17" s="9">
        <v>9.4062995086061054</v>
      </c>
      <c r="H17" s="9">
        <v>9.7082199818637651</v>
      </c>
      <c r="I17" s="9">
        <v>9.8837209302325579</v>
      </c>
      <c r="J17" s="9">
        <v>10.170587759721887</v>
      </c>
      <c r="K17" s="10">
        <v>10.051157781367797</v>
      </c>
      <c r="L17" s="10">
        <v>9.8971379843308647</v>
      </c>
      <c r="M17" s="10">
        <v>10.044371665522158</v>
      </c>
      <c r="N17" s="10">
        <v>9.6801849783066185</v>
      </c>
      <c r="O17" s="11">
        <v>9.86823297034592</v>
      </c>
      <c r="P17" s="10">
        <v>9.9391322443034031</v>
      </c>
      <c r="Q17" s="10">
        <v>9.5409151126057274</v>
      </c>
      <c r="R17" s="10">
        <v>9.5270130407783071</v>
      </c>
      <c r="S17" s="10">
        <v>9.3415253105382661</v>
      </c>
      <c r="T17" s="10">
        <v>9.6628818916071637</v>
      </c>
      <c r="U17" s="10">
        <v>9.519797809604043</v>
      </c>
      <c r="V17" s="10">
        <v>9.8065751254290987</v>
      </c>
      <c r="W17" s="10">
        <v>9.6159641075434426</v>
      </c>
      <c r="X17" s="10">
        <v>9.6723214861639679</v>
      </c>
      <c r="Y17" s="10">
        <v>9.8301493229149415</v>
      </c>
      <c r="Z17" s="10">
        <v>9.6568741872019732</v>
      </c>
    </row>
    <row r="18" spans="1:26" ht="16.5" x14ac:dyDescent="0.3">
      <c r="A18" s="8" t="s">
        <v>16</v>
      </c>
      <c r="B18" s="9">
        <v>11.6</v>
      </c>
      <c r="C18" s="9">
        <v>11.7</v>
      </c>
      <c r="D18" s="9">
        <v>12.432030221509931</v>
      </c>
      <c r="E18" s="9">
        <v>12.512576858580212</v>
      </c>
      <c r="F18" s="9">
        <v>13.140618966183043</v>
      </c>
      <c r="G18" s="9">
        <v>12.880964528342417</v>
      </c>
      <c r="H18" s="9">
        <v>12.69803168506961</v>
      </c>
      <c r="I18" s="9">
        <v>13.313149716000428</v>
      </c>
      <c r="J18" s="9">
        <v>13.404478939283692</v>
      </c>
      <c r="K18" s="10">
        <v>13.217555196553581</v>
      </c>
      <c r="L18" s="10">
        <v>13.062943026168522</v>
      </c>
      <c r="M18" s="10">
        <v>13.213776345676404</v>
      </c>
      <c r="N18" s="10">
        <v>13.11995011820945</v>
      </c>
      <c r="O18" s="11">
        <v>13.111729084907866</v>
      </c>
      <c r="P18" s="10">
        <v>13.35709083342004</v>
      </c>
      <c r="Q18" s="10">
        <v>12.924182207276063</v>
      </c>
      <c r="R18" s="10">
        <v>12.908818050093149</v>
      </c>
      <c r="S18" s="10">
        <v>12.824896487244557</v>
      </c>
      <c r="T18" s="10">
        <v>12.797026805571813</v>
      </c>
      <c r="U18" s="10">
        <v>12.925280279955933</v>
      </c>
      <c r="V18" s="10">
        <v>13.077634011090574</v>
      </c>
      <c r="W18" s="10">
        <v>13.319047778484615</v>
      </c>
      <c r="X18" s="10">
        <v>12.897503708959556</v>
      </c>
      <c r="Y18" s="10">
        <v>12.866271562427574</v>
      </c>
      <c r="Z18" s="10">
        <v>12.734669378772216</v>
      </c>
    </row>
    <row r="19" spans="1:26" ht="16.5" x14ac:dyDescent="0.3">
      <c r="A19" s="8" t="s">
        <v>17</v>
      </c>
      <c r="B19" s="9">
        <v>15.7</v>
      </c>
      <c r="C19" s="9">
        <v>15.67533909088448</v>
      </c>
      <c r="D19" s="9">
        <v>16.000801327914829</v>
      </c>
      <c r="E19" s="9">
        <v>15.953046394633875</v>
      </c>
      <c r="F19" s="9">
        <v>16.6491973299498</v>
      </c>
      <c r="G19" s="9">
        <v>16.766467065868262</v>
      </c>
      <c r="H19" s="9">
        <v>16.861364484984264</v>
      </c>
      <c r="I19" s="9">
        <v>16.579144786196547</v>
      </c>
      <c r="J19" s="9">
        <v>16.751556310130162</v>
      </c>
      <c r="K19" s="10">
        <v>16.822832525578889</v>
      </c>
      <c r="L19" s="10">
        <v>16.673772850823429</v>
      </c>
      <c r="M19" s="10">
        <v>16.570704136073108</v>
      </c>
      <c r="N19" s="10">
        <v>15.972565015198359</v>
      </c>
      <c r="O19" s="11">
        <v>16.643709228889985</v>
      </c>
      <c r="P19" s="10">
        <v>16.286026428051194</v>
      </c>
      <c r="Q19" s="10">
        <v>16.529094058901457</v>
      </c>
      <c r="R19" s="10">
        <v>15.55837300765887</v>
      </c>
      <c r="S19" s="10">
        <v>15.987712034192601</v>
      </c>
      <c r="T19" s="10">
        <v>15.664871824885871</v>
      </c>
      <c r="U19" s="10">
        <v>16.02942129479619</v>
      </c>
      <c r="V19" s="10">
        <v>16.157248481647741</v>
      </c>
      <c r="W19" s="10">
        <v>15.954063012689591</v>
      </c>
      <c r="X19" s="10">
        <v>16.096884473972779</v>
      </c>
      <c r="Y19" s="10">
        <v>15.80637684998179</v>
      </c>
      <c r="Z19" s="10">
        <v>15.835806462369536</v>
      </c>
    </row>
    <row r="20" spans="1:26" ht="16.5" x14ac:dyDescent="0.3">
      <c r="A20" s="8" t="s">
        <v>18</v>
      </c>
      <c r="B20" s="9">
        <v>15.6</v>
      </c>
      <c r="C20" s="9">
        <v>15.615778216964019</v>
      </c>
      <c r="D20" s="9">
        <v>16.470150535172571</v>
      </c>
      <c r="E20" s="9">
        <v>16.2157629960872</v>
      </c>
      <c r="F20" s="9">
        <v>15.705853147238924</v>
      </c>
      <c r="G20" s="9">
        <v>15.912569479874334</v>
      </c>
      <c r="H20" s="9">
        <v>15.706513042086733</v>
      </c>
      <c r="I20" s="9">
        <v>15.855749651698639</v>
      </c>
      <c r="J20" s="9">
        <v>15.633168943865039</v>
      </c>
      <c r="K20" s="10">
        <v>15.363489499192246</v>
      </c>
      <c r="L20" s="10">
        <v>15.344028140489261</v>
      </c>
      <c r="M20" s="10">
        <v>15.395383233849241</v>
      </c>
      <c r="N20" s="10">
        <v>15.439972980696787</v>
      </c>
      <c r="O20" s="11">
        <v>15.336434753229202</v>
      </c>
      <c r="P20" s="10">
        <v>15.692955987930496</v>
      </c>
      <c r="Q20" s="10">
        <v>15.706206053194741</v>
      </c>
      <c r="R20" s="10">
        <v>15.602359759884083</v>
      </c>
      <c r="S20" s="10">
        <v>15.544276746360358</v>
      </c>
      <c r="T20" s="10">
        <v>15.708767411916188</v>
      </c>
      <c r="U20" s="10">
        <v>16.201153522130777</v>
      </c>
      <c r="V20" s="10">
        <v>15.909691048323211</v>
      </c>
      <c r="W20" s="10">
        <v>15.910536712759903</v>
      </c>
      <c r="X20" s="10">
        <v>16.267819131780946</v>
      </c>
      <c r="Y20" s="10">
        <v>16.124226070257922</v>
      </c>
      <c r="Z20" s="10">
        <v>16.36600086698456</v>
      </c>
    </row>
    <row r="21" spans="1:26" ht="16.5" x14ac:dyDescent="0.3">
      <c r="A21" s="8" t="s">
        <v>19</v>
      </c>
      <c r="B21" s="9">
        <v>15.922783411989155</v>
      </c>
      <c r="C21" s="9">
        <v>15.756558464412379</v>
      </c>
      <c r="D21" s="9">
        <v>15.333982027359625</v>
      </c>
      <c r="E21" s="9">
        <v>14.678591391839015</v>
      </c>
      <c r="F21" s="9">
        <v>14.318420036409776</v>
      </c>
      <c r="G21" s="9">
        <v>14.620982250745145</v>
      </c>
      <c r="H21" s="9">
        <v>14.59433509361498</v>
      </c>
      <c r="I21" s="9">
        <v>14.122280570142538</v>
      </c>
      <c r="J21" s="9">
        <v>13.84644406715714</v>
      </c>
      <c r="K21" s="10">
        <v>13.772213247172861</v>
      </c>
      <c r="L21" s="10">
        <v>13.734477428982572</v>
      </c>
      <c r="M21" s="10">
        <v>14.069515609318051</v>
      </c>
      <c r="N21" s="10">
        <v>14.083811800161078</v>
      </c>
      <c r="O21" s="11">
        <v>14.016165501468409</v>
      </c>
      <c r="P21" s="10">
        <v>13.825304338778482</v>
      </c>
      <c r="Q21" s="10">
        <v>13.782737185366351</v>
      </c>
      <c r="R21" s="10">
        <v>14.269819913061477</v>
      </c>
      <c r="S21" s="10">
        <v>14.115132897021503</v>
      </c>
      <c r="T21" s="10">
        <v>14.529439307035</v>
      </c>
      <c r="U21" s="10">
        <v>14.150087486229019</v>
      </c>
      <c r="V21" s="10">
        <v>13.757591761288619</v>
      </c>
      <c r="W21" s="10">
        <v>13.861452439146884</v>
      </c>
      <c r="X21" s="10">
        <v>13.990840482487261</v>
      </c>
      <c r="Y21" s="10">
        <v>14.597887627056915</v>
      </c>
      <c r="Z21" s="10">
        <v>14.598686184934476</v>
      </c>
    </row>
    <row r="22" spans="1:26" ht="16.5" x14ac:dyDescent="0.3">
      <c r="A22" s="8" t="s">
        <v>11</v>
      </c>
      <c r="B22" s="9">
        <v>0.80329350336379146</v>
      </c>
      <c r="C22" s="9">
        <v>0.84468148469014814</v>
      </c>
      <c r="D22" s="9">
        <v>0.78129471695953301</v>
      </c>
      <c r="E22" s="9">
        <v>0.75181665735047509</v>
      </c>
      <c r="F22" s="18">
        <v>0.82749489711480118</v>
      </c>
      <c r="G22" s="9">
        <v>0.92639832442737835</v>
      </c>
      <c r="H22" s="9">
        <v>0.8694724489251614</v>
      </c>
      <c r="I22" s="9">
        <v>0.90826277998070948</v>
      </c>
      <c r="J22" s="9">
        <v>0.87584552779798963</v>
      </c>
      <c r="K22" s="10">
        <v>0.84544964997307481</v>
      </c>
      <c r="L22" s="10">
        <v>0.89271438469327935</v>
      </c>
      <c r="M22" s="10">
        <v>0.77914531720458513</v>
      </c>
      <c r="N22" s="10">
        <v>0.85474526512691273</v>
      </c>
      <c r="O22" s="11">
        <v>1.044779998440627</v>
      </c>
      <c r="P22" s="10">
        <v>0.91041514930808454</v>
      </c>
      <c r="Q22" s="10">
        <v>0.78976867420768371</v>
      </c>
      <c r="R22" s="10">
        <v>0.79693645208031472</v>
      </c>
      <c r="S22" s="10">
        <v>0.86817149726192067</v>
      </c>
      <c r="T22" s="10">
        <v>0.74915135198408056</v>
      </c>
      <c r="U22" s="10">
        <v>0.79385652258440798</v>
      </c>
      <c r="V22" s="10">
        <v>0.71956693952997097</v>
      </c>
      <c r="W22" s="10">
        <v>0.68637626812200758</v>
      </c>
      <c r="X22" s="10">
        <v>0.77726891569373668</v>
      </c>
      <c r="Y22" s="10">
        <v>0.73171539251067774</v>
      </c>
      <c r="Z22" s="10">
        <v>0.743605988862583</v>
      </c>
    </row>
    <row r="23" spans="1:26" ht="16.5" x14ac:dyDescent="0.3">
      <c r="A23" s="4" t="s">
        <v>2</v>
      </c>
      <c r="B23" s="7"/>
      <c r="C23" s="9"/>
      <c r="D23" s="9"/>
      <c r="E23" s="9"/>
      <c r="F23" s="9"/>
      <c r="G23" s="9"/>
      <c r="H23" s="9"/>
      <c r="I23" s="9"/>
      <c r="J23" s="9"/>
      <c r="K23" s="17"/>
      <c r="L23" s="17"/>
      <c r="M23" s="17"/>
      <c r="N23" s="17"/>
      <c r="O23" s="17"/>
      <c r="P23" s="17"/>
      <c r="Q23" s="17"/>
      <c r="R23" s="17"/>
      <c r="S23" s="10"/>
      <c r="T23" s="10"/>
      <c r="U23" s="10"/>
      <c r="V23" s="27"/>
      <c r="W23" s="10"/>
      <c r="X23" s="10"/>
      <c r="Y23" s="10"/>
      <c r="Z23" s="10"/>
    </row>
    <row r="24" spans="1:26" ht="16.5" x14ac:dyDescent="0.3">
      <c r="A24" s="8" t="s">
        <v>20</v>
      </c>
      <c r="B24" s="9">
        <v>86.700471934933219</v>
      </c>
      <c r="C24" s="9">
        <v>86.73416899044318</v>
      </c>
      <c r="D24" s="9">
        <v>85.7</v>
      </c>
      <c r="E24" s="9">
        <v>87</v>
      </c>
      <c r="F24" s="9">
        <v>87.306228278258942</v>
      </c>
      <c r="G24" s="9">
        <v>86.732364866679205</v>
      </c>
      <c r="H24" s="9">
        <v>86.315143756334351</v>
      </c>
      <c r="I24" s="9">
        <v>86.376058300289358</v>
      </c>
      <c r="J24" s="9">
        <v>87.244994205944977</v>
      </c>
      <c r="K24" s="11">
        <v>89.022617124394188</v>
      </c>
      <c r="L24" s="11">
        <v>87.965677130522835</v>
      </c>
      <c r="M24" s="11">
        <v>88.355078970999941</v>
      </c>
      <c r="N24" s="11">
        <v>88.025772258450033</v>
      </c>
      <c r="O24" s="11">
        <v>87.275515242872373</v>
      </c>
      <c r="P24" s="10">
        <v>87.020081157007596</v>
      </c>
      <c r="Q24" s="10">
        <v>88.21970854988281</v>
      </c>
      <c r="R24" s="10">
        <v>89.479403850134545</v>
      </c>
      <c r="S24" s="10">
        <v>89.352210498196868</v>
      </c>
      <c r="T24" s="10">
        <v>88.279878262905299</v>
      </c>
      <c r="U24" s="10">
        <v>88.153716544617978</v>
      </c>
      <c r="V24" s="10">
        <v>89.173488249273831</v>
      </c>
      <c r="W24" s="10">
        <v>88.96440887936518</v>
      </c>
      <c r="X24" s="10">
        <v>89.682642069276909</v>
      </c>
      <c r="Y24" s="10">
        <v>88.365394166142437</v>
      </c>
      <c r="Z24" s="10">
        <v>88.765880822968427</v>
      </c>
    </row>
    <row r="25" spans="1:26" ht="16.5" x14ac:dyDescent="0.3">
      <c r="A25" s="8" t="s">
        <v>21</v>
      </c>
      <c r="B25" s="9">
        <v>9.3407972688020884</v>
      </c>
      <c r="C25" s="9">
        <v>9.0478382110079334</v>
      </c>
      <c r="D25" s="9">
        <v>10.016598935378628</v>
      </c>
      <c r="E25" s="9">
        <v>8.7115707098937953</v>
      </c>
      <c r="F25" s="9">
        <v>8.341148562917196</v>
      </c>
      <c r="G25" s="9">
        <v>8.5524019226121748</v>
      </c>
      <c r="H25" s="9">
        <v>8.364004907451859</v>
      </c>
      <c r="I25" s="9">
        <v>8.8039867109634553</v>
      </c>
      <c r="J25" s="9">
        <v>8.7988789177244193</v>
      </c>
      <c r="K25" s="11">
        <v>7.3344103392568663</v>
      </c>
      <c r="L25" s="11">
        <v>7.0724297820178013</v>
      </c>
      <c r="M25" s="11">
        <v>7.4982832391315828</v>
      </c>
      <c r="N25" s="10">
        <v>7.8304019121353043</v>
      </c>
      <c r="O25" s="11">
        <v>7.7526834212646518</v>
      </c>
      <c r="P25" s="10">
        <v>8.3159920923941311</v>
      </c>
      <c r="Q25" s="10">
        <v>7.4365637419749318</v>
      </c>
      <c r="R25" s="10">
        <v>7.2500517491202654</v>
      </c>
      <c r="S25" s="10">
        <v>6.4244690797382127</v>
      </c>
      <c r="T25" s="10">
        <v>7.146201568535643</v>
      </c>
      <c r="U25" s="10">
        <v>7.8283973818935912</v>
      </c>
      <c r="V25" s="10">
        <v>6.5850277264325321</v>
      </c>
      <c r="W25" s="10">
        <v>6.8570663273847394</v>
      </c>
      <c r="X25" s="10">
        <v>6.6245242856221376</v>
      </c>
      <c r="Y25" s="10">
        <v>7.0787670098996784</v>
      </c>
      <c r="Z25" s="10">
        <v>6.7924905798792894</v>
      </c>
    </row>
    <row r="26" spans="1:26" ht="16.5" x14ac:dyDescent="0.3">
      <c r="A26" s="8" t="s">
        <v>22</v>
      </c>
      <c r="B26" s="9">
        <v>1.6166281755196306</v>
      </c>
      <c r="C26" s="9">
        <v>1.851801716436094</v>
      </c>
      <c r="D26" s="9">
        <v>1.9718390475645355</v>
      </c>
      <c r="E26" s="9">
        <v>2.2191168250419229</v>
      </c>
      <c r="F26" s="9">
        <v>1.8370386715948583</v>
      </c>
      <c r="G26" s="9">
        <v>2.4462286189951934</v>
      </c>
      <c r="H26" s="9">
        <v>2.7204352696431426</v>
      </c>
      <c r="I26" s="9">
        <v>2.4756189047261814</v>
      </c>
      <c r="J26" s="9">
        <v>1.6519794108928236</v>
      </c>
      <c r="K26" s="11">
        <v>1.626278944534195</v>
      </c>
      <c r="L26" s="11">
        <v>2.3477055907903854</v>
      </c>
      <c r="M26" s="10">
        <v>1.8303312027890761</v>
      </c>
      <c r="N26" s="10">
        <v>1.9017432646592711</v>
      </c>
      <c r="O26" s="11">
        <v>2.2402993996413443</v>
      </c>
      <c r="P26" s="10">
        <v>1.9482884195193007</v>
      </c>
      <c r="Q26" s="10">
        <v>1.9718740446346683</v>
      </c>
      <c r="R26" s="10">
        <v>1.2005795901469676</v>
      </c>
      <c r="S26" s="10">
        <v>2.1610792039535194</v>
      </c>
      <c r="T26" s="10">
        <v>2.4523001287603887</v>
      </c>
      <c r="U26" s="10">
        <v>1.9279372691335623</v>
      </c>
      <c r="V26" s="10">
        <v>2.261024557697386</v>
      </c>
      <c r="W26" s="10">
        <v>1.9921652660126561</v>
      </c>
      <c r="X26" s="10">
        <v>1.3868283558021028</v>
      </c>
      <c r="Y26" s="10">
        <v>2.1752806012647752</v>
      </c>
      <c r="Z26" s="10">
        <v>2.0874320584214212</v>
      </c>
    </row>
    <row r="27" spans="1:26" ht="16.5" x14ac:dyDescent="0.3">
      <c r="A27" s="8" t="s">
        <v>23</v>
      </c>
      <c r="B27" s="9">
        <v>2.3421026207450546</v>
      </c>
      <c r="C27" s="9">
        <v>2.3661910821127865</v>
      </c>
      <c r="D27" s="9">
        <v>2.3352984946482742</v>
      </c>
      <c r="E27" s="9">
        <v>2.1</v>
      </c>
      <c r="F27" s="9">
        <v>2.5155844872289954</v>
      </c>
      <c r="G27" s="9">
        <v>2.269004591713434</v>
      </c>
      <c r="H27" s="9">
        <v>2.6004160665706513</v>
      </c>
      <c r="I27" s="9">
        <v>2.3443360840210055</v>
      </c>
      <c r="J27" s="9">
        <v>2.3041474654377883</v>
      </c>
      <c r="K27" s="11">
        <v>2.016693591814755</v>
      </c>
      <c r="L27" s="11">
        <v>2.614187496668976</v>
      </c>
      <c r="M27" s="11">
        <v>2.3163065870793935</v>
      </c>
      <c r="N27" s="11">
        <v>2.2368865449066013</v>
      </c>
      <c r="O27" s="11">
        <v>2.7315019362216386</v>
      </c>
      <c r="P27" s="10">
        <v>2.715638331078972</v>
      </c>
      <c r="Q27" s="10">
        <v>2.3718536635075922</v>
      </c>
      <c r="R27" s="10">
        <v>2.0699648105982198</v>
      </c>
      <c r="S27" s="10">
        <v>2.0622412181113932</v>
      </c>
      <c r="T27" s="10">
        <v>2.1216200397986658</v>
      </c>
      <c r="U27" s="10">
        <v>2.0899488043548704</v>
      </c>
      <c r="V27" s="10">
        <v>1.9804594665962503</v>
      </c>
      <c r="W27" s="10">
        <v>2.1863595272374194</v>
      </c>
      <c r="X27" s="10">
        <v>2.3060052892988452</v>
      </c>
      <c r="Y27" s="10">
        <v>2.3805582226931099</v>
      </c>
      <c r="Z27" s="10">
        <v>2.3541965387308679</v>
      </c>
    </row>
    <row r="28" spans="1:26" ht="16.5" x14ac:dyDescent="0.3">
      <c r="A28" s="4" t="s">
        <v>3</v>
      </c>
      <c r="B28" s="9"/>
      <c r="C28" s="9"/>
      <c r="D28" s="9"/>
      <c r="E28" s="9"/>
      <c r="F28" s="9"/>
      <c r="G28" s="9"/>
      <c r="H28" s="9"/>
      <c r="I28" s="9"/>
      <c r="J28" s="9"/>
      <c r="K28" s="17"/>
      <c r="L28" s="17"/>
      <c r="M28" s="17"/>
      <c r="N28" s="17"/>
      <c r="O28" s="17"/>
      <c r="P28" s="17"/>
      <c r="Q28" s="17"/>
      <c r="R28" s="17"/>
      <c r="S28" s="10"/>
      <c r="T28" s="10"/>
      <c r="U28" s="10"/>
      <c r="V28" s="27"/>
      <c r="W28" s="10"/>
      <c r="X28" s="10"/>
      <c r="Y28" s="10"/>
      <c r="Z28" s="10"/>
    </row>
    <row r="29" spans="1:26" ht="16.5" x14ac:dyDescent="0.3">
      <c r="A29" s="8" t="s">
        <v>24</v>
      </c>
      <c r="B29" s="9">
        <v>44.969374435184257</v>
      </c>
      <c r="C29" s="9">
        <v>45.415166364350107</v>
      </c>
      <c r="D29" s="9">
        <v>46.024841165359739</v>
      </c>
      <c r="E29" s="9">
        <v>47.657909446618227</v>
      </c>
      <c r="F29" s="9">
        <v>49.528327908644563</v>
      </c>
      <c r="G29" s="9">
        <v>48.744663140087532</v>
      </c>
      <c r="H29" s="9">
        <v>49.255880940950554</v>
      </c>
      <c r="I29" s="9">
        <v>50.29203729503805</v>
      </c>
      <c r="J29" s="9">
        <v>50.537634408602152</v>
      </c>
      <c r="K29" s="19">
        <v>50.713516424340334</v>
      </c>
      <c r="L29" s="19">
        <v>50.469008154346319</v>
      </c>
      <c r="M29" s="20">
        <v>50.765939464370611</v>
      </c>
      <c r="N29" s="20">
        <v>49.198513938323245</v>
      </c>
      <c r="O29" s="20">
        <v>50.23780440263014</v>
      </c>
      <c r="P29" s="19">
        <v>49.973988138591196</v>
      </c>
      <c r="Q29" s="19">
        <v>49.523591154590854</v>
      </c>
      <c r="R29" s="19">
        <v>48.439764024011595</v>
      </c>
      <c r="S29" s="19">
        <v>48.465339922532387</v>
      </c>
      <c r="T29" s="19">
        <v>48.255882008662063</v>
      </c>
      <c r="U29" s="19">
        <v>48.535415721599378</v>
      </c>
      <c r="V29" s="19">
        <v>49.211116979139163</v>
      </c>
      <c r="W29" s="19">
        <v>48.967087420899318</v>
      </c>
      <c r="X29" s="19">
        <v>48.242275688576406</v>
      </c>
      <c r="Y29" s="19">
        <v>48.250173823792338</v>
      </c>
      <c r="Z29" s="19">
        <v>47.974257227650135</v>
      </c>
    </row>
    <row r="30" spans="1:26" ht="16.5" x14ac:dyDescent="0.3">
      <c r="A30" s="8" t="s">
        <v>25</v>
      </c>
      <c r="B30" s="9">
        <v>17.692539411587511</v>
      </c>
      <c r="C30" s="9">
        <v>17.370116685166632</v>
      </c>
      <c r="D30" s="9">
        <v>17.354473126896</v>
      </c>
      <c r="E30" s="9">
        <v>16.399999999999999</v>
      </c>
      <c r="F30" s="9">
        <v>15.645170188117174</v>
      </c>
      <c r="G30" s="9">
        <v>15.95821809296206</v>
      </c>
      <c r="H30" s="9">
        <v>15.946551448231716</v>
      </c>
      <c r="I30" s="9">
        <v>15.577108562854999</v>
      </c>
      <c r="J30" s="9">
        <v>14.913628156412537</v>
      </c>
      <c r="K30" s="19">
        <v>14.98115239633818</v>
      </c>
      <c r="L30" s="19">
        <v>15.924958695304589</v>
      </c>
      <c r="M30" s="20">
        <v>15.728170725265439</v>
      </c>
      <c r="N30" s="20">
        <v>16.073887402249877</v>
      </c>
      <c r="O30" s="20">
        <v>15.734074901889441</v>
      </c>
      <c r="P30" s="19">
        <v>15.843824784101551</v>
      </c>
      <c r="Q30" s="19">
        <v>15.856516865382655</v>
      </c>
      <c r="R30" s="19">
        <v>16.479507348375076</v>
      </c>
      <c r="S30" s="19">
        <v>16.818485374649391</v>
      </c>
      <c r="T30" s="19">
        <v>17.198290998478285</v>
      </c>
      <c r="U30" s="19">
        <v>17.587972263625169</v>
      </c>
      <c r="V30" s="19">
        <v>17.933060470029048</v>
      </c>
      <c r="W30" s="19">
        <v>18.304483208892758</v>
      </c>
      <c r="X30" s="19">
        <v>17.664323034251435</v>
      </c>
      <c r="Y30" s="19">
        <v>17.975035592490812</v>
      </c>
      <c r="Z30" s="19">
        <v>18.109973657007568</v>
      </c>
    </row>
    <row r="31" spans="1:26" ht="16.5" x14ac:dyDescent="0.3">
      <c r="A31" s="8" t="s">
        <v>26</v>
      </c>
      <c r="B31" s="9">
        <v>32.691535294708302</v>
      </c>
      <c r="C31" s="9">
        <v>33.029211901345533</v>
      </c>
      <c r="D31" s="9">
        <v>32.385095300784158</v>
      </c>
      <c r="E31" s="9">
        <v>31.5</v>
      </c>
      <c r="F31" s="9">
        <v>30.258730071164564</v>
      </c>
      <c r="G31" s="9">
        <v>30.740313095781531</v>
      </c>
      <c r="H31" s="9">
        <v>30.292846855496879</v>
      </c>
      <c r="I31" s="9">
        <v>29.474332868931519</v>
      </c>
      <c r="J31" s="9">
        <v>29.997035599752071</v>
      </c>
      <c r="K31" s="19">
        <v>29.703823371028541</v>
      </c>
      <c r="L31" s="19">
        <v>29.169109417470551</v>
      </c>
      <c r="M31" s="19">
        <v>29.034388040779675</v>
      </c>
      <c r="N31" s="20">
        <v>30.220051440596503</v>
      </c>
      <c r="O31" s="20">
        <v>29.687865478077814</v>
      </c>
      <c r="P31" s="19">
        <v>29.632712516907709</v>
      </c>
      <c r="Q31" s="19">
        <v>30.046876592275552</v>
      </c>
      <c r="R31" s="19">
        <v>30.312047195197682</v>
      </c>
      <c r="S31" s="19">
        <v>30.287164418325098</v>
      </c>
      <c r="T31" s="19">
        <v>30.094814467985486</v>
      </c>
      <c r="U31" s="19">
        <v>29.450456872529323</v>
      </c>
      <c r="V31" s="19">
        <v>28.208344335885926</v>
      </c>
      <c r="W31" s="19">
        <v>28.335621254227075</v>
      </c>
      <c r="X31" s="19">
        <v>29.539443978584789</v>
      </c>
      <c r="Y31" s="19">
        <v>29.25868291229348</v>
      </c>
      <c r="Z31" s="19">
        <v>29.134015805795457</v>
      </c>
    </row>
    <row r="32" spans="1:26" ht="16.5" x14ac:dyDescent="0.3">
      <c r="A32" s="8" t="s">
        <v>27</v>
      </c>
      <c r="B32" s="9">
        <v>4.1871673862837628</v>
      </c>
      <c r="C32" s="9">
        <v>3.9201884289465845</v>
      </c>
      <c r="D32" s="9">
        <v>3.9093354702077727</v>
      </c>
      <c r="E32" s="9">
        <v>4.200670765790945</v>
      </c>
      <c r="F32" s="9">
        <v>4.24504882219893</v>
      </c>
      <c r="G32" s="9">
        <v>4.1593942160522008</v>
      </c>
      <c r="H32" s="9">
        <v>4.157998613111431</v>
      </c>
      <c r="I32" s="9">
        <v>4.2198049512378093</v>
      </c>
      <c r="J32" s="9">
        <v>4.2687363570215862</v>
      </c>
      <c r="K32" s="19">
        <v>4.2757135164243403</v>
      </c>
      <c r="L32" s="19">
        <v>4.0851676171187981</v>
      </c>
      <c r="M32" s="19">
        <v>4.0779673551317943</v>
      </c>
      <c r="N32" s="20">
        <v>4.0476994622119458</v>
      </c>
      <c r="O32" s="20">
        <v>3.8776411882423263</v>
      </c>
      <c r="P32" s="19">
        <v>4.1072729164499018</v>
      </c>
      <c r="Q32" s="19">
        <v>4.1144400285335783</v>
      </c>
      <c r="R32" s="19">
        <v>4.2460153177395989</v>
      </c>
      <c r="S32" s="19">
        <v>3.9161212768799252</v>
      </c>
      <c r="T32" s="19">
        <v>4.0383940067891837</v>
      </c>
      <c r="U32" s="19">
        <v>3.9757630743308923</v>
      </c>
      <c r="V32" s="19">
        <v>4.2348824927383149</v>
      </c>
      <c r="W32" s="19">
        <v>3.9709378243546389</v>
      </c>
      <c r="X32" s="19">
        <v>4.0669547829452366</v>
      </c>
      <c r="Y32" s="19">
        <v>4.0194682647419127</v>
      </c>
      <c r="Z32" s="19">
        <v>4.2615625729434123</v>
      </c>
    </row>
    <row r="33" spans="1:26" ht="17.25" thickBot="1" x14ac:dyDescent="0.35">
      <c r="A33" s="21" t="s">
        <v>11</v>
      </c>
      <c r="B33" s="22">
        <v>0.31629681694949291</v>
      </c>
      <c r="C33" s="22">
        <v>0.26531662019113622</v>
      </c>
      <c r="D33" s="22">
        <v>0.28618854101081792</v>
      </c>
      <c r="E33" s="22">
        <v>0.2</v>
      </c>
      <c r="F33" s="22">
        <v>0.32272300987477243</v>
      </c>
      <c r="G33" s="22">
        <v>0.39741145511667253</v>
      </c>
      <c r="H33" s="22">
        <v>0.34672214220942016</v>
      </c>
      <c r="I33" s="22">
        <v>0.43671632193762727</v>
      </c>
      <c r="J33" s="23">
        <v>0.28296547821165818</v>
      </c>
      <c r="K33" s="23">
        <v>0.32579429186860526</v>
      </c>
      <c r="L33" s="24">
        <v>0.35175611575973992</v>
      </c>
      <c r="M33" s="24">
        <v>0.39353441445248533</v>
      </c>
      <c r="N33" s="24">
        <v>0.45984775661843025</v>
      </c>
      <c r="O33" s="24">
        <v>0.46261402916027755</v>
      </c>
      <c r="P33" s="23">
        <v>0.44220164394964107</v>
      </c>
      <c r="Q33" s="23">
        <v>0.45857535921736475</v>
      </c>
      <c r="R33" s="23">
        <v>0.52266611467605051</v>
      </c>
      <c r="S33" s="23">
        <v>0.51288900761319622</v>
      </c>
      <c r="T33" s="23">
        <v>0.41261851808498184</v>
      </c>
      <c r="U33" s="23">
        <v>0.41261851808498184</v>
      </c>
      <c r="V33" s="23">
        <v>0.41259572220755214</v>
      </c>
      <c r="W33" s="23">
        <v>0.42187029162620954</v>
      </c>
      <c r="X33" s="23">
        <v>0.48700251564213376</v>
      </c>
      <c r="Y33" s="23">
        <v>0.49663940668145551</v>
      </c>
      <c r="Z33" s="23">
        <v>0.5201907366034213</v>
      </c>
    </row>
    <row r="34" spans="1:26" ht="12.75" customHeight="1" x14ac:dyDescent="0.3">
      <c r="A34" s="29" t="s">
        <v>86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19"/>
      <c r="Q34" s="19"/>
      <c r="R34" s="19"/>
      <c r="S34" s="19"/>
      <c r="T34" s="19"/>
      <c r="U34" s="19"/>
      <c r="V34" s="19"/>
      <c r="W34" s="19"/>
    </row>
    <row r="35" spans="1:26" ht="12.75" customHeight="1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19"/>
      <c r="Q35" s="19"/>
      <c r="R35" s="19"/>
      <c r="S35" s="19"/>
      <c r="T35" s="19"/>
    </row>
    <row r="36" spans="1:26" ht="12.75" customHeight="1" x14ac:dyDescent="0.3">
      <c r="A36" s="31" t="s">
        <v>84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19"/>
      <c r="Q36" s="19"/>
      <c r="R36" s="19"/>
      <c r="S36" s="19"/>
      <c r="T36" s="19"/>
    </row>
    <row r="37" spans="1:26" ht="38.25" customHeight="1" x14ac:dyDescent="0.3">
      <c r="A37" s="34" t="s">
        <v>85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19"/>
      <c r="Q37" s="19"/>
      <c r="R37" s="19"/>
      <c r="S37" s="19"/>
      <c r="T37" s="19"/>
    </row>
    <row r="38" spans="1:26" ht="12.75" customHeight="1" x14ac:dyDescent="0.3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19"/>
      <c r="Q38" s="19"/>
      <c r="R38" s="19"/>
      <c r="S38" s="19"/>
      <c r="T38" s="19"/>
    </row>
    <row r="39" spans="1:26" ht="12.75" customHeight="1" x14ac:dyDescent="0.2">
      <c r="A39" s="31" t="s">
        <v>29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26" ht="25.5" customHeight="1" x14ac:dyDescent="0.2">
      <c r="A40" s="28" t="s">
        <v>87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spans="1:26" ht="12.7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</sheetData>
  <mergeCells count="8">
    <mergeCell ref="A40:O40"/>
    <mergeCell ref="A34:O34"/>
    <mergeCell ref="A1:Z1"/>
    <mergeCell ref="A39:O39"/>
    <mergeCell ref="A38:O38"/>
    <mergeCell ref="A36:O36"/>
    <mergeCell ref="A35:O35"/>
    <mergeCell ref="A37:O37"/>
  </mergeCells>
  <phoneticPr fontId="15" type="noConversion"/>
  <pageMargins left="0.25" right="0.25" top="0.75" bottom="0.75" header="0.3" footer="0.3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opLeftCell="I1" workbookViewId="0">
      <selection activeCell="L4" sqref="L4"/>
    </sheetView>
  </sheetViews>
  <sheetFormatPr defaultRowHeight="12.75" x14ac:dyDescent="0.2"/>
  <cols>
    <col min="2" max="2" width="14.140625" customWidth="1"/>
    <col min="4" max="4" width="17.28515625" customWidth="1"/>
    <col min="6" max="6" width="13.7109375" customWidth="1"/>
    <col min="9" max="9" width="19" customWidth="1"/>
  </cols>
  <sheetData>
    <row r="1" spans="1:27" x14ac:dyDescent="0.2">
      <c r="B1">
        <v>2007</v>
      </c>
      <c r="I1">
        <v>2008</v>
      </c>
      <c r="P1">
        <v>2009</v>
      </c>
      <c r="W1">
        <v>2010</v>
      </c>
    </row>
    <row r="2" spans="1:27" x14ac:dyDescent="0.2">
      <c r="A2" t="s">
        <v>34</v>
      </c>
      <c r="B2" t="s">
        <v>35</v>
      </c>
      <c r="C2" t="s">
        <v>33</v>
      </c>
      <c r="H2" t="s">
        <v>34</v>
      </c>
      <c r="I2" t="s">
        <v>35</v>
      </c>
      <c r="J2" t="s">
        <v>33</v>
      </c>
      <c r="O2" t="s">
        <v>34</v>
      </c>
      <c r="P2" t="s">
        <v>35</v>
      </c>
      <c r="Q2" t="s">
        <v>33</v>
      </c>
      <c r="V2" t="s">
        <v>34</v>
      </c>
      <c r="W2" t="s">
        <v>35</v>
      </c>
      <c r="X2" t="s">
        <v>33</v>
      </c>
    </row>
    <row r="3" spans="1:27" x14ac:dyDescent="0.2">
      <c r="C3">
        <v>37435</v>
      </c>
      <c r="J3">
        <v>34172</v>
      </c>
      <c r="Q3">
        <v>30862</v>
      </c>
      <c r="X3">
        <v>30196</v>
      </c>
    </row>
    <row r="4" spans="1:27" x14ac:dyDescent="0.2">
      <c r="A4">
        <v>0</v>
      </c>
      <c r="B4" t="s">
        <v>36</v>
      </c>
      <c r="C4">
        <v>1532</v>
      </c>
      <c r="D4" t="s">
        <v>12</v>
      </c>
      <c r="E4">
        <f>C4+C5+C6+C28</f>
        <v>4971</v>
      </c>
      <c r="F4">
        <f>E4/$C$3*100</f>
        <v>13.279016962735406</v>
      </c>
      <c r="H4">
        <v>0</v>
      </c>
      <c r="I4" t="s">
        <v>36</v>
      </c>
      <c r="J4">
        <v>1421</v>
      </c>
      <c r="K4" t="s">
        <v>12</v>
      </c>
      <c r="L4">
        <f>J4+J5+J6+J28</f>
        <v>4518</v>
      </c>
      <c r="M4">
        <f>L4/$J$3*100</f>
        <v>13.221350813531545</v>
      </c>
      <c r="O4">
        <v>0</v>
      </c>
      <c r="P4" t="s">
        <v>62</v>
      </c>
      <c r="Q4">
        <v>1302</v>
      </c>
      <c r="R4" t="s">
        <v>12</v>
      </c>
      <c r="S4">
        <f>Q4+Q5+Q6</f>
        <v>3972</v>
      </c>
      <c r="T4">
        <f>S4/$Q$3*100</f>
        <v>12.870196357980687</v>
      </c>
      <c r="V4">
        <v>0</v>
      </c>
      <c r="W4" t="s">
        <v>62</v>
      </c>
      <c r="X4">
        <v>1177</v>
      </c>
      <c r="Y4" t="s">
        <v>12</v>
      </c>
      <c r="Z4">
        <f>X4+X5+X6</f>
        <v>3769</v>
      </c>
      <c r="AA4">
        <f>Z4/$X$3*100</f>
        <v>12.481785666975759</v>
      </c>
    </row>
    <row r="5" spans="1:27" x14ac:dyDescent="0.2">
      <c r="A5">
        <v>1</v>
      </c>
      <c r="B5" t="s">
        <v>37</v>
      </c>
      <c r="C5">
        <v>1629</v>
      </c>
      <c r="D5" t="s">
        <v>13</v>
      </c>
      <c r="E5">
        <f>C7+C8+C9</f>
        <v>3177</v>
      </c>
      <c r="F5">
        <f t="shared" ref="F5:F12" si="0">E5/$C$3*100</f>
        <v>8.4867102978496067</v>
      </c>
      <c r="H5">
        <v>1</v>
      </c>
      <c r="I5" t="s">
        <v>37</v>
      </c>
      <c r="J5">
        <v>1458</v>
      </c>
      <c r="K5" t="s">
        <v>13</v>
      </c>
      <c r="L5">
        <f>J7+J8+J9</f>
        <v>2790</v>
      </c>
      <c r="M5">
        <f>L5/$J$3*100</f>
        <v>8.1645791876390028</v>
      </c>
      <c r="O5">
        <v>1</v>
      </c>
      <c r="P5" t="s">
        <v>37</v>
      </c>
      <c r="Q5">
        <v>1244</v>
      </c>
      <c r="R5" t="s">
        <v>13</v>
      </c>
      <c r="S5">
        <f>Q7+Q8+Q9</f>
        <v>2594</v>
      </c>
      <c r="T5">
        <f t="shared" ref="T5:T12" si="1">S5/$Q$3*100</f>
        <v>8.4051584472814476</v>
      </c>
      <c r="V5">
        <v>1</v>
      </c>
      <c r="W5" t="s">
        <v>37</v>
      </c>
      <c r="X5">
        <v>1218</v>
      </c>
      <c r="Y5" t="s">
        <v>13</v>
      </c>
      <c r="Z5">
        <f>X7+X8+X9</f>
        <v>2517</v>
      </c>
      <c r="AA5">
        <f t="shared" ref="AA5:AA12" si="2">Z5/$X$3*100</f>
        <v>8.3355411312756651</v>
      </c>
    </row>
    <row r="6" spans="1:27" x14ac:dyDescent="0.2">
      <c r="A6">
        <v>2</v>
      </c>
      <c r="B6" t="s">
        <v>38</v>
      </c>
      <c r="C6">
        <v>1794</v>
      </c>
      <c r="D6" t="s">
        <v>14</v>
      </c>
      <c r="E6">
        <f>C10+C11+C12</f>
        <v>3576</v>
      </c>
      <c r="F6">
        <f t="shared" si="0"/>
        <v>9.5525577667957791</v>
      </c>
      <c r="H6">
        <v>2</v>
      </c>
      <c r="I6" t="s">
        <v>38</v>
      </c>
      <c r="J6">
        <v>1619</v>
      </c>
      <c r="K6" t="s">
        <v>14</v>
      </c>
      <c r="L6">
        <f>J10+J11+J12</f>
        <v>3247</v>
      </c>
      <c r="M6">
        <f t="shared" ref="M6:M12" si="3">L6/$J$3*100</f>
        <v>9.5019314058293336</v>
      </c>
      <c r="O6">
        <v>2</v>
      </c>
      <c r="P6" t="s">
        <v>38</v>
      </c>
      <c r="Q6">
        <v>1426</v>
      </c>
      <c r="R6" t="s">
        <v>14</v>
      </c>
      <c r="S6">
        <f>Q10+Q11+Q12</f>
        <v>2810</v>
      </c>
      <c r="T6">
        <f t="shared" si="1"/>
        <v>9.1050482794374954</v>
      </c>
      <c r="V6">
        <v>2</v>
      </c>
      <c r="W6" t="s">
        <v>38</v>
      </c>
      <c r="X6">
        <v>1374</v>
      </c>
      <c r="Y6" t="s">
        <v>14</v>
      </c>
      <c r="Z6">
        <f>X10+X11+X12</f>
        <v>2946</v>
      </c>
      <c r="AA6">
        <f t="shared" si="2"/>
        <v>9.7562591071665121</v>
      </c>
    </row>
    <row r="7" spans="1:27" x14ac:dyDescent="0.2">
      <c r="A7">
        <v>3</v>
      </c>
      <c r="B7" t="s">
        <v>39</v>
      </c>
      <c r="C7">
        <v>1186</v>
      </c>
      <c r="D7" t="s">
        <v>15</v>
      </c>
      <c r="E7">
        <f>C13+C14+C15</f>
        <v>3497</v>
      </c>
      <c r="F7">
        <f t="shared" si="0"/>
        <v>9.3415253105382661</v>
      </c>
      <c r="H7">
        <v>3</v>
      </c>
      <c r="I7" t="s">
        <v>39</v>
      </c>
      <c r="J7">
        <v>1019</v>
      </c>
      <c r="K7" t="s">
        <v>15</v>
      </c>
      <c r="L7">
        <f>J13+J14+J15</f>
        <v>3302</v>
      </c>
      <c r="M7">
        <f t="shared" si="3"/>
        <v>9.6628818916071637</v>
      </c>
      <c r="O7">
        <v>3</v>
      </c>
      <c r="P7" t="s">
        <v>39</v>
      </c>
      <c r="Q7">
        <v>1002</v>
      </c>
      <c r="R7" t="s">
        <v>15</v>
      </c>
      <c r="S7">
        <f>Q13+Q14+Q15</f>
        <v>2938</v>
      </c>
      <c r="T7">
        <f t="shared" si="1"/>
        <v>9.5197978096040448</v>
      </c>
      <c r="V7">
        <v>3</v>
      </c>
      <c r="W7" t="s">
        <v>39</v>
      </c>
      <c r="X7">
        <v>949</v>
      </c>
      <c r="Y7" t="s">
        <v>15</v>
      </c>
      <c r="Z7">
        <f>X13+X14+X15</f>
        <v>2966</v>
      </c>
      <c r="AA7">
        <f t="shared" si="2"/>
        <v>9.8224930454364809</v>
      </c>
    </row>
    <row r="8" spans="1:27" x14ac:dyDescent="0.2">
      <c r="A8">
        <v>4</v>
      </c>
      <c r="B8" t="s">
        <v>40</v>
      </c>
      <c r="C8">
        <v>905</v>
      </c>
      <c r="D8" t="s">
        <v>16</v>
      </c>
      <c r="E8">
        <f>C16+C17+C18</f>
        <v>4801</v>
      </c>
      <c r="F8">
        <f t="shared" si="0"/>
        <v>12.824896487244558</v>
      </c>
      <c r="H8">
        <v>4</v>
      </c>
      <c r="I8" t="s">
        <v>40</v>
      </c>
      <c r="J8">
        <v>838</v>
      </c>
      <c r="K8" t="s">
        <v>16</v>
      </c>
      <c r="L8">
        <f>J16+J17+J18</f>
        <v>4373</v>
      </c>
      <c r="M8">
        <f t="shared" si="3"/>
        <v>12.797026805571813</v>
      </c>
      <c r="O8">
        <v>4</v>
      </c>
      <c r="P8" t="s">
        <v>40</v>
      </c>
      <c r="Q8">
        <v>759</v>
      </c>
      <c r="R8" t="s">
        <v>16</v>
      </c>
      <c r="S8">
        <f>Q16+Q17+Q18</f>
        <v>3989</v>
      </c>
      <c r="T8">
        <f t="shared" si="1"/>
        <v>12.925280279955933</v>
      </c>
      <c r="V8">
        <v>4</v>
      </c>
      <c r="W8" t="s">
        <v>40</v>
      </c>
      <c r="X8">
        <v>713</v>
      </c>
      <c r="Y8" t="s">
        <v>16</v>
      </c>
      <c r="Z8">
        <f>X16+X17+X18</f>
        <v>3945</v>
      </c>
      <c r="AA8">
        <f t="shared" si="2"/>
        <v>13.064644323751489</v>
      </c>
    </row>
    <row r="9" spans="1:27" x14ac:dyDescent="0.2">
      <c r="A9">
        <v>5</v>
      </c>
      <c r="B9" t="s">
        <v>41</v>
      </c>
      <c r="C9">
        <v>1086</v>
      </c>
      <c r="D9" t="s">
        <v>17</v>
      </c>
      <c r="E9">
        <f>C19+C20+C21</f>
        <v>5985</v>
      </c>
      <c r="F9">
        <f t="shared" si="0"/>
        <v>15.987712034192599</v>
      </c>
      <c r="H9">
        <v>5</v>
      </c>
      <c r="I9" t="s">
        <v>41</v>
      </c>
      <c r="J9">
        <v>933</v>
      </c>
      <c r="K9" t="s">
        <v>17</v>
      </c>
      <c r="L9">
        <f>J19+J20+J21</f>
        <v>5353</v>
      </c>
      <c r="M9">
        <f t="shared" si="3"/>
        <v>15.66487182488587</v>
      </c>
      <c r="O9">
        <v>5</v>
      </c>
      <c r="P9" t="s">
        <v>41</v>
      </c>
      <c r="Q9">
        <v>833</v>
      </c>
      <c r="R9" t="s">
        <v>17</v>
      </c>
      <c r="S9">
        <f>Q19+Q20+Q21</f>
        <v>4947</v>
      </c>
      <c r="T9">
        <f t="shared" si="1"/>
        <v>16.02942129479619</v>
      </c>
      <c r="V9">
        <v>5</v>
      </c>
      <c r="W9" t="s">
        <v>41</v>
      </c>
      <c r="X9">
        <v>855</v>
      </c>
      <c r="Y9" t="s">
        <v>17</v>
      </c>
      <c r="Z9">
        <f>X19+X20+X21</f>
        <v>4867</v>
      </c>
      <c r="AA9">
        <f t="shared" si="2"/>
        <v>16.118028877997087</v>
      </c>
    </row>
    <row r="10" spans="1:27" x14ac:dyDescent="0.2">
      <c r="A10">
        <v>6</v>
      </c>
      <c r="B10" t="s">
        <v>42</v>
      </c>
      <c r="C10">
        <v>1243</v>
      </c>
      <c r="D10" t="s">
        <v>18</v>
      </c>
      <c r="E10">
        <f>C22+C23+C24</f>
        <v>5819</v>
      </c>
      <c r="F10">
        <f t="shared" si="0"/>
        <v>15.544276746360358</v>
      </c>
      <c r="H10">
        <v>6</v>
      </c>
      <c r="I10" t="s">
        <v>42</v>
      </c>
      <c r="J10">
        <v>1112</v>
      </c>
      <c r="K10" t="s">
        <v>18</v>
      </c>
      <c r="L10">
        <f>J22+J23+J24</f>
        <v>5368</v>
      </c>
      <c r="M10">
        <f t="shared" si="3"/>
        <v>15.708767411916188</v>
      </c>
      <c r="O10">
        <v>6</v>
      </c>
      <c r="P10" t="s">
        <v>42</v>
      </c>
      <c r="Q10">
        <v>1019</v>
      </c>
      <c r="R10" t="s">
        <v>18</v>
      </c>
      <c r="S10">
        <f>Q22+Q23+Q24</f>
        <v>5000</v>
      </c>
      <c r="T10">
        <f t="shared" si="1"/>
        <v>16.201153522130777</v>
      </c>
      <c r="V10">
        <v>6</v>
      </c>
      <c r="W10" t="s">
        <v>42</v>
      </c>
      <c r="X10">
        <v>1024</v>
      </c>
      <c r="Y10" t="s">
        <v>18</v>
      </c>
      <c r="Z10">
        <f>X22+X23+X24</f>
        <v>4806</v>
      </c>
      <c r="AA10">
        <f t="shared" si="2"/>
        <v>15.916015366273678</v>
      </c>
    </row>
    <row r="11" spans="1:27" x14ac:dyDescent="0.2">
      <c r="A11">
        <v>7</v>
      </c>
      <c r="B11" t="s">
        <v>43</v>
      </c>
      <c r="C11">
        <v>1254</v>
      </c>
      <c r="D11" t="s">
        <v>19</v>
      </c>
      <c r="E11">
        <f>C25+C26+C27</f>
        <v>5284</v>
      </c>
      <c r="F11">
        <f t="shared" si="0"/>
        <v>14.115132897021503</v>
      </c>
      <c r="H11">
        <v>7</v>
      </c>
      <c r="I11" t="s">
        <v>43</v>
      </c>
      <c r="J11">
        <v>1194</v>
      </c>
      <c r="K11" t="s">
        <v>19</v>
      </c>
      <c r="L11">
        <f>J25+J26+J27</f>
        <v>4965</v>
      </c>
      <c r="M11">
        <f t="shared" si="3"/>
        <v>14.529439307035</v>
      </c>
      <c r="O11">
        <v>7</v>
      </c>
      <c r="P11" t="s">
        <v>43</v>
      </c>
      <c r="Q11">
        <v>906</v>
      </c>
      <c r="R11" t="s">
        <v>19</v>
      </c>
      <c r="S11">
        <f>Q25+Q26+Q27</f>
        <v>4367</v>
      </c>
      <c r="T11">
        <f t="shared" si="1"/>
        <v>14.150087486229019</v>
      </c>
      <c r="V11">
        <v>7</v>
      </c>
      <c r="W11" t="s">
        <v>43</v>
      </c>
      <c r="X11">
        <v>1066</v>
      </c>
      <c r="Y11" t="s">
        <v>19</v>
      </c>
      <c r="Z11">
        <f>X25+X26+X27</f>
        <v>4152</v>
      </c>
      <c r="AA11">
        <f t="shared" si="2"/>
        <v>13.750165584845675</v>
      </c>
    </row>
    <row r="12" spans="1:27" x14ac:dyDescent="0.2">
      <c r="A12">
        <v>8</v>
      </c>
      <c r="B12" t="s">
        <v>44</v>
      </c>
      <c r="C12">
        <v>1079</v>
      </c>
      <c r="D12" t="s">
        <v>11</v>
      </c>
      <c r="E12">
        <f>C29</f>
        <v>325</v>
      </c>
      <c r="F12">
        <f t="shared" si="0"/>
        <v>0.86817149726192056</v>
      </c>
      <c r="H12">
        <v>8</v>
      </c>
      <c r="I12" t="s">
        <v>44</v>
      </c>
      <c r="J12">
        <v>941</v>
      </c>
      <c r="K12" t="s">
        <v>11</v>
      </c>
      <c r="L12">
        <f>J29</f>
        <v>256</v>
      </c>
      <c r="M12">
        <f t="shared" si="3"/>
        <v>0.74915135198408045</v>
      </c>
      <c r="O12">
        <v>8</v>
      </c>
      <c r="P12" t="s">
        <v>44</v>
      </c>
      <c r="Q12">
        <v>885</v>
      </c>
      <c r="R12" t="s">
        <v>11</v>
      </c>
      <c r="S12">
        <f>Q28</f>
        <v>245</v>
      </c>
      <c r="T12">
        <f t="shared" si="1"/>
        <v>0.79385652258440798</v>
      </c>
      <c r="V12">
        <v>8</v>
      </c>
      <c r="W12" t="s">
        <v>44</v>
      </c>
      <c r="X12">
        <v>856</v>
      </c>
      <c r="Y12" t="s">
        <v>11</v>
      </c>
      <c r="Z12">
        <f>X28</f>
        <v>228</v>
      </c>
      <c r="AA12">
        <f t="shared" si="2"/>
        <v>0.75506689627765267</v>
      </c>
    </row>
    <row r="13" spans="1:27" x14ac:dyDescent="0.2">
      <c r="A13">
        <v>9</v>
      </c>
      <c r="B13" t="s">
        <v>45</v>
      </c>
      <c r="C13">
        <v>1033</v>
      </c>
      <c r="H13">
        <v>9</v>
      </c>
      <c r="I13" t="s">
        <v>45</v>
      </c>
      <c r="J13">
        <v>1027</v>
      </c>
      <c r="O13">
        <v>9</v>
      </c>
      <c r="P13" t="s">
        <v>45</v>
      </c>
      <c r="Q13">
        <v>874</v>
      </c>
      <c r="V13">
        <v>9</v>
      </c>
      <c r="W13" t="s">
        <v>45</v>
      </c>
      <c r="X13">
        <v>886</v>
      </c>
    </row>
    <row r="14" spans="1:27" x14ac:dyDescent="0.2">
      <c r="A14">
        <v>10</v>
      </c>
      <c r="B14" t="s">
        <v>46</v>
      </c>
      <c r="C14">
        <v>1170</v>
      </c>
      <c r="H14">
        <v>10</v>
      </c>
      <c r="I14" t="s">
        <v>46</v>
      </c>
      <c r="J14">
        <v>1082</v>
      </c>
      <c r="O14">
        <v>10</v>
      </c>
      <c r="P14" t="s">
        <v>46</v>
      </c>
      <c r="Q14">
        <v>964</v>
      </c>
      <c r="V14">
        <v>10</v>
      </c>
      <c r="W14" t="s">
        <v>46</v>
      </c>
      <c r="X14">
        <v>984</v>
      </c>
    </row>
    <row r="15" spans="1:27" x14ac:dyDescent="0.2">
      <c r="A15">
        <v>11</v>
      </c>
      <c r="B15" t="s">
        <v>47</v>
      </c>
      <c r="C15">
        <v>1294</v>
      </c>
      <c r="H15">
        <v>11</v>
      </c>
      <c r="I15" t="s">
        <v>47</v>
      </c>
      <c r="J15">
        <v>1193</v>
      </c>
      <c r="O15">
        <v>11</v>
      </c>
      <c r="P15" t="s">
        <v>47</v>
      </c>
      <c r="Q15">
        <v>1100</v>
      </c>
      <c r="V15">
        <v>11</v>
      </c>
      <c r="W15" t="s">
        <v>47</v>
      </c>
      <c r="X15">
        <v>1096</v>
      </c>
    </row>
    <row r="16" spans="1:27" x14ac:dyDescent="0.2">
      <c r="A16">
        <v>12</v>
      </c>
      <c r="B16" t="s">
        <v>48</v>
      </c>
      <c r="C16">
        <v>1484</v>
      </c>
      <c r="H16">
        <v>12</v>
      </c>
      <c r="I16" t="s">
        <v>48</v>
      </c>
      <c r="J16">
        <v>1326</v>
      </c>
      <c r="O16">
        <v>12</v>
      </c>
      <c r="P16" t="s">
        <v>48</v>
      </c>
      <c r="Q16">
        <v>1177</v>
      </c>
      <c r="V16">
        <v>12</v>
      </c>
      <c r="W16" t="s">
        <v>48</v>
      </c>
      <c r="X16">
        <v>1206</v>
      </c>
    </row>
    <row r="17" spans="1:24" x14ac:dyDescent="0.2">
      <c r="A17">
        <v>13</v>
      </c>
      <c r="B17" t="s">
        <v>49</v>
      </c>
      <c r="C17">
        <v>1532</v>
      </c>
      <c r="H17">
        <v>13</v>
      </c>
      <c r="I17" t="s">
        <v>49</v>
      </c>
      <c r="J17">
        <v>1436</v>
      </c>
      <c r="O17">
        <v>13</v>
      </c>
      <c r="P17" t="s">
        <v>49</v>
      </c>
      <c r="Q17">
        <v>1312</v>
      </c>
      <c r="V17">
        <v>13</v>
      </c>
      <c r="W17" t="s">
        <v>49</v>
      </c>
      <c r="X17">
        <v>1333</v>
      </c>
    </row>
    <row r="18" spans="1:24" x14ac:dyDescent="0.2">
      <c r="A18">
        <v>14</v>
      </c>
      <c r="B18" t="s">
        <v>50</v>
      </c>
      <c r="C18">
        <v>1785</v>
      </c>
      <c r="H18">
        <v>14</v>
      </c>
      <c r="I18" t="s">
        <v>50</v>
      </c>
      <c r="J18">
        <v>1611</v>
      </c>
      <c r="O18">
        <v>14</v>
      </c>
      <c r="P18" t="s">
        <v>50</v>
      </c>
      <c r="Q18">
        <v>1500</v>
      </c>
      <c r="V18">
        <v>14</v>
      </c>
      <c r="W18" t="s">
        <v>50</v>
      </c>
      <c r="X18">
        <v>1406</v>
      </c>
    </row>
    <row r="19" spans="1:24" x14ac:dyDescent="0.2">
      <c r="A19">
        <v>15</v>
      </c>
      <c r="B19" t="s">
        <v>51</v>
      </c>
      <c r="C19">
        <v>1998</v>
      </c>
      <c r="H19">
        <v>15</v>
      </c>
      <c r="I19" t="s">
        <v>51</v>
      </c>
      <c r="J19">
        <v>1776</v>
      </c>
      <c r="O19">
        <v>15</v>
      </c>
      <c r="P19" t="s">
        <v>51</v>
      </c>
      <c r="Q19">
        <v>1579</v>
      </c>
      <c r="V19">
        <v>15</v>
      </c>
      <c r="W19" t="s">
        <v>51</v>
      </c>
      <c r="X19">
        <v>1564</v>
      </c>
    </row>
    <row r="20" spans="1:24" x14ac:dyDescent="0.2">
      <c r="A20">
        <v>16</v>
      </c>
      <c r="B20" t="s">
        <v>52</v>
      </c>
      <c r="C20">
        <v>1978</v>
      </c>
      <c r="H20">
        <v>16</v>
      </c>
      <c r="I20" t="s">
        <v>52</v>
      </c>
      <c r="J20">
        <v>1756</v>
      </c>
      <c r="O20">
        <v>16</v>
      </c>
      <c r="P20" t="s">
        <v>52</v>
      </c>
      <c r="Q20">
        <v>1591</v>
      </c>
      <c r="V20">
        <v>16</v>
      </c>
      <c r="W20" t="s">
        <v>52</v>
      </c>
      <c r="X20">
        <v>1633</v>
      </c>
    </row>
    <row r="21" spans="1:24" x14ac:dyDescent="0.2">
      <c r="A21">
        <v>17</v>
      </c>
      <c r="B21" t="s">
        <v>53</v>
      </c>
      <c r="C21">
        <v>2009</v>
      </c>
      <c r="H21">
        <v>17</v>
      </c>
      <c r="I21" t="s">
        <v>53</v>
      </c>
      <c r="J21">
        <v>1821</v>
      </c>
      <c r="O21">
        <v>17</v>
      </c>
      <c r="P21" t="s">
        <v>53</v>
      </c>
      <c r="Q21">
        <v>1777</v>
      </c>
      <c r="V21">
        <v>17</v>
      </c>
      <c r="W21" t="s">
        <v>53</v>
      </c>
      <c r="X21">
        <v>1670</v>
      </c>
    </row>
    <row r="22" spans="1:24" x14ac:dyDescent="0.2">
      <c r="A22">
        <v>18</v>
      </c>
      <c r="B22" t="s">
        <v>54</v>
      </c>
      <c r="C22">
        <v>1982</v>
      </c>
      <c r="H22">
        <v>18</v>
      </c>
      <c r="I22" t="s">
        <v>54</v>
      </c>
      <c r="J22">
        <v>1877</v>
      </c>
      <c r="O22">
        <v>18</v>
      </c>
      <c r="P22" t="s">
        <v>54</v>
      </c>
      <c r="Q22">
        <v>1745</v>
      </c>
      <c r="V22">
        <v>18</v>
      </c>
      <c r="W22" t="s">
        <v>54</v>
      </c>
      <c r="X22">
        <v>1711</v>
      </c>
    </row>
    <row r="23" spans="1:24" x14ac:dyDescent="0.2">
      <c r="A23">
        <v>19</v>
      </c>
      <c r="B23" t="s">
        <v>55</v>
      </c>
      <c r="C23">
        <v>1811</v>
      </c>
      <c r="H23">
        <v>19</v>
      </c>
      <c r="I23" t="s">
        <v>55</v>
      </c>
      <c r="J23">
        <v>1761</v>
      </c>
      <c r="O23">
        <v>19</v>
      </c>
      <c r="P23" t="s">
        <v>55</v>
      </c>
      <c r="Q23">
        <v>1675</v>
      </c>
      <c r="V23">
        <v>19</v>
      </c>
      <c r="W23" t="s">
        <v>55</v>
      </c>
      <c r="X23">
        <v>1599</v>
      </c>
    </row>
    <row r="24" spans="1:24" x14ac:dyDescent="0.2">
      <c r="A24">
        <v>20</v>
      </c>
      <c r="B24" t="s">
        <v>56</v>
      </c>
      <c r="C24">
        <v>2026</v>
      </c>
      <c r="H24">
        <v>20</v>
      </c>
      <c r="I24" t="s">
        <v>56</v>
      </c>
      <c r="J24">
        <v>1730</v>
      </c>
      <c r="O24">
        <v>20</v>
      </c>
      <c r="P24" t="s">
        <v>56</v>
      </c>
      <c r="Q24">
        <v>1580</v>
      </c>
      <c r="V24">
        <v>20</v>
      </c>
      <c r="W24" t="s">
        <v>56</v>
      </c>
      <c r="X24">
        <v>1496</v>
      </c>
    </row>
    <row r="25" spans="1:24" x14ac:dyDescent="0.2">
      <c r="A25">
        <v>21</v>
      </c>
      <c r="B25" t="s">
        <v>57</v>
      </c>
      <c r="C25">
        <v>1909</v>
      </c>
      <c r="H25">
        <v>21</v>
      </c>
      <c r="I25" t="s">
        <v>57</v>
      </c>
      <c r="J25">
        <v>1775</v>
      </c>
      <c r="O25">
        <v>21</v>
      </c>
      <c r="P25" t="s">
        <v>57</v>
      </c>
      <c r="Q25">
        <v>1597</v>
      </c>
      <c r="V25">
        <v>21</v>
      </c>
      <c r="W25" t="s">
        <v>57</v>
      </c>
      <c r="X25">
        <v>1488</v>
      </c>
    </row>
    <row r="26" spans="1:24" x14ac:dyDescent="0.2">
      <c r="A26">
        <v>22</v>
      </c>
      <c r="B26" t="s">
        <v>58</v>
      </c>
      <c r="C26">
        <v>1733</v>
      </c>
      <c r="H26">
        <v>22</v>
      </c>
      <c r="I26" t="s">
        <v>58</v>
      </c>
      <c r="J26">
        <v>1595</v>
      </c>
      <c r="O26">
        <v>22</v>
      </c>
      <c r="P26" t="s">
        <v>58</v>
      </c>
      <c r="Q26">
        <v>1467</v>
      </c>
      <c r="V26">
        <v>22</v>
      </c>
      <c r="W26" t="s">
        <v>58</v>
      </c>
      <c r="X26">
        <v>1359</v>
      </c>
    </row>
    <row r="27" spans="1:24" x14ac:dyDescent="0.2">
      <c r="A27">
        <v>23</v>
      </c>
      <c r="B27" t="s">
        <v>59</v>
      </c>
      <c r="C27">
        <v>1642</v>
      </c>
      <c r="H27">
        <v>23</v>
      </c>
      <c r="I27" t="s">
        <v>59</v>
      </c>
      <c r="J27">
        <v>1595</v>
      </c>
      <c r="O27">
        <v>23</v>
      </c>
      <c r="P27" t="s">
        <v>59</v>
      </c>
      <c r="Q27">
        <v>1303</v>
      </c>
      <c r="V27">
        <v>23</v>
      </c>
      <c r="W27" t="s">
        <v>59</v>
      </c>
      <c r="X27">
        <v>1305</v>
      </c>
    </row>
    <row r="28" spans="1:24" x14ac:dyDescent="0.2">
      <c r="A28">
        <v>24</v>
      </c>
      <c r="B28" t="s">
        <v>60</v>
      </c>
      <c r="C28">
        <v>16</v>
      </c>
      <c r="H28">
        <v>24</v>
      </c>
      <c r="I28" t="s">
        <v>60</v>
      </c>
      <c r="J28">
        <v>20</v>
      </c>
      <c r="O28">
        <v>99</v>
      </c>
      <c r="P28" t="s">
        <v>61</v>
      </c>
      <c r="Q28">
        <v>245</v>
      </c>
      <c r="V28">
        <v>99</v>
      </c>
      <c r="W28" t="s">
        <v>61</v>
      </c>
      <c r="X28">
        <v>228</v>
      </c>
    </row>
    <row r="29" spans="1:24" x14ac:dyDescent="0.2">
      <c r="A29">
        <v>99</v>
      </c>
      <c r="B29" t="s">
        <v>61</v>
      </c>
      <c r="C29">
        <v>325</v>
      </c>
      <c r="H29">
        <v>99</v>
      </c>
      <c r="I29" t="s">
        <v>61</v>
      </c>
      <c r="J29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G38" sqref="G38"/>
    </sheetView>
  </sheetViews>
  <sheetFormatPr defaultRowHeight="12.75" x14ac:dyDescent="0.2"/>
  <cols>
    <col min="2" max="2" width="40.140625" customWidth="1"/>
    <col min="4" max="4" width="15.140625" customWidth="1"/>
    <col min="8" max="8" width="20.85546875" customWidth="1"/>
    <col min="13" max="13" width="24.140625" customWidth="1"/>
  </cols>
  <sheetData>
    <row r="1" spans="1:15" x14ac:dyDescent="0.2">
      <c r="B1">
        <v>2007</v>
      </c>
      <c r="H1">
        <v>2008</v>
      </c>
      <c r="M1">
        <v>2010</v>
      </c>
    </row>
    <row r="2" spans="1:15" x14ac:dyDescent="0.2">
      <c r="A2" t="s">
        <v>34</v>
      </c>
      <c r="B2" t="s">
        <v>63</v>
      </c>
      <c r="C2" t="s">
        <v>33</v>
      </c>
      <c r="G2" t="s">
        <v>34</v>
      </c>
      <c r="H2" t="s">
        <v>63</v>
      </c>
      <c r="I2" t="s">
        <v>33</v>
      </c>
      <c r="L2" t="s">
        <v>34</v>
      </c>
      <c r="M2" t="s">
        <v>63</v>
      </c>
      <c r="N2" t="s">
        <v>33</v>
      </c>
    </row>
    <row r="3" spans="1:15" x14ac:dyDescent="0.2">
      <c r="C3">
        <v>37435</v>
      </c>
      <c r="I3">
        <v>34172</v>
      </c>
      <c r="N3">
        <v>30196</v>
      </c>
    </row>
    <row r="4" spans="1:15" x14ac:dyDescent="0.2">
      <c r="A4" t="s">
        <v>32</v>
      </c>
      <c r="B4" t="s">
        <v>31</v>
      </c>
      <c r="C4">
        <v>0</v>
      </c>
      <c r="G4">
        <v>1</v>
      </c>
      <c r="H4" t="s">
        <v>65</v>
      </c>
      <c r="I4">
        <v>30167</v>
      </c>
      <c r="J4">
        <f>I4/I3*100</f>
        <v>88.279878262905299</v>
      </c>
      <c r="L4">
        <v>1</v>
      </c>
      <c r="M4" t="s">
        <v>79</v>
      </c>
      <c r="N4">
        <v>22944</v>
      </c>
      <c r="O4">
        <f>(N4+N12)/N3*100</f>
        <v>89.419128361372373</v>
      </c>
    </row>
    <row r="5" spans="1:15" x14ac:dyDescent="0.2">
      <c r="A5">
        <v>0</v>
      </c>
      <c r="B5" t="s">
        <v>64</v>
      </c>
      <c r="C5">
        <v>0</v>
      </c>
      <c r="G5">
        <v>2</v>
      </c>
      <c r="H5" t="s">
        <v>21</v>
      </c>
      <c r="I5">
        <v>2446</v>
      </c>
      <c r="J5">
        <f>I5/I3*100</f>
        <v>7.1579070584103937</v>
      </c>
      <c r="L5">
        <v>2</v>
      </c>
      <c r="M5" t="s">
        <v>21</v>
      </c>
      <c r="N5">
        <v>1907</v>
      </c>
      <c r="O5">
        <f>N5/N3*100</f>
        <v>6.3154060140415957</v>
      </c>
    </row>
    <row r="6" spans="1:15" x14ac:dyDescent="0.2">
      <c r="A6">
        <v>1</v>
      </c>
      <c r="B6" t="s">
        <v>65</v>
      </c>
      <c r="C6">
        <v>33449</v>
      </c>
      <c r="D6">
        <f>C6/C3*100</f>
        <v>89.352210498196868</v>
      </c>
      <c r="G6">
        <v>3</v>
      </c>
      <c r="H6" t="s">
        <v>66</v>
      </c>
      <c r="I6">
        <v>189</v>
      </c>
      <c r="J6">
        <f>(I6+I7)/I3*100</f>
        <v>2.4113309141987593</v>
      </c>
      <c r="L6">
        <v>3</v>
      </c>
      <c r="M6" t="s">
        <v>80</v>
      </c>
      <c r="N6">
        <v>107</v>
      </c>
      <c r="O6">
        <f>(N6+N7+N13)/N3*100</f>
        <v>2.1857199629089945</v>
      </c>
    </row>
    <row r="7" spans="1:15" x14ac:dyDescent="0.2">
      <c r="A7">
        <v>2</v>
      </c>
      <c r="B7" t="s">
        <v>21</v>
      </c>
      <c r="C7">
        <v>2420</v>
      </c>
      <c r="D7">
        <f>C7/C3*100</f>
        <v>6.4645385334579935</v>
      </c>
      <c r="G7">
        <v>4</v>
      </c>
      <c r="H7" t="s">
        <v>67</v>
      </c>
      <c r="I7">
        <v>635</v>
      </c>
      <c r="L7">
        <v>4</v>
      </c>
      <c r="M7" t="s">
        <v>74</v>
      </c>
      <c r="N7">
        <v>523</v>
      </c>
    </row>
    <row r="8" spans="1:15" x14ac:dyDescent="0.2">
      <c r="A8">
        <v>3</v>
      </c>
      <c r="B8" t="s">
        <v>66</v>
      </c>
      <c r="C8">
        <v>135</v>
      </c>
      <c r="D8">
        <f>(C8+C9)/C3*100</f>
        <v>2.1103245625751299</v>
      </c>
      <c r="G8">
        <v>5</v>
      </c>
      <c r="H8" t="s">
        <v>68</v>
      </c>
      <c r="I8">
        <v>423</v>
      </c>
      <c r="J8">
        <f>(I8+I9+I10+I11+I12)/I3*100</f>
        <v>2.1508837644855436</v>
      </c>
      <c r="L8">
        <v>5</v>
      </c>
      <c r="M8" t="s">
        <v>68</v>
      </c>
      <c r="N8">
        <v>294</v>
      </c>
      <c r="O8">
        <f>(N8+N9+N10+N11+N14+N15)/N3*100</f>
        <v>2.0797456616770433</v>
      </c>
    </row>
    <row r="9" spans="1:15" x14ac:dyDescent="0.2">
      <c r="A9">
        <v>4</v>
      </c>
      <c r="B9" t="s">
        <v>67</v>
      </c>
      <c r="C9">
        <v>655</v>
      </c>
      <c r="G9">
        <v>6</v>
      </c>
      <c r="H9" t="s">
        <v>69</v>
      </c>
      <c r="I9">
        <v>57</v>
      </c>
      <c r="L9">
        <v>6</v>
      </c>
      <c r="M9" t="s">
        <v>69</v>
      </c>
      <c r="N9">
        <v>41</v>
      </c>
    </row>
    <row r="10" spans="1:15" x14ac:dyDescent="0.2">
      <c r="A10">
        <v>5</v>
      </c>
      <c r="B10" t="s">
        <v>68</v>
      </c>
      <c r="C10">
        <v>417</v>
      </c>
      <c r="D10">
        <f>(C10+C11+C12+C13+C14)/C3*100</f>
        <v>2.0729264057700014</v>
      </c>
      <c r="G10">
        <v>7</v>
      </c>
      <c r="H10" t="s">
        <v>70</v>
      </c>
      <c r="I10">
        <v>11</v>
      </c>
      <c r="L10">
        <v>7</v>
      </c>
      <c r="M10" t="s">
        <v>70</v>
      </c>
      <c r="N10">
        <v>9</v>
      </c>
    </row>
    <row r="11" spans="1:15" x14ac:dyDescent="0.2">
      <c r="A11">
        <v>6</v>
      </c>
      <c r="B11" t="s">
        <v>69</v>
      </c>
      <c r="C11">
        <v>77</v>
      </c>
      <c r="G11">
        <v>8</v>
      </c>
      <c r="H11" t="s">
        <v>71</v>
      </c>
      <c r="I11">
        <v>35</v>
      </c>
      <c r="L11">
        <v>8</v>
      </c>
      <c r="M11" t="s">
        <v>71</v>
      </c>
      <c r="N11">
        <v>32</v>
      </c>
    </row>
    <row r="12" spans="1:15" x14ac:dyDescent="0.2">
      <c r="A12">
        <v>7</v>
      </c>
      <c r="B12" t="s">
        <v>70</v>
      </c>
      <c r="C12">
        <v>15</v>
      </c>
      <c r="G12">
        <v>9</v>
      </c>
      <c r="H12" t="s">
        <v>11</v>
      </c>
      <c r="I12">
        <v>209</v>
      </c>
      <c r="L12">
        <v>10</v>
      </c>
      <c r="M12" t="s">
        <v>81</v>
      </c>
      <c r="N12">
        <v>4057</v>
      </c>
    </row>
    <row r="13" spans="1:15" x14ac:dyDescent="0.2">
      <c r="A13">
        <v>8</v>
      </c>
      <c r="B13" t="s">
        <v>71</v>
      </c>
      <c r="C13">
        <v>24</v>
      </c>
      <c r="L13">
        <v>11</v>
      </c>
      <c r="M13" t="s">
        <v>82</v>
      </c>
      <c r="N13">
        <v>30</v>
      </c>
    </row>
    <row r="14" spans="1:15" x14ac:dyDescent="0.2">
      <c r="A14">
        <v>9</v>
      </c>
      <c r="B14" t="s">
        <v>11</v>
      </c>
      <c r="C14">
        <v>243</v>
      </c>
      <c r="L14">
        <v>98</v>
      </c>
      <c r="M14" t="s">
        <v>83</v>
      </c>
      <c r="N14">
        <v>47</v>
      </c>
    </row>
    <row r="15" spans="1:15" x14ac:dyDescent="0.2">
      <c r="L15">
        <v>99</v>
      </c>
      <c r="M15" t="s">
        <v>11</v>
      </c>
      <c r="N15">
        <v>205</v>
      </c>
    </row>
    <row r="16" spans="1:15" x14ac:dyDescent="0.2">
      <c r="B16">
        <v>2006</v>
      </c>
      <c r="H16">
        <v>2009</v>
      </c>
    </row>
    <row r="17" spans="1:10" x14ac:dyDescent="0.2">
      <c r="A17" t="s">
        <v>34</v>
      </c>
      <c r="B17" t="s">
        <v>72</v>
      </c>
      <c r="C17" t="s">
        <v>33</v>
      </c>
      <c r="G17" t="s">
        <v>34</v>
      </c>
      <c r="H17" t="s">
        <v>63</v>
      </c>
      <c r="I17" t="s">
        <v>33</v>
      </c>
    </row>
    <row r="18" spans="1:10" x14ac:dyDescent="0.2">
      <c r="C18">
        <v>38648</v>
      </c>
      <c r="I18">
        <v>30862</v>
      </c>
    </row>
    <row r="19" spans="1:10" x14ac:dyDescent="0.2">
      <c r="A19">
        <v>1</v>
      </c>
      <c r="B19" t="s">
        <v>73</v>
      </c>
      <c r="C19">
        <v>34582</v>
      </c>
      <c r="D19">
        <f>C19/C18*100</f>
        <v>89.479403850134545</v>
      </c>
      <c r="E19" t="b">
        <f>D19='2-28'!R24</f>
        <v>1</v>
      </c>
      <c r="G19" t="s">
        <v>32</v>
      </c>
      <c r="H19" t="s">
        <v>31</v>
      </c>
      <c r="I19">
        <v>0</v>
      </c>
    </row>
    <row r="20" spans="1:10" x14ac:dyDescent="0.2">
      <c r="A20">
        <v>2</v>
      </c>
      <c r="B20" t="s">
        <v>21</v>
      </c>
      <c r="C20">
        <v>2802</v>
      </c>
      <c r="D20">
        <f>C20/C18*100</f>
        <v>7.2500517491202645</v>
      </c>
      <c r="E20" t="b">
        <f>D20='2-28'!R25</f>
        <v>0</v>
      </c>
      <c r="G20">
        <v>0</v>
      </c>
      <c r="H20" t="s">
        <v>64</v>
      </c>
      <c r="I20">
        <v>0</v>
      </c>
    </row>
    <row r="21" spans="1:10" x14ac:dyDescent="0.2">
      <c r="A21">
        <v>3</v>
      </c>
      <c r="B21" t="s">
        <v>66</v>
      </c>
      <c r="C21">
        <v>78</v>
      </c>
      <c r="D21">
        <f>(C21+C22)/C18*100</f>
        <v>1.2005795901469674</v>
      </c>
      <c r="E21" t="b">
        <f>D21='2-28'!R26</f>
        <v>1</v>
      </c>
      <c r="G21">
        <v>1</v>
      </c>
      <c r="H21" t="s">
        <v>65</v>
      </c>
      <c r="I21">
        <v>27205</v>
      </c>
      <c r="J21">
        <f>I21/I18*100</f>
        <v>88.150476313913543</v>
      </c>
    </row>
    <row r="22" spans="1:10" x14ac:dyDescent="0.2">
      <c r="A22">
        <v>4</v>
      </c>
      <c r="B22" t="s">
        <v>74</v>
      </c>
      <c r="C22">
        <v>386</v>
      </c>
      <c r="G22">
        <v>2</v>
      </c>
      <c r="H22" t="s">
        <v>21</v>
      </c>
      <c r="I22">
        <v>2425</v>
      </c>
      <c r="J22">
        <f>I22/I18*100</f>
        <v>7.8575594582334265</v>
      </c>
    </row>
    <row r="23" spans="1:10" x14ac:dyDescent="0.2">
      <c r="A23">
        <v>5</v>
      </c>
      <c r="B23" t="s">
        <v>75</v>
      </c>
      <c r="C23">
        <v>441</v>
      </c>
      <c r="D23">
        <f>(C23+C24+C25+C26+C27)/C18*100</f>
        <v>2.0699648105982198</v>
      </c>
      <c r="E23" t="b">
        <f>D23='2-28'!R27</f>
        <v>1</v>
      </c>
      <c r="G23">
        <v>3</v>
      </c>
      <c r="H23" t="s">
        <v>66</v>
      </c>
      <c r="I23">
        <v>113</v>
      </c>
      <c r="J23">
        <f>(I23+I24)/I18*100</f>
        <v>1.8858142699760223</v>
      </c>
    </row>
    <row r="24" spans="1:10" x14ac:dyDescent="0.2">
      <c r="A24">
        <v>6</v>
      </c>
      <c r="B24" t="s">
        <v>76</v>
      </c>
      <c r="C24">
        <v>28</v>
      </c>
      <c r="G24">
        <v>4</v>
      </c>
      <c r="H24" t="s">
        <v>67</v>
      </c>
      <c r="I24">
        <v>469</v>
      </c>
    </row>
    <row r="25" spans="1:10" x14ac:dyDescent="0.2">
      <c r="A25">
        <v>7</v>
      </c>
      <c r="B25" t="s">
        <v>77</v>
      </c>
      <c r="C25">
        <v>5</v>
      </c>
      <c r="G25">
        <v>5</v>
      </c>
      <c r="H25" t="s">
        <v>68</v>
      </c>
      <c r="I25">
        <v>309</v>
      </c>
      <c r="J25">
        <f>(I25+I26+I27+I28+I29)/I18*100</f>
        <v>2.1061499578770007</v>
      </c>
    </row>
    <row r="26" spans="1:10" x14ac:dyDescent="0.2">
      <c r="A26">
        <v>8</v>
      </c>
      <c r="B26" t="s">
        <v>78</v>
      </c>
      <c r="C26">
        <v>67</v>
      </c>
      <c r="G26">
        <v>6</v>
      </c>
      <c r="H26" t="s">
        <v>69</v>
      </c>
      <c r="I26">
        <v>46</v>
      </c>
    </row>
    <row r="27" spans="1:10" x14ac:dyDescent="0.2">
      <c r="A27">
        <v>9</v>
      </c>
      <c r="B27" t="s">
        <v>11</v>
      </c>
      <c r="C27">
        <v>259</v>
      </c>
      <c r="G27">
        <v>7</v>
      </c>
      <c r="H27" t="s">
        <v>70</v>
      </c>
      <c r="I27">
        <v>13</v>
      </c>
    </row>
    <row r="28" spans="1:10" x14ac:dyDescent="0.2">
      <c r="G28">
        <v>8</v>
      </c>
      <c r="H28" t="s">
        <v>71</v>
      </c>
      <c r="I28">
        <v>35</v>
      </c>
    </row>
    <row r="29" spans="1:10" x14ac:dyDescent="0.2">
      <c r="G29">
        <v>9</v>
      </c>
      <c r="H29" t="s">
        <v>11</v>
      </c>
      <c r="I2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2-28</vt:lpstr>
      <vt:lpstr>crash hour</vt:lpstr>
      <vt:lpstr>atmosphere</vt:lpstr>
    </vt:vector>
  </TitlesOfParts>
  <Company>DTS-49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Maccalous</dc:creator>
  <cp:lastModifiedBy>L. Nguyen</cp:lastModifiedBy>
  <cp:lastPrinted>2016-10-07T15:00:32Z</cp:lastPrinted>
  <dcterms:created xsi:type="dcterms:W3CDTF">1999-04-12T15:28:45Z</dcterms:created>
  <dcterms:modified xsi:type="dcterms:W3CDTF">2016-10-07T15:00:37Z</dcterms:modified>
</cp:coreProperties>
</file>