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5" windowWidth="19080" windowHeight="11700"/>
  </bookViews>
  <sheets>
    <sheet name="2-29" sheetId="1" r:id="rId1"/>
  </sheets>
  <definedNames>
    <definedName name="HTML_CodePage" hidden="1">1252</definedName>
    <definedName name="HTML_Control" hidden="1">{"'2-28'!$A$1:$M$32"}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tasks\nts2000\nts2000\HTML\Ch2_web\2-28.htm"</definedName>
    <definedName name="HTML_Title" hidden="1">"Table 2-28"</definedName>
  </definedNames>
  <calcPr calcId="145621"/>
</workbook>
</file>

<file path=xl/calcChain.xml><?xml version="1.0" encoding="utf-8"?>
<calcChain xmlns="http://schemas.openxmlformats.org/spreadsheetml/2006/main">
  <c r="X9" i="1" l="1"/>
  <c r="X4" i="1"/>
  <c r="W9" i="1"/>
  <c r="W4" i="1"/>
  <c r="S6" i="1"/>
  <c r="S7" i="1"/>
  <c r="S4" i="1"/>
  <c r="S3" i="1" s="1"/>
  <c r="V4" i="1"/>
  <c r="U4" i="1"/>
  <c r="T6" i="1"/>
  <c r="T7" i="1"/>
  <c r="T4" i="1"/>
  <c r="T3" i="1" s="1"/>
  <c r="O4" i="1"/>
  <c r="O3" i="1" s="1"/>
  <c r="K4" i="1"/>
  <c r="K3" i="1" s="1"/>
  <c r="J4" i="1"/>
  <c r="S9" i="1"/>
  <c r="O9" i="1"/>
  <c r="K9" i="1"/>
  <c r="C9" i="1"/>
  <c r="C4" i="1"/>
  <c r="C3" i="1" s="1"/>
  <c r="E9" i="1"/>
  <c r="E3" i="1"/>
  <c r="E4" i="1"/>
  <c r="F9" i="1"/>
  <c r="F4" i="1"/>
  <c r="F3" i="1"/>
  <c r="G9" i="1"/>
  <c r="G3" i="1"/>
  <c r="G4" i="1"/>
  <c r="H9" i="1"/>
  <c r="H4" i="1"/>
  <c r="H3" i="1"/>
  <c r="I9" i="1"/>
  <c r="I3" i="1"/>
  <c r="I4" i="1"/>
  <c r="J9" i="1"/>
  <c r="J3" i="1" s="1"/>
  <c r="L9" i="1"/>
  <c r="L4" i="1"/>
  <c r="L3" i="1" s="1"/>
  <c r="M9" i="1"/>
  <c r="M4" i="1"/>
  <c r="M3" i="1"/>
  <c r="N14" i="1"/>
  <c r="N9" i="1"/>
  <c r="N5" i="1"/>
  <c r="N6" i="1"/>
  <c r="N7" i="1"/>
  <c r="N4" i="1"/>
  <c r="N3" i="1" s="1"/>
  <c r="P9" i="1"/>
  <c r="P4" i="1"/>
  <c r="P3" i="1"/>
  <c r="Q9" i="1"/>
  <c r="Q4" i="1"/>
  <c r="Q3" i="1" s="1"/>
  <c r="R9" i="1"/>
  <c r="R4" i="1"/>
  <c r="R3" i="1"/>
  <c r="T14" i="1"/>
  <c r="T9" i="1"/>
  <c r="U9" i="1"/>
  <c r="D4" i="1"/>
  <c r="D3" i="1" s="1"/>
  <c r="D9" i="1"/>
  <c r="B4" i="1"/>
  <c r="B3" i="1"/>
  <c r="B9" i="1"/>
  <c r="V9" i="1"/>
  <c r="U3" i="1" l="1"/>
</calcChain>
</file>

<file path=xl/sharedStrings.xml><?xml version="1.0" encoding="utf-8"?>
<sst xmlns="http://schemas.openxmlformats.org/spreadsheetml/2006/main" count="23" uniqueCount="23">
  <si>
    <t>55 mph</t>
  </si>
  <si>
    <t>60 mph</t>
  </si>
  <si>
    <t>65 mph</t>
  </si>
  <si>
    <t>70 mph</t>
  </si>
  <si>
    <t>Over 70 mph</t>
  </si>
  <si>
    <t>30, 35 mph</t>
  </si>
  <si>
    <t>40, 45 mph</t>
  </si>
  <si>
    <t>50 mph</t>
  </si>
  <si>
    <t>The National Maximum Speed Limit was repealed in late 1995; speed limits are again set by the states, some of which have raised their maximum speed limits to 70 mph or above.</t>
  </si>
  <si>
    <t>NOTES</t>
  </si>
  <si>
    <t xml:space="preserve">In 1974, Congress enacted a national maximum speed limit of 55 miles per hour (mph).  Amendments in 1987 and 1991 allowed states to increase speed limits to 65 mph on rural Interstates and similar highways. </t>
  </si>
  <si>
    <t>TOTAL fatal crashes</t>
  </si>
  <si>
    <t>Under 55 mph, total</t>
  </si>
  <si>
    <t>55 mph and above, total</t>
  </si>
  <si>
    <r>
      <t>5,10,15, 20, 25 mph</t>
    </r>
    <r>
      <rPr>
        <vertAlign val="superscript"/>
        <sz val="11"/>
        <rFont val="Arial Narrow"/>
        <family val="2"/>
      </rPr>
      <t>a</t>
    </r>
  </si>
  <si>
    <r>
      <t>KEY:</t>
    </r>
    <r>
      <rPr>
        <sz val="9"/>
        <rFont val="Arial"/>
        <family val="2"/>
      </rPr>
      <t xml:space="preserve"> mph = miles per hour; R = revised.</t>
    </r>
  </si>
  <si>
    <t>SOURCES</t>
  </si>
  <si>
    <r>
      <t>Unknown</t>
    </r>
    <r>
      <rPr>
        <b/>
        <vertAlign val="superscript"/>
        <sz val="11"/>
        <rFont val="Arial Narrow"/>
        <family val="2"/>
      </rPr>
      <t>b</t>
    </r>
  </si>
  <si>
    <r>
      <t xml:space="preserve">a </t>
    </r>
    <r>
      <rPr>
        <sz val="9"/>
        <rFont val="Arial"/>
        <family val="2"/>
      </rPr>
      <t>The "No Statutory Limit" speed limit designation is included in this category.</t>
    </r>
  </si>
  <si>
    <r>
      <t xml:space="preserve">1975-93: U.S. Department of Transportation, National Highway Traffic Safety Administration, National Center for Statistics and Analysis, </t>
    </r>
    <r>
      <rPr>
        <i/>
        <sz val="9"/>
        <rFont val="Arial"/>
        <family val="2"/>
      </rPr>
      <t>Traffic Safety Facts 2000</t>
    </r>
    <r>
      <rPr>
        <sz val="9"/>
        <rFont val="Arial"/>
        <family val="2"/>
      </rPr>
      <t xml:space="preserve">, DOT HS 809 337 (Washington, DC: December 2001), table 30, and the Fatality Analysis Reporting System (FARS) </t>
    </r>
    <r>
      <rPr>
        <i/>
        <sz val="9"/>
        <rFont val="Arial"/>
        <family val="2"/>
      </rPr>
      <t>Web-Based Encyclopedia</t>
    </r>
    <r>
      <rPr>
        <sz val="9"/>
        <rFont val="Arial"/>
        <family val="2"/>
      </rPr>
      <t>, available at http://www-fars.nthsa.dot.gov as of November 2003.</t>
    </r>
  </si>
  <si>
    <t>Table 2-29:  Motor Vehicle Fatal Crashes by Posted Speed Limit</t>
  </si>
  <si>
    <r>
      <t>b</t>
    </r>
    <r>
      <rPr>
        <sz val="9"/>
        <rFont val="Arial"/>
        <family val="2"/>
      </rPr>
      <t xml:space="preserve"> The "blank" designation is included in this category. The 2010 - 12 figure includes fatal crashes where the speed limit was not reported.</t>
    </r>
  </si>
  <si>
    <r>
      <t xml:space="preserve">1994-2014: U.S. Department of Transportation, National Highway Traffic Safety Administration, National Center for Statistics and Analysis, Fatality Analysis Reporting System (FARS), </t>
    </r>
    <r>
      <rPr>
        <i/>
        <sz val="9"/>
        <rFont val="Arial"/>
        <family val="2"/>
      </rPr>
      <t>Web-Based Encyclopedia</t>
    </r>
    <r>
      <rPr>
        <sz val="9"/>
        <rFont val="Arial"/>
        <family val="2"/>
      </rPr>
      <t>, available at http://www-fars.nhtsa.dot.gov/ as of July 18,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</si>
</sst>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\(\R\)\ General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vertAlign val="superscript"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8">
    <xf numFmtId="0" fontId="0" fillId="0" borderId="0"/>
    <xf numFmtId="3" fontId="2" fillId="0" borderId="1" applyAlignment="0">
      <alignment horizontal="right" vertical="center"/>
    </xf>
    <xf numFmtId="49" fontId="3" fillId="0" borderId="1">
      <alignment horizontal="left" vertical="center"/>
    </xf>
    <xf numFmtId="164" fontId="4" fillId="0" borderId="1" applyNumberFormat="0" applyFill="0">
      <alignment horizontal="right"/>
    </xf>
    <xf numFmtId="0" fontId="6" fillId="0" borderId="1">
      <alignment horizontal="left"/>
    </xf>
    <xf numFmtId="0" fontId="6" fillId="0" borderId="2">
      <alignment horizontal="right" vertical="center"/>
    </xf>
    <xf numFmtId="0" fontId="4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0" fontId="5" fillId="0" borderId="0">
      <alignment horizontal="right"/>
    </xf>
    <xf numFmtId="0" fontId="3" fillId="0" borderId="0">
      <alignment horizontal="right"/>
    </xf>
    <xf numFmtId="0" fontId="5" fillId="0" borderId="0">
      <alignment horizontal="left"/>
    </xf>
    <xf numFmtId="49" fontId="3" fillId="0" borderId="1">
      <alignment horizontal="left" vertical="center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7" fillId="0" borderId="0">
      <alignment horizontal="left"/>
    </xf>
    <xf numFmtId="0" fontId="9" fillId="0" borderId="0">
      <alignment horizontal="left"/>
    </xf>
    <xf numFmtId="0" fontId="4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4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7" fillId="0" borderId="0">
      <alignment horizontal="left" vertical="center"/>
    </xf>
    <xf numFmtId="0" fontId="12" fillId="0" borderId="0"/>
    <xf numFmtId="0" fontId="1" fillId="0" borderId="0"/>
  </cellStyleXfs>
  <cellXfs count="38">
    <xf numFmtId="0" fontId="0" fillId="0" borderId="0" xfId="0"/>
    <xf numFmtId="0" fontId="10" fillId="4" borderId="0" xfId="0" applyFont="1" applyFill="1"/>
    <xf numFmtId="0" fontId="13" fillId="4" borderId="4" xfId="11" applyFont="1" applyFill="1" applyBorder="1" applyAlignment="1">
      <alignment horizontal="center"/>
    </xf>
    <xf numFmtId="0" fontId="13" fillId="4" borderId="4" xfId="11" applyNumberFormat="1" applyFont="1" applyFill="1" applyBorder="1" applyAlignment="1">
      <alignment horizontal="center"/>
    </xf>
    <xf numFmtId="165" fontId="13" fillId="4" borderId="4" xfId="11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3" fillId="4" borderId="0" xfId="11" applyFont="1" applyFill="1" applyBorder="1" applyAlignment="1"/>
    <xf numFmtId="3" fontId="13" fillId="4" borderId="0" xfId="11" applyNumberFormat="1" applyFont="1" applyFill="1" applyBorder="1" applyAlignment="1">
      <alignment horizontal="right"/>
    </xf>
    <xf numFmtId="3" fontId="13" fillId="4" borderId="0" xfId="0" applyNumberFormat="1" applyFont="1" applyFill="1" applyAlignment="1">
      <alignment horizontal="right"/>
    </xf>
    <xf numFmtId="3" fontId="13" fillId="4" borderId="0" xfId="0" applyNumberFormat="1" applyFont="1" applyFill="1"/>
    <xf numFmtId="0" fontId="13" fillId="4" borderId="0" xfId="11" applyFont="1" applyFill="1" applyBorder="1" applyAlignment="1">
      <alignment horizontal="left" wrapText="1"/>
    </xf>
    <xf numFmtId="0" fontId="14" fillId="4" borderId="0" xfId="11" applyFont="1" applyFill="1" applyBorder="1" applyAlignment="1">
      <alignment horizontal="left" vertical="top" indent="1"/>
    </xf>
    <xf numFmtId="3" fontId="14" fillId="4" borderId="0" xfId="11" applyNumberFormat="1" applyFont="1" applyFill="1" applyBorder="1" applyAlignment="1">
      <alignment horizontal="right"/>
    </xf>
    <xf numFmtId="3" fontId="14" fillId="4" borderId="0" xfId="0" applyNumberFormat="1" applyFont="1" applyFill="1" applyAlignment="1">
      <alignment horizontal="right"/>
    </xf>
    <xf numFmtId="3" fontId="14" fillId="4" borderId="0" xfId="0" applyNumberFormat="1" applyFont="1" applyFill="1"/>
    <xf numFmtId="0" fontId="12" fillId="4" borderId="0" xfId="0" applyFont="1" applyFill="1"/>
    <xf numFmtId="0" fontId="14" fillId="4" borderId="0" xfId="11" applyFont="1" applyFill="1" applyBorder="1" applyAlignment="1">
      <alignment horizontal="left" indent="1"/>
    </xf>
    <xf numFmtId="3" fontId="14" fillId="4" borderId="0" xfId="11" applyNumberFormat="1" applyFont="1" applyFill="1" applyBorder="1" applyAlignment="1">
      <alignment horizontal="right" vertical="top"/>
    </xf>
    <xf numFmtId="3" fontId="14" fillId="4" borderId="0" xfId="0" applyNumberFormat="1" applyFont="1" applyFill="1" applyBorder="1" applyAlignment="1">
      <alignment horizontal="right"/>
    </xf>
    <xf numFmtId="3" fontId="14" fillId="4" borderId="0" xfId="0" applyNumberFormat="1" applyFont="1" applyFill="1" applyBorder="1"/>
    <xf numFmtId="0" fontId="12" fillId="4" borderId="0" xfId="0" applyFont="1" applyFill="1" applyBorder="1"/>
    <xf numFmtId="0" fontId="13" fillId="4" borderId="0" xfId="11" applyFont="1" applyFill="1" applyBorder="1">
      <alignment horizontal="left"/>
    </xf>
    <xf numFmtId="0" fontId="13" fillId="4" borderId="5" xfId="11" applyFont="1" applyFill="1" applyBorder="1" applyAlignment="1"/>
    <xf numFmtId="3" fontId="13" fillId="4" borderId="5" xfId="11" applyNumberFormat="1" applyFont="1" applyFill="1" applyBorder="1" applyAlignment="1">
      <alignment horizontal="right"/>
    </xf>
    <xf numFmtId="3" fontId="13" fillId="4" borderId="5" xfId="0" applyNumberFormat="1" applyFont="1" applyFill="1" applyBorder="1" applyAlignment="1">
      <alignment horizontal="right"/>
    </xf>
    <xf numFmtId="3" fontId="13" fillId="4" borderId="5" xfId="0" applyNumberFormat="1" applyFont="1" applyFill="1" applyBorder="1"/>
    <xf numFmtId="0" fontId="16" fillId="4" borderId="0" xfId="0" applyFont="1" applyFill="1"/>
    <xf numFmtId="0" fontId="16" fillId="4" borderId="6" xfId="11" applyFont="1" applyFill="1" applyBorder="1" applyAlignment="1">
      <alignment wrapText="1"/>
    </xf>
    <xf numFmtId="0" fontId="18" fillId="4" borderId="0" xfId="11" applyFont="1" applyFill="1" applyBorder="1" applyAlignment="1">
      <alignment horizontal="left" wrapText="1"/>
    </xf>
    <xf numFmtId="0" fontId="19" fillId="4" borderId="0" xfId="11" applyFont="1" applyFill="1" applyBorder="1" applyAlignment="1">
      <alignment wrapText="1"/>
    </xf>
    <xf numFmtId="0" fontId="11" fillId="4" borderId="5" xfId="11" applyFont="1" applyFill="1" applyBorder="1" applyAlignment="1">
      <alignment wrapText="1"/>
    </xf>
    <xf numFmtId="0" fontId="17" fillId="4" borderId="0" xfId="11" applyFont="1" applyFill="1" applyAlignment="1">
      <alignment horizontal="left" wrapText="1"/>
    </xf>
    <xf numFmtId="0" fontId="16" fillId="4" borderId="0" xfId="0" applyNumberFormat="1" applyFont="1" applyFill="1" applyAlignment="1">
      <alignment wrapText="1"/>
    </xf>
    <xf numFmtId="0" fontId="17" fillId="4" borderId="0" xfId="0" applyNumberFormat="1" applyFont="1" applyFill="1" applyAlignment="1">
      <alignment wrapText="1"/>
    </xf>
    <xf numFmtId="0" fontId="17" fillId="4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6" fillId="4" borderId="0" xfId="11" applyNumberFormat="1" applyFont="1" applyFill="1" applyAlignment="1">
      <alignment wrapText="1"/>
    </xf>
    <xf numFmtId="0" fontId="17" fillId="4" borderId="0" xfId="11" applyNumberFormat="1" applyFont="1" applyFill="1" applyAlignment="1">
      <alignment wrapText="1"/>
    </xf>
  </cellXfs>
  <cellStyles count="28">
    <cellStyle name="Data" xfId="1"/>
    <cellStyle name="Data Superscript" xfId="2"/>
    <cellStyle name="Data_1-1A-Regular" xfId="3"/>
    <cellStyle name="Hed Side" xfId="4"/>
    <cellStyle name="Hed Side bold" xfId="5"/>
    <cellStyle name="Hed Side Regular" xfId="6"/>
    <cellStyle name="Hed Side_1-1A-Regular" xfId="7"/>
    <cellStyle name="Hed Top" xfId="8"/>
    <cellStyle name="Normal" xfId="0" builtinId="0"/>
    <cellStyle name="Normal 2" xfId="26"/>
    <cellStyle name="Normal 3" xfId="27"/>
    <cellStyle name="Source Hed" xfId="9"/>
    <cellStyle name="Source Superscript" xfId="10"/>
    <cellStyle name="Source Text" xfId="11"/>
    <cellStyle name="Superscript" xfId="12"/>
    <cellStyle name="Table Data" xfId="13"/>
    <cellStyle name="Table Head Top" xfId="14"/>
    <cellStyle name="Table Hed Side" xfId="15"/>
    <cellStyle name="Table Title" xfId="16"/>
    <cellStyle name="Title Text" xfId="17"/>
    <cellStyle name="Title Text 1" xfId="18"/>
    <cellStyle name="Title Text 2" xfId="19"/>
    <cellStyle name="Title-1" xfId="20"/>
    <cellStyle name="Title-2" xfId="21"/>
    <cellStyle name="Title-3" xfId="22"/>
    <cellStyle name="Wrap" xfId="23"/>
    <cellStyle name="Wrap Bold" xfId="24"/>
    <cellStyle name="Wrap Title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27"/>
  <sheetViews>
    <sheetView tabSelected="1" zoomScaleNormal="100" workbookViewId="0">
      <selection sqref="A1:AC1"/>
    </sheetView>
  </sheetViews>
  <sheetFormatPr defaultRowHeight="12.75" x14ac:dyDescent="0.2"/>
  <cols>
    <col min="1" max="1" width="21.5703125" style="15" customWidth="1"/>
    <col min="2" max="27" width="6.7109375" style="15" customWidth="1"/>
    <col min="28" max="28" width="7.7109375" style="15" customWidth="1"/>
    <col min="29" max="29" width="6.7109375" style="15" customWidth="1"/>
    <col min="30" max="16384" width="9.140625" style="15"/>
  </cols>
  <sheetData>
    <row r="1" spans="1:29" s="1" customFormat="1" ht="16.5" customHeight="1" thickBot="1" x14ac:dyDescent="0.3">
      <c r="A1" s="30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s="5" customFormat="1" ht="16.5" customHeight="1" x14ac:dyDescent="0.3">
      <c r="A2" s="2"/>
      <c r="B2" s="3">
        <v>1975</v>
      </c>
      <c r="C2" s="3">
        <v>1980</v>
      </c>
      <c r="D2" s="3">
        <v>1985</v>
      </c>
      <c r="E2" s="3">
        <v>1990</v>
      </c>
      <c r="F2" s="3">
        <v>1991</v>
      </c>
      <c r="G2" s="3">
        <v>1992</v>
      </c>
      <c r="H2" s="3">
        <v>1993</v>
      </c>
      <c r="I2" s="3">
        <v>1994</v>
      </c>
      <c r="J2" s="3">
        <v>1995</v>
      </c>
      <c r="K2" s="3">
        <v>1996</v>
      </c>
      <c r="L2" s="3">
        <v>1997</v>
      </c>
      <c r="M2" s="3">
        <v>1998</v>
      </c>
      <c r="N2" s="3">
        <v>1999</v>
      </c>
      <c r="O2" s="3">
        <v>2000</v>
      </c>
      <c r="P2" s="3">
        <v>2001</v>
      </c>
      <c r="Q2" s="3">
        <v>2002</v>
      </c>
      <c r="R2" s="3">
        <v>2003</v>
      </c>
      <c r="S2" s="3">
        <v>2004</v>
      </c>
      <c r="T2" s="3">
        <v>2005</v>
      </c>
      <c r="U2" s="3">
        <v>2006</v>
      </c>
      <c r="V2" s="3">
        <v>2007</v>
      </c>
      <c r="W2" s="3">
        <v>2008</v>
      </c>
      <c r="X2" s="3">
        <v>2009</v>
      </c>
      <c r="Y2" s="3">
        <v>2010</v>
      </c>
      <c r="Z2" s="3">
        <v>2011</v>
      </c>
      <c r="AA2" s="3">
        <v>2012</v>
      </c>
      <c r="AB2" s="4">
        <v>2013</v>
      </c>
      <c r="AC2" s="3">
        <v>2014</v>
      </c>
    </row>
    <row r="3" spans="1:29" s="1" customFormat="1" ht="16.5" customHeight="1" x14ac:dyDescent="0.3">
      <c r="A3" s="6" t="s">
        <v>11</v>
      </c>
      <c r="B3" s="7">
        <f>+B4+B9+B15</f>
        <v>39161</v>
      </c>
      <c r="C3" s="7">
        <f t="shared" ref="C3:U3" si="0">+C4+C9+C15</f>
        <v>45284</v>
      </c>
      <c r="D3" s="7">
        <f t="shared" si="0"/>
        <v>39196</v>
      </c>
      <c r="E3" s="7">
        <f t="shared" si="0"/>
        <v>39836</v>
      </c>
      <c r="F3" s="7">
        <f t="shared" si="0"/>
        <v>36937</v>
      </c>
      <c r="G3" s="7">
        <f t="shared" si="0"/>
        <v>34942</v>
      </c>
      <c r="H3" s="7">
        <f t="shared" si="0"/>
        <v>35780</v>
      </c>
      <c r="I3" s="7">
        <f t="shared" si="0"/>
        <v>36254</v>
      </c>
      <c r="J3" s="7">
        <f t="shared" si="0"/>
        <v>37241</v>
      </c>
      <c r="K3" s="7">
        <f t="shared" si="0"/>
        <v>37494</v>
      </c>
      <c r="L3" s="7">
        <f t="shared" si="0"/>
        <v>37324</v>
      </c>
      <c r="M3" s="7">
        <f t="shared" si="0"/>
        <v>37107</v>
      </c>
      <c r="N3" s="7">
        <f t="shared" si="0"/>
        <v>37140</v>
      </c>
      <c r="O3" s="7">
        <f t="shared" si="0"/>
        <v>37526</v>
      </c>
      <c r="P3" s="7">
        <f t="shared" si="0"/>
        <v>37862</v>
      </c>
      <c r="Q3" s="7">
        <f t="shared" si="0"/>
        <v>38491</v>
      </c>
      <c r="R3" s="7">
        <f t="shared" si="0"/>
        <v>38477</v>
      </c>
      <c r="S3" s="7">
        <f t="shared" si="0"/>
        <v>38444</v>
      </c>
      <c r="T3" s="7">
        <f t="shared" si="0"/>
        <v>39252</v>
      </c>
      <c r="U3" s="7">
        <f t="shared" si="0"/>
        <v>38648</v>
      </c>
      <c r="V3" s="7">
        <v>37435</v>
      </c>
      <c r="W3" s="7">
        <v>34172</v>
      </c>
      <c r="X3" s="7">
        <v>30862</v>
      </c>
      <c r="Y3" s="7">
        <v>31925</v>
      </c>
      <c r="Z3" s="8">
        <v>31470</v>
      </c>
      <c r="AA3" s="9">
        <v>32598</v>
      </c>
      <c r="AB3" s="9">
        <v>31918</v>
      </c>
      <c r="AC3" s="9">
        <v>31702</v>
      </c>
    </row>
    <row r="4" spans="1:29" s="1" customFormat="1" ht="16.5" customHeight="1" x14ac:dyDescent="0.3">
      <c r="A4" s="10" t="s">
        <v>12</v>
      </c>
      <c r="B4" s="7">
        <f>SUM(B5:B8)</f>
        <v>15233</v>
      </c>
      <c r="C4" s="7">
        <f t="shared" ref="C4:T4" si="1">SUM(C5:C8)</f>
        <v>20079</v>
      </c>
      <c r="D4" s="7">
        <f t="shared" si="1"/>
        <v>19278</v>
      </c>
      <c r="E4" s="7">
        <f t="shared" si="1"/>
        <v>19136</v>
      </c>
      <c r="F4" s="7">
        <f t="shared" si="1"/>
        <v>17507</v>
      </c>
      <c r="G4" s="7">
        <f t="shared" si="1"/>
        <v>16827</v>
      </c>
      <c r="H4" s="7">
        <f t="shared" si="1"/>
        <v>16985</v>
      </c>
      <c r="I4" s="7">
        <f t="shared" si="1"/>
        <v>16948</v>
      </c>
      <c r="J4" s="7">
        <f t="shared" si="1"/>
        <v>17439</v>
      </c>
      <c r="K4" s="7">
        <f t="shared" si="1"/>
        <v>17345</v>
      </c>
      <c r="L4" s="7">
        <f t="shared" si="1"/>
        <v>17258</v>
      </c>
      <c r="M4" s="7">
        <f t="shared" si="1"/>
        <v>17018</v>
      </c>
      <c r="N4" s="7">
        <f t="shared" si="1"/>
        <v>16963</v>
      </c>
      <c r="O4" s="7">
        <f t="shared" si="1"/>
        <v>17054</v>
      </c>
      <c r="P4" s="7">
        <f t="shared" si="1"/>
        <v>17582</v>
      </c>
      <c r="Q4" s="7">
        <f t="shared" si="1"/>
        <v>17651</v>
      </c>
      <c r="R4" s="7">
        <f t="shared" si="1"/>
        <v>17422</v>
      </c>
      <c r="S4" s="7">
        <f t="shared" si="1"/>
        <v>17758</v>
      </c>
      <c r="T4" s="7">
        <f t="shared" si="1"/>
        <v>18461</v>
      </c>
      <c r="U4" s="7">
        <f>SUM(U5:U8)</f>
        <v>18327</v>
      </c>
      <c r="V4" s="7">
        <f>SUM(V5:V8)</f>
        <v>17767</v>
      </c>
      <c r="W4" s="7">
        <f>SUM(W5:W8)</f>
        <v>16555</v>
      </c>
      <c r="X4" s="7">
        <f t="shared" ref="X4" si="2">SUM(X5:X8)</f>
        <v>15058</v>
      </c>
      <c r="Y4" s="7">
        <v>15541</v>
      </c>
      <c r="Z4" s="8">
        <v>15476</v>
      </c>
      <c r="AA4" s="9">
        <v>16383</v>
      </c>
      <c r="AB4" s="9">
        <v>16062</v>
      </c>
      <c r="AC4" s="9">
        <v>15847</v>
      </c>
    </row>
    <row r="5" spans="1:29" ht="16.5" customHeight="1" x14ac:dyDescent="0.3">
      <c r="A5" s="11" t="s">
        <v>14</v>
      </c>
      <c r="B5" s="12">
        <v>2617</v>
      </c>
      <c r="C5" s="12">
        <v>2865</v>
      </c>
      <c r="D5" s="12">
        <v>2504</v>
      </c>
      <c r="E5" s="12">
        <v>2234</v>
      </c>
      <c r="F5" s="12">
        <v>2097</v>
      </c>
      <c r="G5" s="12">
        <v>1911</v>
      </c>
      <c r="H5" s="12">
        <v>1895</v>
      </c>
      <c r="I5" s="12">
        <v>1890</v>
      </c>
      <c r="J5" s="12">
        <v>1893</v>
      </c>
      <c r="K5" s="12">
        <v>1896</v>
      </c>
      <c r="L5" s="12">
        <v>1955</v>
      </c>
      <c r="M5" s="12">
        <v>1873</v>
      </c>
      <c r="N5" s="13">
        <f>123+4+12+53+92+1579</f>
        <v>1863</v>
      </c>
      <c r="O5" s="13">
        <v>1827</v>
      </c>
      <c r="P5" s="13">
        <v>1919</v>
      </c>
      <c r="Q5" s="13">
        <v>1897</v>
      </c>
      <c r="R5" s="13">
        <v>1883</v>
      </c>
      <c r="S5" s="13">
        <v>1904</v>
      </c>
      <c r="T5" s="13">
        <v>1947</v>
      </c>
      <c r="U5" s="13">
        <v>1972</v>
      </c>
      <c r="V5" s="13">
        <v>2054</v>
      </c>
      <c r="W5" s="13">
        <v>1910</v>
      </c>
      <c r="X5" s="13">
        <v>1700</v>
      </c>
      <c r="Y5" s="13">
        <v>1930</v>
      </c>
      <c r="Z5" s="13">
        <v>1955</v>
      </c>
      <c r="AA5" s="14">
        <v>2101</v>
      </c>
      <c r="AB5" s="14">
        <v>2072</v>
      </c>
      <c r="AC5" s="14">
        <v>2162</v>
      </c>
    </row>
    <row r="6" spans="1:29" ht="16.5" customHeight="1" x14ac:dyDescent="0.3">
      <c r="A6" s="16" t="s">
        <v>5</v>
      </c>
      <c r="B6" s="12">
        <v>6099</v>
      </c>
      <c r="C6" s="12">
        <v>8527</v>
      </c>
      <c r="D6" s="17">
        <v>7890</v>
      </c>
      <c r="E6" s="12">
        <v>7756</v>
      </c>
      <c r="F6" s="12">
        <v>6908</v>
      </c>
      <c r="G6" s="12">
        <v>6696</v>
      </c>
      <c r="H6" s="12">
        <v>6759</v>
      </c>
      <c r="I6" s="12">
        <v>6565</v>
      </c>
      <c r="J6" s="12">
        <v>6681</v>
      </c>
      <c r="K6" s="12">
        <v>6445</v>
      </c>
      <c r="L6" s="12">
        <v>6383</v>
      </c>
      <c r="M6" s="12">
        <v>6025</v>
      </c>
      <c r="N6" s="13">
        <f>2127+3819</f>
        <v>5946</v>
      </c>
      <c r="O6" s="13">
        <v>6079</v>
      </c>
      <c r="P6" s="13">
        <v>6260</v>
      </c>
      <c r="Q6" s="13">
        <v>6090</v>
      </c>
      <c r="R6" s="13">
        <v>5995</v>
      </c>
      <c r="S6" s="13">
        <f>2166+3898</f>
        <v>6064</v>
      </c>
      <c r="T6" s="13">
        <f>2121+4216</f>
        <v>6337</v>
      </c>
      <c r="U6" s="13">
        <v>6347</v>
      </c>
      <c r="V6" s="13">
        <v>5946</v>
      </c>
      <c r="W6" s="13">
        <v>5773</v>
      </c>
      <c r="X6" s="13">
        <v>5141</v>
      </c>
      <c r="Y6" s="13">
        <v>5310</v>
      </c>
      <c r="Z6" s="13">
        <v>5297</v>
      </c>
      <c r="AA6" s="14">
        <v>5552</v>
      </c>
      <c r="AB6" s="14">
        <v>5407</v>
      </c>
      <c r="AC6" s="14">
        <v>5286</v>
      </c>
    </row>
    <row r="7" spans="1:29" ht="16.5" customHeight="1" x14ac:dyDescent="0.3">
      <c r="A7" s="16" t="s">
        <v>6</v>
      </c>
      <c r="B7" s="12">
        <v>4276</v>
      </c>
      <c r="C7" s="12">
        <v>6256</v>
      </c>
      <c r="D7" s="17">
        <v>6812</v>
      </c>
      <c r="E7" s="12">
        <v>7092</v>
      </c>
      <c r="F7" s="12">
        <v>6608</v>
      </c>
      <c r="G7" s="12">
        <v>6345</v>
      </c>
      <c r="H7" s="12">
        <v>6454</v>
      </c>
      <c r="I7" s="12">
        <v>6632</v>
      </c>
      <c r="J7" s="12">
        <v>6938</v>
      </c>
      <c r="K7" s="12">
        <v>7096</v>
      </c>
      <c r="L7" s="12">
        <v>7132</v>
      </c>
      <c r="M7" s="12">
        <v>7349</v>
      </c>
      <c r="N7" s="13">
        <f>2501+4744</f>
        <v>7245</v>
      </c>
      <c r="O7" s="13">
        <v>7315</v>
      </c>
      <c r="P7" s="13">
        <v>7576</v>
      </c>
      <c r="Q7" s="13">
        <v>7784</v>
      </c>
      <c r="R7" s="13">
        <v>7717</v>
      </c>
      <c r="S7" s="13">
        <f>2620+5344</f>
        <v>7964</v>
      </c>
      <c r="T7" s="13">
        <f>2755+5604</f>
        <v>8359</v>
      </c>
      <c r="U7" s="13">
        <v>8172</v>
      </c>
      <c r="V7" s="13">
        <v>7994</v>
      </c>
      <c r="W7" s="13">
        <v>7343</v>
      </c>
      <c r="X7" s="13">
        <v>6679</v>
      </c>
      <c r="Y7" s="13">
        <v>6833</v>
      </c>
      <c r="Z7" s="13">
        <v>6780</v>
      </c>
      <c r="AA7" s="14">
        <v>7206</v>
      </c>
      <c r="AB7" s="14">
        <v>7053</v>
      </c>
      <c r="AC7" s="14">
        <v>7005</v>
      </c>
    </row>
    <row r="8" spans="1:29" s="20" customFormat="1" ht="16.5" customHeight="1" x14ac:dyDescent="0.3">
      <c r="A8" s="16" t="s">
        <v>7</v>
      </c>
      <c r="B8" s="12">
        <v>2241</v>
      </c>
      <c r="C8" s="12">
        <v>2431</v>
      </c>
      <c r="D8" s="12">
        <v>2072</v>
      </c>
      <c r="E8" s="12">
        <v>2054</v>
      </c>
      <c r="F8" s="12">
        <v>1894</v>
      </c>
      <c r="G8" s="12">
        <v>1875</v>
      </c>
      <c r="H8" s="12">
        <v>1877</v>
      </c>
      <c r="I8" s="12">
        <v>1861</v>
      </c>
      <c r="J8" s="12">
        <v>1927</v>
      </c>
      <c r="K8" s="12">
        <v>1908</v>
      </c>
      <c r="L8" s="12">
        <v>1788</v>
      </c>
      <c r="M8" s="12">
        <v>1771</v>
      </c>
      <c r="N8" s="12">
        <v>1909</v>
      </c>
      <c r="O8" s="12">
        <v>1833</v>
      </c>
      <c r="P8" s="12">
        <v>1827</v>
      </c>
      <c r="Q8" s="12">
        <v>1880</v>
      </c>
      <c r="R8" s="12">
        <v>1827</v>
      </c>
      <c r="S8" s="12">
        <v>1826</v>
      </c>
      <c r="T8" s="12">
        <v>1818</v>
      </c>
      <c r="U8" s="12">
        <v>1836</v>
      </c>
      <c r="V8" s="12">
        <v>1773</v>
      </c>
      <c r="W8" s="12">
        <v>1529</v>
      </c>
      <c r="X8" s="12">
        <v>1538</v>
      </c>
      <c r="Y8" s="12">
        <v>1468</v>
      </c>
      <c r="Z8" s="18">
        <v>1444</v>
      </c>
      <c r="AA8" s="19">
        <v>1524</v>
      </c>
      <c r="AB8" s="19">
        <v>1530</v>
      </c>
      <c r="AC8" s="19">
        <v>1394</v>
      </c>
    </row>
    <row r="9" spans="1:29" s="1" customFormat="1" ht="16.5" customHeight="1" x14ac:dyDescent="0.3">
      <c r="A9" s="21" t="s">
        <v>13</v>
      </c>
      <c r="B9" s="8">
        <f t="shared" ref="B9:V9" si="3">SUM(B10:B14)</f>
        <v>16095</v>
      </c>
      <c r="C9" s="8">
        <f t="shared" si="3"/>
        <v>20352</v>
      </c>
      <c r="D9" s="8">
        <f t="shared" si="3"/>
        <v>18871</v>
      </c>
      <c r="E9" s="8">
        <f t="shared" si="3"/>
        <v>19749</v>
      </c>
      <c r="F9" s="8">
        <f t="shared" si="3"/>
        <v>18630</v>
      </c>
      <c r="G9" s="8">
        <f t="shared" si="3"/>
        <v>17450</v>
      </c>
      <c r="H9" s="8">
        <f t="shared" si="3"/>
        <v>18144</v>
      </c>
      <c r="I9" s="8">
        <f t="shared" si="3"/>
        <v>18698</v>
      </c>
      <c r="J9" s="8">
        <f t="shared" si="3"/>
        <v>19140</v>
      </c>
      <c r="K9" s="8">
        <f t="shared" si="3"/>
        <v>19460</v>
      </c>
      <c r="L9" s="8">
        <f t="shared" si="3"/>
        <v>19251</v>
      </c>
      <c r="M9" s="8">
        <f t="shared" si="3"/>
        <v>19333</v>
      </c>
      <c r="N9" s="8">
        <f t="shared" si="3"/>
        <v>19373</v>
      </c>
      <c r="O9" s="8">
        <f t="shared" si="3"/>
        <v>19735</v>
      </c>
      <c r="P9" s="8">
        <f t="shared" si="3"/>
        <v>19416</v>
      </c>
      <c r="Q9" s="8">
        <f t="shared" si="3"/>
        <v>19898</v>
      </c>
      <c r="R9" s="8">
        <f t="shared" si="3"/>
        <v>19995</v>
      </c>
      <c r="S9" s="8">
        <f t="shared" si="3"/>
        <v>19780</v>
      </c>
      <c r="T9" s="8">
        <f t="shared" si="3"/>
        <v>19857</v>
      </c>
      <c r="U9" s="8">
        <f t="shared" si="3"/>
        <v>19252</v>
      </c>
      <c r="V9" s="8">
        <f t="shared" si="3"/>
        <v>18675</v>
      </c>
      <c r="W9" s="8">
        <f>SUM(W10:W14)</f>
        <v>16771</v>
      </c>
      <c r="X9" s="8">
        <f>SUM(X10:X14)</f>
        <v>14990</v>
      </c>
      <c r="Y9" s="8">
        <v>15082</v>
      </c>
      <c r="Z9" s="8">
        <v>14642</v>
      </c>
      <c r="AA9" s="9">
        <v>14883</v>
      </c>
      <c r="AB9" s="9">
        <v>14401</v>
      </c>
      <c r="AC9" s="9">
        <v>14420</v>
      </c>
    </row>
    <row r="10" spans="1:29" ht="16.5" customHeight="1" x14ac:dyDescent="0.3">
      <c r="A10" s="16" t="s">
        <v>0</v>
      </c>
      <c r="B10" s="12">
        <v>16094</v>
      </c>
      <c r="C10" s="12">
        <v>20352</v>
      </c>
      <c r="D10" s="17">
        <v>18863</v>
      </c>
      <c r="E10" s="12">
        <v>17556</v>
      </c>
      <c r="F10" s="12">
        <v>16543</v>
      </c>
      <c r="G10" s="12">
        <v>15444</v>
      </c>
      <c r="H10" s="12">
        <v>15980</v>
      </c>
      <c r="I10" s="12">
        <v>16512</v>
      </c>
      <c r="J10" s="12">
        <v>16753</v>
      </c>
      <c r="K10" s="12">
        <v>14097</v>
      </c>
      <c r="L10" s="12">
        <v>12897</v>
      </c>
      <c r="M10" s="12">
        <v>12522</v>
      </c>
      <c r="N10" s="12">
        <v>12184</v>
      </c>
      <c r="O10" s="12">
        <v>12143</v>
      </c>
      <c r="P10" s="12">
        <v>11847</v>
      </c>
      <c r="Q10" s="12">
        <v>12268</v>
      </c>
      <c r="R10" s="12">
        <v>12155</v>
      </c>
      <c r="S10" s="12">
        <v>11893</v>
      </c>
      <c r="T10" s="12">
        <v>11760</v>
      </c>
      <c r="U10" s="12">
        <v>11337</v>
      </c>
      <c r="V10" s="12">
        <v>10997</v>
      </c>
      <c r="W10" s="12">
        <v>9820</v>
      </c>
      <c r="X10" s="12">
        <v>8859</v>
      </c>
      <c r="Y10" s="12">
        <v>8875</v>
      </c>
      <c r="Z10" s="13">
        <v>8574</v>
      </c>
      <c r="AA10" s="14">
        <v>8803</v>
      </c>
      <c r="AB10" s="14">
        <v>8320</v>
      </c>
      <c r="AC10" s="14">
        <v>8141</v>
      </c>
    </row>
    <row r="11" spans="1:29" ht="16.5" customHeight="1" x14ac:dyDescent="0.3">
      <c r="A11" s="16" t="s">
        <v>1</v>
      </c>
      <c r="B11" s="12">
        <v>0</v>
      </c>
      <c r="C11" s="12">
        <v>0</v>
      </c>
      <c r="D11" s="12">
        <v>2</v>
      </c>
      <c r="E11" s="12">
        <v>18</v>
      </c>
      <c r="F11" s="12">
        <v>9</v>
      </c>
      <c r="G11" s="12">
        <v>4</v>
      </c>
      <c r="H11" s="12">
        <v>9</v>
      </c>
      <c r="I11" s="12">
        <v>13</v>
      </c>
      <c r="J11" s="12">
        <v>16</v>
      </c>
      <c r="K11" s="12">
        <v>523</v>
      </c>
      <c r="L11" s="12">
        <v>935</v>
      </c>
      <c r="M11" s="12">
        <v>1073</v>
      </c>
      <c r="N11" s="12">
        <v>1069</v>
      </c>
      <c r="O11" s="12">
        <v>1163</v>
      </c>
      <c r="P11" s="12">
        <v>1221</v>
      </c>
      <c r="Q11" s="12">
        <v>1270</v>
      </c>
      <c r="R11" s="12">
        <v>1364</v>
      </c>
      <c r="S11" s="12">
        <v>1296</v>
      </c>
      <c r="T11" s="12">
        <v>1347</v>
      </c>
      <c r="U11" s="12">
        <v>1359</v>
      </c>
      <c r="V11" s="12">
        <v>1332</v>
      </c>
      <c r="W11" s="12">
        <v>1236</v>
      </c>
      <c r="X11" s="12">
        <v>1078</v>
      </c>
      <c r="Y11" s="12">
        <v>1065</v>
      </c>
      <c r="Z11" s="13">
        <v>1059</v>
      </c>
      <c r="AA11" s="14">
        <v>1062</v>
      </c>
      <c r="AB11" s="14">
        <v>1057</v>
      </c>
      <c r="AC11" s="14">
        <v>1138</v>
      </c>
    </row>
    <row r="12" spans="1:29" ht="16.5" customHeight="1" x14ac:dyDescent="0.3">
      <c r="A12" s="16" t="s">
        <v>2</v>
      </c>
      <c r="B12" s="12">
        <v>1</v>
      </c>
      <c r="C12" s="12">
        <v>0</v>
      </c>
      <c r="D12" s="12">
        <v>2</v>
      </c>
      <c r="E12" s="12">
        <v>2175</v>
      </c>
      <c r="F12" s="12">
        <v>2078</v>
      </c>
      <c r="G12" s="12">
        <v>2002</v>
      </c>
      <c r="H12" s="12">
        <v>2155</v>
      </c>
      <c r="I12" s="12">
        <v>2173</v>
      </c>
      <c r="J12" s="12">
        <v>2323</v>
      </c>
      <c r="K12" s="12">
        <v>3214</v>
      </c>
      <c r="L12" s="12">
        <v>3311</v>
      </c>
      <c r="M12" s="12">
        <v>3421</v>
      </c>
      <c r="N12" s="12">
        <v>3537</v>
      </c>
      <c r="O12" s="12">
        <v>3686</v>
      </c>
      <c r="P12" s="12">
        <v>3721</v>
      </c>
      <c r="Q12" s="12">
        <v>3742</v>
      </c>
      <c r="R12" s="12">
        <v>3848</v>
      </c>
      <c r="S12" s="12">
        <v>3856</v>
      </c>
      <c r="T12" s="12">
        <v>3966</v>
      </c>
      <c r="U12" s="12">
        <v>3960</v>
      </c>
      <c r="V12" s="12">
        <v>3816</v>
      </c>
      <c r="W12" s="12">
        <v>3424</v>
      </c>
      <c r="X12" s="12">
        <v>3040</v>
      </c>
      <c r="Y12" s="12">
        <v>3063</v>
      </c>
      <c r="Z12" s="13">
        <v>2898</v>
      </c>
      <c r="AA12" s="14">
        <v>2641</v>
      </c>
      <c r="AB12" s="14">
        <v>2666</v>
      </c>
      <c r="AC12" s="14">
        <v>2655</v>
      </c>
    </row>
    <row r="13" spans="1:29" ht="16.5" customHeight="1" x14ac:dyDescent="0.3">
      <c r="A13" s="16" t="s">
        <v>3</v>
      </c>
      <c r="B13" s="12">
        <v>0</v>
      </c>
      <c r="C13" s="12">
        <v>0</v>
      </c>
      <c r="D13" s="12">
        <v>3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38</v>
      </c>
      <c r="K13" s="12">
        <v>1282</v>
      </c>
      <c r="L13" s="12">
        <v>1633</v>
      </c>
      <c r="M13" s="12">
        <v>1835</v>
      </c>
      <c r="N13" s="12">
        <v>2079</v>
      </c>
      <c r="O13" s="12">
        <v>2230</v>
      </c>
      <c r="P13" s="12">
        <v>2116</v>
      </c>
      <c r="Q13" s="12">
        <v>2027</v>
      </c>
      <c r="R13" s="12">
        <v>2039</v>
      </c>
      <c r="S13" s="12">
        <v>2127</v>
      </c>
      <c r="T13" s="12">
        <v>2198</v>
      </c>
      <c r="U13" s="12">
        <v>2077</v>
      </c>
      <c r="V13" s="12">
        <v>2074</v>
      </c>
      <c r="W13" s="12">
        <v>1836</v>
      </c>
      <c r="X13" s="12">
        <v>1629</v>
      </c>
      <c r="Y13" s="12">
        <v>1709</v>
      </c>
      <c r="Z13" s="13">
        <v>1711</v>
      </c>
      <c r="AA13" s="14">
        <v>1820</v>
      </c>
      <c r="AB13" s="14">
        <v>1575</v>
      </c>
      <c r="AC13" s="14">
        <v>1609</v>
      </c>
    </row>
    <row r="14" spans="1:29" s="20" customFormat="1" ht="16.5" customHeight="1" x14ac:dyDescent="0.3">
      <c r="A14" s="16" t="s">
        <v>4</v>
      </c>
      <c r="B14" s="12">
        <v>0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10</v>
      </c>
      <c r="K14" s="12">
        <v>344</v>
      </c>
      <c r="L14" s="12">
        <v>475</v>
      </c>
      <c r="M14" s="12">
        <v>482</v>
      </c>
      <c r="N14" s="12">
        <f>503+1</f>
        <v>504</v>
      </c>
      <c r="O14" s="12">
        <v>513</v>
      </c>
      <c r="P14" s="12">
        <v>511</v>
      </c>
      <c r="Q14" s="12">
        <v>591</v>
      </c>
      <c r="R14" s="12">
        <v>589</v>
      </c>
      <c r="S14" s="12">
        <v>608</v>
      </c>
      <c r="T14" s="12">
        <f>581+5</f>
        <v>586</v>
      </c>
      <c r="U14" s="12">
        <v>519</v>
      </c>
      <c r="V14" s="12">
        <v>456</v>
      </c>
      <c r="W14" s="12">
        <v>455</v>
      </c>
      <c r="X14" s="12">
        <v>384</v>
      </c>
      <c r="Y14" s="12">
        <v>370</v>
      </c>
      <c r="Z14" s="18">
        <v>400</v>
      </c>
      <c r="AA14" s="19">
        <v>557</v>
      </c>
      <c r="AB14" s="19">
        <v>783</v>
      </c>
      <c r="AC14" s="19">
        <v>877</v>
      </c>
    </row>
    <row r="15" spans="1:29" s="1" customFormat="1" ht="16.5" customHeight="1" thickBot="1" x14ac:dyDescent="0.35">
      <c r="A15" s="22" t="s">
        <v>17</v>
      </c>
      <c r="B15" s="23">
        <v>7833</v>
      </c>
      <c r="C15" s="23">
        <v>4853</v>
      </c>
      <c r="D15" s="23">
        <v>1047</v>
      </c>
      <c r="E15" s="23">
        <v>951</v>
      </c>
      <c r="F15" s="23">
        <v>800</v>
      </c>
      <c r="G15" s="23">
        <v>665</v>
      </c>
      <c r="H15" s="23">
        <v>651</v>
      </c>
      <c r="I15" s="23">
        <v>608</v>
      </c>
      <c r="J15" s="23">
        <v>662</v>
      </c>
      <c r="K15" s="23">
        <v>689</v>
      </c>
      <c r="L15" s="23">
        <v>815</v>
      </c>
      <c r="M15" s="23">
        <v>756</v>
      </c>
      <c r="N15" s="23">
        <v>804</v>
      </c>
      <c r="O15" s="23">
        <v>737</v>
      </c>
      <c r="P15" s="23">
        <v>864</v>
      </c>
      <c r="Q15" s="23">
        <v>942</v>
      </c>
      <c r="R15" s="23">
        <v>1060</v>
      </c>
      <c r="S15" s="23">
        <v>906</v>
      </c>
      <c r="T15" s="23">
        <v>934</v>
      </c>
      <c r="U15" s="23">
        <v>1069</v>
      </c>
      <c r="V15" s="23">
        <v>993</v>
      </c>
      <c r="W15" s="23">
        <v>846</v>
      </c>
      <c r="X15" s="23">
        <v>814</v>
      </c>
      <c r="Y15" s="23">
        <v>1302</v>
      </c>
      <c r="Z15" s="24">
        <v>1352</v>
      </c>
      <c r="AA15" s="25">
        <v>1332</v>
      </c>
      <c r="AB15" s="25">
        <v>1455</v>
      </c>
      <c r="AC15" s="25">
        <v>1431</v>
      </c>
    </row>
    <row r="16" spans="1:29" s="26" customFormat="1" ht="12.75" customHeight="1" x14ac:dyDescent="0.2">
      <c r="A16" s="27" t="s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s="26" customFormat="1" ht="12.75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4" s="1" customFormat="1" ht="12.75" customHeight="1" x14ac:dyDescent="0.2">
      <c r="A18" s="29" t="s">
        <v>18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 ht="12.75" customHeight="1" x14ac:dyDescent="0.2">
      <c r="A19" s="29" t="s">
        <v>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26" customFormat="1" ht="12.75" customHeight="1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pans="1:24" s="1" customFormat="1" ht="12.75" customHeight="1" x14ac:dyDescent="0.2">
      <c r="A21" s="36" t="s">
        <v>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4.25" customHeight="1" x14ac:dyDescent="0.2">
      <c r="A22" s="37" t="s">
        <v>10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pans="1:24" ht="13.5" customHeight="1" x14ac:dyDescent="0.2">
      <c r="A23" s="37" t="s">
        <v>8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pans="1:24" ht="12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ht="12.75" customHeight="1" x14ac:dyDescent="0.2">
      <c r="A25" s="32" t="s">
        <v>16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25.5" customHeight="1" x14ac:dyDescent="0.2">
      <c r="A26" s="33" t="s">
        <v>19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25.5" customHeight="1" x14ac:dyDescent="0.2">
      <c r="A27" s="34" t="s">
        <v>22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</sheetData>
  <mergeCells count="13">
    <mergeCell ref="A25:X25"/>
    <mergeCell ref="A26:X26"/>
    <mergeCell ref="A27:X27"/>
    <mergeCell ref="A19:X19"/>
    <mergeCell ref="A20:X20"/>
    <mergeCell ref="A21:X21"/>
    <mergeCell ref="A22:X22"/>
    <mergeCell ref="A23:X23"/>
    <mergeCell ref="A16:X16"/>
    <mergeCell ref="A17:X17"/>
    <mergeCell ref="A18:X18"/>
    <mergeCell ref="A1:AC1"/>
    <mergeCell ref="A24:X24"/>
  </mergeCells>
  <phoneticPr fontId="0" type="noConversion"/>
  <pageMargins left="0.25" right="0.25" top="0.75" bottom="0.75" header="0.3" footer="0.3"/>
  <pageSetup scale="64" orientation="landscape" r:id="rId1"/>
  <headerFooter alignWithMargins="0"/>
  <ignoredErrors>
    <ignoredError sqref="B9 C9:X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2-29</vt:lpstr>
    </vt:vector>
  </TitlesOfParts>
  <Company>DTS-49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Maccalous</dc:creator>
  <cp:lastModifiedBy>L. Nguyen</cp:lastModifiedBy>
  <cp:lastPrinted>2016-10-07T14:59:49Z</cp:lastPrinted>
  <dcterms:created xsi:type="dcterms:W3CDTF">1999-03-29T20:38:03Z</dcterms:created>
  <dcterms:modified xsi:type="dcterms:W3CDTF">2016-10-07T14:59:53Z</dcterms:modified>
</cp:coreProperties>
</file>