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945" yWindow="15" windowWidth="10065" windowHeight="9660"/>
  </bookViews>
  <sheets>
    <sheet name="2-44" sheetId="1" r:id="rId1"/>
  </sheets>
  <externalReferences>
    <externalReference r:id="rId2"/>
    <externalReference r:id="rId3"/>
  </externalReferences>
  <definedNames>
    <definedName name="Eno_TM" localSheetId="0">'[1]1997  Table 1a Modified'!#REF!</definedName>
    <definedName name="Eno_TM">'[2]1997  Table 1a Modified'!#REF!</definedName>
    <definedName name="Eno_Tons" localSheetId="0">'[1]1997  Table 1a Modified'!#REF!</definedName>
    <definedName name="Eno_Tons">'[2]1997  Table 1a Modified'!#REF!</definedName>
    <definedName name="HTML_CodePage" hidden="1">1252</definedName>
    <definedName name="HTML_Control" hidden="1">{"'2-40'!$A$1:$K$50"}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tasks\nts2000\nts2000\HTML\Ch2_web\2-40.htm"</definedName>
    <definedName name="HTML_Title" hidden="1">"Table 2-40"</definedName>
    <definedName name="_xlnm.Print_Area" localSheetId="0">'2-44'!$A$1:$V$38</definedName>
    <definedName name="Sum_T2" localSheetId="0">'[1]1997  Table 1a Modified'!#REF!</definedName>
    <definedName name="Sum_T2">'[2]1997  Table 1a Modified'!#REF!</definedName>
    <definedName name="Sum_TTM" localSheetId="0">'[1]1997  Table 1a Modified'!#REF!</definedName>
    <definedName name="Sum_TTM">'[2]1997  Table 1a Modified'!#REF!</definedName>
  </definedNames>
  <calcPr calcId="145621" calcMode="manual" concurrentCalc="0"/>
</workbook>
</file>

<file path=xl/calcChain.xml><?xml version="1.0" encoding="utf-8"?>
<calcChain xmlns="http://schemas.openxmlformats.org/spreadsheetml/2006/main">
  <c r="Z26" i="1" l="1"/>
  <c r="Y26" i="1"/>
  <c r="X26" i="1"/>
  <c r="W26" i="1"/>
  <c r="Z25" i="1"/>
  <c r="Y25" i="1"/>
  <c r="X25" i="1"/>
  <c r="W25" i="1"/>
  <c r="Z24" i="1"/>
  <c r="Y24" i="1"/>
  <c r="X24" i="1"/>
  <c r="W24" i="1"/>
  <c r="Z22" i="1"/>
  <c r="Y22" i="1"/>
  <c r="X22" i="1"/>
  <c r="W22" i="1"/>
  <c r="Z13" i="1"/>
  <c r="Z21" i="1"/>
  <c r="Y13" i="1"/>
  <c r="Y21" i="1"/>
  <c r="X13" i="1"/>
  <c r="X21" i="1"/>
  <c r="W13" i="1"/>
  <c r="W21" i="1"/>
  <c r="Z20" i="1"/>
  <c r="Y20" i="1"/>
  <c r="X20" i="1"/>
  <c r="W20" i="1"/>
  <c r="Z17" i="1"/>
  <c r="Y17" i="1"/>
  <c r="X17" i="1"/>
  <c r="W17" i="1"/>
  <c r="Z16" i="1"/>
  <c r="Y16" i="1"/>
  <c r="X16" i="1"/>
  <c r="W16" i="1"/>
  <c r="Z15" i="1"/>
  <c r="Y15" i="1"/>
  <c r="X15" i="1"/>
  <c r="W15" i="1"/>
  <c r="Z12" i="1"/>
  <c r="Y12" i="1"/>
  <c r="X12" i="1"/>
  <c r="W12" i="1"/>
  <c r="Z11" i="1"/>
  <c r="Y11" i="1"/>
  <c r="X11" i="1"/>
  <c r="W11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6" i="1"/>
  <c r="R24" i="1"/>
  <c r="Q6" i="1"/>
  <c r="Q24" i="1"/>
  <c r="V22" i="1"/>
  <c r="U22" i="1"/>
  <c r="T22" i="1"/>
  <c r="S22" i="1"/>
  <c r="R22" i="1"/>
  <c r="Q22" i="1"/>
  <c r="V13" i="1"/>
  <c r="V21" i="1"/>
  <c r="U13" i="1"/>
  <c r="U21" i="1"/>
  <c r="T13" i="1"/>
  <c r="T21" i="1"/>
  <c r="S13" i="1"/>
  <c r="S21" i="1"/>
  <c r="R13" i="1"/>
  <c r="R21" i="1"/>
  <c r="Q13" i="1"/>
  <c r="Q21" i="1"/>
  <c r="V20" i="1"/>
  <c r="U20" i="1"/>
  <c r="T20" i="1"/>
  <c r="S20" i="1"/>
  <c r="R3" i="1"/>
  <c r="R20" i="1"/>
  <c r="Q3" i="1"/>
  <c r="Q20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2" i="1"/>
  <c r="U12" i="1"/>
  <c r="T12" i="1"/>
  <c r="S12" i="1"/>
  <c r="R12" i="1"/>
  <c r="Q12" i="1"/>
  <c r="V11" i="1"/>
  <c r="U11" i="1"/>
  <c r="T11" i="1"/>
  <c r="S11" i="1"/>
  <c r="R11" i="1"/>
  <c r="Q11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13" i="1"/>
  <c r="O13" i="1"/>
  <c r="N13" i="1"/>
  <c r="L13" i="1"/>
  <c r="L21" i="1"/>
  <c r="K13" i="1"/>
  <c r="J13" i="1"/>
  <c r="I13" i="1"/>
  <c r="H13" i="1"/>
  <c r="H21" i="1"/>
  <c r="G13" i="1"/>
  <c r="F13" i="1"/>
  <c r="E13" i="1"/>
  <c r="D13" i="1"/>
  <c r="D21" i="1"/>
  <c r="C13" i="1"/>
  <c r="B13" i="1"/>
  <c r="B21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6" i="1"/>
  <c r="O6" i="1"/>
  <c r="O24" i="1"/>
  <c r="N6" i="1"/>
  <c r="M6" i="1"/>
  <c r="M24" i="1"/>
  <c r="L6" i="1"/>
  <c r="K6" i="1"/>
  <c r="K24" i="1"/>
  <c r="J6" i="1"/>
  <c r="I6" i="1"/>
  <c r="I24" i="1"/>
  <c r="H6" i="1"/>
  <c r="G6" i="1"/>
  <c r="G24" i="1"/>
  <c r="F6" i="1"/>
  <c r="E6" i="1"/>
  <c r="E24" i="1"/>
  <c r="D6" i="1"/>
  <c r="C6" i="1"/>
  <c r="C24" i="1"/>
  <c r="B6" i="1"/>
  <c r="P3" i="1"/>
  <c r="O3" i="1"/>
  <c r="O11" i="1"/>
  <c r="N3" i="1"/>
  <c r="M3" i="1"/>
  <c r="L3" i="1"/>
  <c r="K3" i="1"/>
  <c r="K20" i="1"/>
  <c r="J3" i="1"/>
  <c r="I3" i="1"/>
  <c r="H3" i="1"/>
  <c r="G3" i="1"/>
  <c r="G20" i="1"/>
  <c r="F3" i="1"/>
  <c r="E3" i="1"/>
  <c r="D3" i="1"/>
  <c r="C3" i="1"/>
  <c r="C20" i="1"/>
  <c r="B3" i="1"/>
  <c r="C11" i="1"/>
  <c r="N11" i="1"/>
  <c r="P11" i="1"/>
  <c r="B15" i="1"/>
  <c r="F15" i="1"/>
  <c r="J15" i="1"/>
  <c r="L15" i="1"/>
  <c r="N15" i="1"/>
  <c r="P15" i="1"/>
  <c r="B11" i="1"/>
  <c r="D11" i="1"/>
  <c r="F11" i="1"/>
  <c r="H11" i="1"/>
  <c r="J11" i="1"/>
  <c r="L11" i="1"/>
  <c r="C15" i="1"/>
  <c r="E15" i="1"/>
  <c r="G15" i="1"/>
  <c r="I15" i="1"/>
  <c r="K15" i="1"/>
  <c r="M15" i="1"/>
  <c r="O15" i="1"/>
  <c r="K11" i="1"/>
  <c r="H15" i="1"/>
  <c r="D15" i="1"/>
  <c r="G11" i="1"/>
  <c r="B20" i="1"/>
  <c r="C21" i="1"/>
  <c r="E21" i="1"/>
  <c r="F21" i="1"/>
  <c r="G21" i="1"/>
  <c r="I21" i="1"/>
  <c r="J21" i="1"/>
  <c r="K21" i="1"/>
  <c r="N21" i="1"/>
  <c r="O21" i="1"/>
  <c r="P21" i="1"/>
  <c r="B24" i="1"/>
  <c r="I11" i="1"/>
  <c r="E11" i="1"/>
  <c r="D20" i="1"/>
  <c r="E20" i="1"/>
  <c r="F20" i="1"/>
  <c r="H20" i="1"/>
  <c r="I20" i="1"/>
  <c r="J20" i="1"/>
  <c r="L20" i="1"/>
  <c r="M20" i="1"/>
  <c r="N20" i="1"/>
  <c r="O20" i="1"/>
  <c r="P20" i="1"/>
  <c r="D24" i="1"/>
  <c r="F24" i="1"/>
  <c r="H24" i="1"/>
  <c r="J24" i="1"/>
  <c r="L24" i="1"/>
  <c r="N24" i="1"/>
  <c r="P24" i="1"/>
</calcChain>
</file>

<file path=xl/sharedStrings.xml><?xml version="1.0" encoding="utf-8"?>
<sst xmlns="http://schemas.openxmlformats.org/spreadsheetml/2006/main" count="51" uniqueCount="39">
  <si>
    <t>Employee hours (millions)</t>
  </si>
  <si>
    <t>1996</t>
  </si>
  <si>
    <t>1997</t>
  </si>
  <si>
    <t>1998</t>
  </si>
  <si>
    <t>1999</t>
  </si>
  <si>
    <r>
      <t>Train-miles (millions)</t>
    </r>
    <r>
      <rPr>
        <b/>
        <vertAlign val="superscript"/>
        <sz val="11"/>
        <rFont val="Arial Narrow"/>
        <family val="2"/>
      </rPr>
      <t>a,b</t>
    </r>
  </si>
  <si>
    <t>This table includes information for both freight and passenger railroad operations.</t>
  </si>
  <si>
    <t>NOTE</t>
  </si>
  <si>
    <t>SOURCES</t>
  </si>
  <si>
    <t>Grade-crossing accidents and incidents</t>
  </si>
  <si>
    <t>Train accidents and incidents only (grade-crossing excluded)</t>
  </si>
  <si>
    <t>Fatality rates per million employee hours</t>
  </si>
  <si>
    <t>All accidents/incidents</t>
  </si>
  <si>
    <t>Injury rates per million employee hours</t>
  </si>
  <si>
    <t>Fatality rates per million train-miles</t>
  </si>
  <si>
    <t>Injury rates per million train-miles</t>
  </si>
  <si>
    <t>All accidents / incidents</t>
  </si>
  <si>
    <t>2002</t>
  </si>
  <si>
    <r>
      <t>KEY:</t>
    </r>
    <r>
      <rPr>
        <sz val="9"/>
        <rFont val="Arial"/>
        <family val="2"/>
      </rPr>
      <t xml:space="preserve"> R = revised.</t>
    </r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</si>
  <si>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</si>
  <si>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</si>
  <si>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</si>
  <si>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</si>
  <si>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</si>
  <si>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</si>
  <si>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2000 </t>
  </si>
  <si>
    <t xml:space="preserve">2001 </t>
  </si>
  <si>
    <t>2003</t>
  </si>
  <si>
    <t>Employee fatalities, total</t>
  </si>
  <si>
    <t>Employee injuries, total</t>
  </si>
  <si>
    <t>2004</t>
  </si>
  <si>
    <r>
      <t xml:space="preserve">1990-95:  U.S. Department of Transportation, Federal Railroad Administration, </t>
    </r>
    <r>
      <rPr>
        <i/>
        <sz val="9"/>
        <rFont val="Arial"/>
        <family val="2"/>
      </rPr>
      <t>Highway-Rail Crossing Accident/Incident and Inventory Bulletin</t>
    </r>
    <r>
      <rPr>
        <sz val="9"/>
        <rFont val="Arial"/>
        <family val="2"/>
      </rPr>
      <t xml:space="preserve"> (Washington, DC: Annual Issues).</t>
    </r>
  </si>
  <si>
    <r>
      <t xml:space="preserve">b </t>
    </r>
    <r>
      <rPr>
        <sz val="9"/>
        <rFont val="Arial"/>
        <family val="2"/>
      </rPr>
      <t xml:space="preserve">A </t>
    </r>
    <r>
      <rPr>
        <i/>
        <sz val="9"/>
        <rFont val="Arial"/>
        <family val="2"/>
      </rPr>
      <t>Train-mile</t>
    </r>
    <r>
      <rPr>
        <sz val="9"/>
        <rFont val="Arial"/>
        <family val="2"/>
      </rPr>
      <t xml:space="preserve"> is the movement of a train (which can consist of many cars) the distance of 1 mile. A </t>
    </r>
    <r>
      <rPr>
        <i/>
        <sz val="9"/>
        <rFont val="Arial"/>
        <family val="2"/>
      </rPr>
      <t>Train-mile</t>
    </r>
    <r>
      <rPr>
        <sz val="9"/>
        <rFont val="Arial"/>
        <family val="2"/>
      </rPr>
      <t xml:space="preserve"> differs from a  vehicle-mile, which is the movement of 1 car (vehicle) the distance of 1 mile. A 10-car (vehicle) train traveling 1 mile would be measured as 1 train-mile and 10 vehicle-miles. Caution should be used when comparing train-miles to vehicle-miles. </t>
    </r>
  </si>
  <si>
    <r>
      <t xml:space="preserve">1996-2003:  Ibid., </t>
    </r>
    <r>
      <rPr>
        <i/>
        <sz val="9"/>
        <rFont val="Arial"/>
        <family val="2"/>
      </rPr>
      <t xml:space="preserve">Railroad Safety Statistics Annual Report </t>
    </r>
    <r>
      <rPr>
        <sz val="9"/>
        <rFont val="Arial"/>
        <family val="2"/>
      </rPr>
      <t>(Washington, DC: Annual Issues), tables 1-3, 2-4, and 3-1, available at http://safetydata.fra.dot.gov/OfficeofSafety/publicsite/Publications.aspx as of Apr. 9, 2010.</t>
    </r>
  </si>
  <si>
    <t>Table 2-44:  Fatalities and Injuries of On-Duty Railroad Employees</t>
  </si>
  <si>
    <r>
      <t xml:space="preserve">a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in this table differ from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in the vehicle-miles table in Chapter 1.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reported in Chapter 1 include only Class I rail (see glossary for definition), while this table includes Class I rail, Group II rail, and other rail. In 2005, Group II rail accounted for 78 million train-miles, and other rail for 29 million train-miles. Moreover, the vehicle-miles table in Chapter 1 includes only </t>
    </r>
    <r>
      <rPr>
        <i/>
        <sz val="9"/>
        <rFont val="Arial"/>
        <family val="2"/>
      </rPr>
      <t>Train-miles</t>
    </r>
    <r>
      <rPr>
        <sz val="9"/>
        <rFont val="Arial"/>
        <family val="2"/>
      </rPr>
      <t xml:space="preserve"> between terminals and/or stations, thus excluding yard and switching miles. In 2005, Class I yard/switching train miles totaled 67 million train-miles. Note that commuter rail safety data are reported in the rail mode and in the transit mode. Commuter rail train-miles are included in Class I rail and Group II rail in this table.</t>
    </r>
  </si>
  <si>
    <r>
      <t xml:space="preserve">2004-06: Ibid., </t>
    </r>
    <r>
      <rPr>
        <i/>
        <sz val="9"/>
        <rFont val="Arial"/>
        <family val="2"/>
      </rPr>
      <t>Railroad Safety Statistics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Preliminary Annual Report</t>
    </r>
    <r>
      <rPr>
        <sz val="9"/>
        <rFont val="Arial"/>
        <family val="2"/>
      </rPr>
      <t xml:space="preserve"> (Washington, DC: Monthly Issues), tables 1-3 and 2-4, available at http://safetydata.fra.dot.gov/OfficeofSafety/publicsite/Prelim.aspx as of Sep. 16, 2011.</t>
    </r>
  </si>
  <si>
    <t>2014</t>
  </si>
  <si>
    <t>2007-14: Ibid., tables 1.02 and 3.01, available at http://safetydata.fra.dot.gov/OfficeofSafety/ as of May 20,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</si>
</sst>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_)"/>
    <numFmt numFmtId="165" formatCode="#,##0.0"/>
    <numFmt numFmtId="166" formatCode="###0.00_)"/>
    <numFmt numFmtId="167" formatCode="0.0_W"/>
    <numFmt numFmtId="168" formatCode="&quot;$&quot;#,##0\ ;\(&quot;$&quot;#,##0\)"/>
    <numFmt numFmtId="169" formatCode="0.0"/>
    <numFmt numFmtId="170" formatCode="#,##0.0000"/>
    <numFmt numFmtId="171" formatCode="[&gt;=0.01]#,##0.00_);[&lt;0.01]\&lt;#,##0.0\1;0.00;"/>
    <numFmt numFmtId="176" formatCode="#,##0.0_);\(#,##0.0\)"/>
    <numFmt numFmtId="178" formatCode="\(\R\)\ General"/>
    <numFmt numFmtId="179" formatCode="\(\R\)\ #,##0"/>
  </numFmts>
  <fonts count="23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8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8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4" fontId="4" fillId="0" borderId="1">
      <alignment horizontal="right" vertical="center"/>
    </xf>
    <xf numFmtId="49" fontId="5" fillId="0" borderId="1">
      <alignment horizontal="left" vertical="center"/>
    </xf>
    <xf numFmtId="166" fontId="6" fillId="0" borderId="1" applyNumberFormat="0" applyFill="0">
      <alignment horizontal="right"/>
    </xf>
    <xf numFmtId="167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0" fontId="22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6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41">
    <xf numFmtId="0" fontId="0" fillId="0" borderId="0" xfId="0"/>
    <xf numFmtId="0" fontId="14" fillId="0" borderId="0" xfId="0" applyFont="1" applyFill="1"/>
    <xf numFmtId="0" fontId="16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3" fontId="15" fillId="0" borderId="0" xfId="0" applyNumberFormat="1" applyFont="1" applyFill="1" applyBorder="1" applyAlignment="1">
      <alignment horizontal="right"/>
    </xf>
    <xf numFmtId="165" fontId="15" fillId="0" borderId="0" xfId="0" applyNumberFormat="1" applyFont="1" applyFill="1" applyBorder="1" applyAlignment="1">
      <alignment horizontal="right"/>
    </xf>
    <xf numFmtId="165" fontId="16" fillId="0" borderId="0" xfId="0" applyNumberFormat="1" applyFont="1" applyFill="1" applyBorder="1" applyAlignment="1">
      <alignment horizontal="right"/>
    </xf>
    <xf numFmtId="4" fontId="16" fillId="0" borderId="0" xfId="0" applyNumberFormat="1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right"/>
    </xf>
    <xf numFmtId="0" fontId="16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5" fontId="16" fillId="0" borderId="6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5" fillId="0" borderId="3" xfId="0" applyNumberFormat="1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right"/>
    </xf>
    <xf numFmtId="1" fontId="15" fillId="0" borderId="0" xfId="0" applyNumberFormat="1" applyFont="1" applyFill="1" applyAlignment="1">
      <alignment horizontal="right"/>
    </xf>
    <xf numFmtId="169" fontId="15" fillId="0" borderId="0" xfId="0" applyNumberFormat="1" applyFont="1" applyFill="1" applyAlignment="1">
      <alignment horizontal="right"/>
    </xf>
    <xf numFmtId="165" fontId="15" fillId="0" borderId="0" xfId="0" applyNumberFormat="1" applyFont="1" applyFill="1" applyAlignment="1">
      <alignment horizontal="right"/>
    </xf>
    <xf numFmtId="49" fontId="15" fillId="0" borderId="3" xfId="0" applyNumberFormat="1" applyFont="1" applyFill="1" applyBorder="1" applyAlignment="1">
      <alignment horizontal="center"/>
    </xf>
    <xf numFmtId="170" fontId="16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71" fontId="16" fillId="0" borderId="0" xfId="0" applyNumberFormat="1" applyFont="1" applyFill="1"/>
    <xf numFmtId="37" fontId="15" fillId="0" borderId="0" xfId="0" applyNumberFormat="1" applyFont="1" applyFill="1" applyBorder="1" applyAlignment="1">
      <alignment horizontal="right"/>
    </xf>
    <xf numFmtId="176" fontId="15" fillId="0" borderId="0" xfId="0" applyNumberFormat="1" applyFont="1" applyFill="1" applyBorder="1" applyAlignment="1">
      <alignment horizontal="right"/>
    </xf>
    <xf numFmtId="0" fontId="9" fillId="0" borderId="6" xfId="0" applyFont="1" applyFill="1" applyBorder="1" applyAlignment="1">
      <alignment horizontal="left" wrapText="1"/>
    </xf>
    <xf numFmtId="0" fontId="20" fillId="0" borderId="0" xfId="28" applyFont="1" applyFill="1" applyAlignment="1">
      <alignment wrapText="1"/>
    </xf>
    <xf numFmtId="0" fontId="18" fillId="0" borderId="0" xfId="28" applyNumberFormat="1" applyFont="1" applyFill="1" applyBorder="1" applyAlignment="1">
      <alignment wrapText="1"/>
    </xf>
    <xf numFmtId="0" fontId="19" fillId="0" borderId="0" xfId="0" applyFont="1" applyFill="1" applyAlignment="1">
      <alignment wrapText="1"/>
    </xf>
    <xf numFmtId="0" fontId="18" fillId="0" borderId="0" xfId="28" applyNumberFormat="1" applyFont="1" applyFill="1" applyAlignment="1">
      <alignment wrapText="1"/>
    </xf>
    <xf numFmtId="49" fontId="19" fillId="0" borderId="0" xfId="0" applyNumberFormat="1" applyFont="1" applyFill="1" applyAlignment="1">
      <alignment wrapText="1"/>
    </xf>
    <xf numFmtId="0" fontId="19" fillId="0" borderId="0" xfId="28" applyFont="1" applyFill="1" applyAlignment="1">
      <alignment wrapText="1"/>
    </xf>
    <xf numFmtId="49" fontId="20" fillId="0" borderId="0" xfId="0" applyNumberFormat="1" applyFont="1" applyFill="1" applyAlignment="1">
      <alignment wrapText="1"/>
    </xf>
    <xf numFmtId="0" fontId="20" fillId="0" borderId="7" xfId="28" applyFont="1" applyFill="1" applyBorder="1" applyAlignment="1"/>
    <xf numFmtId="178" fontId="15" fillId="0" borderId="3" xfId="0" applyNumberFormat="1" applyFont="1" applyFill="1" applyBorder="1" applyAlignment="1">
      <alignment horizontal="center"/>
    </xf>
    <xf numFmtId="179" fontId="15" fillId="0" borderId="0" xfId="0" applyNumberFormat="1" applyFont="1" applyFill="1" applyBorder="1" applyAlignment="1">
      <alignment horizontal="right"/>
    </xf>
    <xf numFmtId="179" fontId="16" fillId="0" borderId="0" xfId="0" applyNumberFormat="1" applyFont="1" applyFill="1" applyBorder="1" applyAlignment="1">
      <alignment horizontal="right"/>
    </xf>
    <xf numFmtId="176" fontId="16" fillId="0" borderId="0" xfId="0" applyNumberFormat="1" applyFont="1" applyFill="1" applyBorder="1" applyAlignment="1">
      <alignment horizontal="right"/>
    </xf>
    <xf numFmtId="176" fontId="16" fillId="0" borderId="6" xfId="0" applyNumberFormat="1" applyFont="1" applyFill="1" applyBorder="1" applyAlignment="1">
      <alignment horizontal="right"/>
    </xf>
  </cellXfs>
  <cellStyles count="48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-one deci" xfId="9"/>
    <cellStyle name="Date" xfId="10"/>
    <cellStyle name="Fixed" xfId="11"/>
    <cellStyle name="Heading 1" xfId="12" builtinId="16" customBuiltin="1"/>
    <cellStyle name="Heading 2" xfId="13" builtinId="17" customBuiltin="1"/>
    <cellStyle name="Hed Side" xfId="14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Normal" xfId="0" builtinId="0"/>
    <cellStyle name="Normal 2" xfId="22"/>
    <cellStyle name="Reference" xfId="23"/>
    <cellStyle name="Row heading" xfId="24"/>
    <cellStyle name="Source Hed" xfId="25"/>
    <cellStyle name="Source Letter" xfId="26"/>
    <cellStyle name="Source Superscript" xfId="27"/>
    <cellStyle name="Source Text" xfId="28"/>
    <cellStyle name="State" xfId="29"/>
    <cellStyle name="Superscript" xfId="30"/>
    <cellStyle name="Superscript- regular" xfId="31"/>
    <cellStyle name="Superscript_1-1A-Regular" xfId="32"/>
    <cellStyle name="Table Data" xfId="33"/>
    <cellStyle name="Table Head Top" xfId="34"/>
    <cellStyle name="Table Hed Side" xfId="35"/>
    <cellStyle name="Table Title" xfId="36"/>
    <cellStyle name="Title Text" xfId="37"/>
    <cellStyle name="Title Text 1" xfId="38"/>
    <cellStyle name="Title Text 2" xfId="39"/>
    <cellStyle name="Title-1" xfId="40"/>
    <cellStyle name="Title-2" xfId="41"/>
    <cellStyle name="Title-3" xfId="42"/>
    <cellStyle name="Total" xfId="43" builtinId="25" customBuiltin="1"/>
    <cellStyle name="Wrap" xfId="44"/>
    <cellStyle name="Wrap Bold" xfId="45"/>
    <cellStyle name="Wrap Title" xfId="46"/>
    <cellStyle name="Wrap_NTS99-~11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39"/>
  <sheetViews>
    <sheetView tabSelected="1" zoomScaleNormal="100" zoomScaleSheetLayoutView="50" workbookViewId="0">
      <selection sqref="A1:Z1"/>
    </sheetView>
  </sheetViews>
  <sheetFormatPr defaultRowHeight="12.75" x14ac:dyDescent="0.2"/>
  <cols>
    <col min="1" max="1" width="49.42578125" style="22" customWidth="1"/>
    <col min="2" max="22" width="6.7109375" style="22" customWidth="1"/>
    <col min="23" max="23" width="8.7109375" style="22" customWidth="1"/>
    <col min="24" max="25" width="7.7109375" style="22" customWidth="1"/>
    <col min="26" max="26" width="6.7109375" style="22" customWidth="1"/>
    <col min="27" max="16384" width="9.140625" style="22"/>
  </cols>
  <sheetData>
    <row r="1" spans="1:26" ht="16.5" customHeight="1" thickBot="1" x14ac:dyDescent="0.3">
      <c r="A1" s="27" t="s">
        <v>34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s="23" customFormat="1" ht="16.5" customHeight="1" x14ac:dyDescent="0.3">
      <c r="A2" s="15"/>
      <c r="B2" s="20" t="s">
        <v>19</v>
      </c>
      <c r="C2" s="20" t="s">
        <v>20</v>
      </c>
      <c r="D2" s="20" t="s">
        <v>21</v>
      </c>
      <c r="E2" s="20" t="s">
        <v>22</v>
      </c>
      <c r="F2" s="20" t="s">
        <v>23</v>
      </c>
      <c r="G2" s="20" t="s">
        <v>24</v>
      </c>
      <c r="H2" s="20" t="s">
        <v>1</v>
      </c>
      <c r="I2" s="20" t="s">
        <v>2</v>
      </c>
      <c r="J2" s="20" t="s">
        <v>3</v>
      </c>
      <c r="K2" s="20" t="s">
        <v>4</v>
      </c>
      <c r="L2" s="20" t="s">
        <v>25</v>
      </c>
      <c r="M2" s="20" t="s">
        <v>26</v>
      </c>
      <c r="N2" s="20" t="s">
        <v>17</v>
      </c>
      <c r="O2" s="20" t="s">
        <v>27</v>
      </c>
      <c r="P2" s="20" t="s">
        <v>30</v>
      </c>
      <c r="Q2" s="15">
        <v>2005</v>
      </c>
      <c r="R2" s="15">
        <v>2006</v>
      </c>
      <c r="S2" s="15">
        <v>2007</v>
      </c>
      <c r="T2" s="15">
        <v>2008</v>
      </c>
      <c r="U2" s="15">
        <v>2009</v>
      </c>
      <c r="V2" s="15">
        <v>2010</v>
      </c>
      <c r="W2" s="15">
        <v>2011</v>
      </c>
      <c r="X2" s="36">
        <v>2012</v>
      </c>
      <c r="Y2" s="36">
        <v>2013</v>
      </c>
      <c r="Z2" s="20" t="s">
        <v>37</v>
      </c>
    </row>
    <row r="3" spans="1:26" s="1" customFormat="1" ht="16.5" customHeight="1" x14ac:dyDescent="0.3">
      <c r="A3" s="3" t="s">
        <v>28</v>
      </c>
      <c r="B3" s="3">
        <f t="shared" ref="B3:R3" si="0">B4+B5</f>
        <v>40</v>
      </c>
      <c r="C3" s="3">
        <f t="shared" si="0"/>
        <v>35</v>
      </c>
      <c r="D3" s="3">
        <f t="shared" si="0"/>
        <v>34</v>
      </c>
      <c r="E3" s="3">
        <f t="shared" si="0"/>
        <v>47</v>
      </c>
      <c r="F3" s="3">
        <f t="shared" si="0"/>
        <v>31</v>
      </c>
      <c r="G3" s="3">
        <f t="shared" si="0"/>
        <v>34</v>
      </c>
      <c r="H3" s="3">
        <f t="shared" si="0"/>
        <v>33</v>
      </c>
      <c r="I3" s="3">
        <f t="shared" si="0"/>
        <v>37</v>
      </c>
      <c r="J3" s="3">
        <f t="shared" si="0"/>
        <v>27</v>
      </c>
      <c r="K3" s="3">
        <f t="shared" si="0"/>
        <v>31</v>
      </c>
      <c r="L3" s="3">
        <f t="shared" si="0"/>
        <v>24</v>
      </c>
      <c r="M3" s="3">
        <f t="shared" si="0"/>
        <v>22</v>
      </c>
      <c r="N3" s="3">
        <f t="shared" si="0"/>
        <v>20</v>
      </c>
      <c r="O3" s="3">
        <f t="shared" si="0"/>
        <v>19</v>
      </c>
      <c r="P3" s="3">
        <f t="shared" si="0"/>
        <v>25</v>
      </c>
      <c r="Q3" s="3">
        <f t="shared" si="0"/>
        <v>25</v>
      </c>
      <c r="R3" s="3">
        <f t="shared" si="0"/>
        <v>16</v>
      </c>
      <c r="S3" s="3">
        <v>17</v>
      </c>
      <c r="T3" s="3">
        <v>25</v>
      </c>
      <c r="U3" s="3">
        <v>16</v>
      </c>
      <c r="V3" s="3">
        <v>20</v>
      </c>
      <c r="W3" s="3">
        <v>21</v>
      </c>
      <c r="X3" s="3">
        <v>16</v>
      </c>
      <c r="Y3" s="3">
        <v>14</v>
      </c>
      <c r="Z3" s="3">
        <v>10</v>
      </c>
    </row>
    <row r="4" spans="1:26" ht="16.5" customHeight="1" x14ac:dyDescent="0.3">
      <c r="A4" s="4" t="s">
        <v>9</v>
      </c>
      <c r="B4" s="2">
        <v>5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1</v>
      </c>
      <c r="I4" s="2">
        <v>0</v>
      </c>
      <c r="J4" s="2">
        <v>4</v>
      </c>
      <c r="K4" s="2">
        <v>2</v>
      </c>
      <c r="L4" s="2">
        <v>2</v>
      </c>
      <c r="M4" s="2">
        <v>1</v>
      </c>
      <c r="N4" s="2">
        <v>1</v>
      </c>
      <c r="O4" s="2">
        <v>1</v>
      </c>
      <c r="P4" s="2">
        <v>2</v>
      </c>
      <c r="Q4" s="2">
        <v>2</v>
      </c>
      <c r="R4" s="2">
        <v>4</v>
      </c>
      <c r="S4" s="2">
        <v>1</v>
      </c>
      <c r="T4" s="2">
        <v>3</v>
      </c>
      <c r="U4" s="2">
        <v>0</v>
      </c>
      <c r="V4" s="2">
        <v>0</v>
      </c>
      <c r="W4" s="2">
        <v>6</v>
      </c>
      <c r="X4" s="2">
        <v>1</v>
      </c>
      <c r="Y4" s="2">
        <v>1</v>
      </c>
      <c r="Z4" s="2">
        <v>0</v>
      </c>
    </row>
    <row r="5" spans="1:26" ht="16.5" customHeight="1" x14ac:dyDescent="0.3">
      <c r="A5" s="13" t="s">
        <v>10</v>
      </c>
      <c r="B5" s="2">
        <v>35</v>
      </c>
      <c r="C5" s="2">
        <v>34</v>
      </c>
      <c r="D5" s="10">
        <v>32</v>
      </c>
      <c r="E5" s="2">
        <v>44</v>
      </c>
      <c r="F5" s="2">
        <v>30</v>
      </c>
      <c r="G5" s="2">
        <v>32</v>
      </c>
      <c r="H5" s="2">
        <v>32</v>
      </c>
      <c r="I5" s="10">
        <v>37</v>
      </c>
      <c r="J5" s="10">
        <v>23</v>
      </c>
      <c r="K5" s="10">
        <v>29</v>
      </c>
      <c r="L5" s="10">
        <v>22</v>
      </c>
      <c r="M5" s="2">
        <v>21</v>
      </c>
      <c r="N5" s="2">
        <v>19</v>
      </c>
      <c r="O5" s="2">
        <v>18</v>
      </c>
      <c r="P5" s="2">
        <v>23</v>
      </c>
      <c r="Q5" s="2">
        <v>23</v>
      </c>
      <c r="R5" s="2">
        <v>12</v>
      </c>
      <c r="S5" s="2">
        <v>16</v>
      </c>
      <c r="T5" s="2">
        <v>22</v>
      </c>
      <c r="U5" s="2">
        <v>16</v>
      </c>
      <c r="V5" s="2">
        <v>20</v>
      </c>
      <c r="W5" s="2">
        <v>15</v>
      </c>
      <c r="X5" s="2">
        <v>15</v>
      </c>
      <c r="Y5" s="2">
        <v>13</v>
      </c>
      <c r="Z5" s="2">
        <v>10</v>
      </c>
    </row>
    <row r="6" spans="1:26" s="1" customFormat="1" ht="16.5" customHeight="1" x14ac:dyDescent="0.3">
      <c r="A6" s="3" t="s">
        <v>29</v>
      </c>
      <c r="B6" s="5">
        <f t="shared" ref="B6:R6" si="1">B7+B8</f>
        <v>20970</v>
      </c>
      <c r="C6" s="5">
        <f t="shared" si="1"/>
        <v>19626</v>
      </c>
      <c r="D6" s="5">
        <f t="shared" si="1"/>
        <v>17755</v>
      </c>
      <c r="E6" s="5">
        <f t="shared" si="1"/>
        <v>15363</v>
      </c>
      <c r="F6" s="5">
        <f t="shared" si="1"/>
        <v>13080</v>
      </c>
      <c r="G6" s="5">
        <f t="shared" si="1"/>
        <v>10777</v>
      </c>
      <c r="H6" s="5">
        <f t="shared" si="1"/>
        <v>9199</v>
      </c>
      <c r="I6" s="5">
        <f t="shared" si="1"/>
        <v>8295</v>
      </c>
      <c r="J6" s="5">
        <f t="shared" si="1"/>
        <v>8398</v>
      </c>
      <c r="K6" s="5">
        <f t="shared" si="1"/>
        <v>8622</v>
      </c>
      <c r="L6" s="5">
        <f t="shared" si="1"/>
        <v>8423</v>
      </c>
      <c r="M6" s="5">
        <f t="shared" si="1"/>
        <v>7815</v>
      </c>
      <c r="N6" s="5">
        <f t="shared" si="1"/>
        <v>6644</v>
      </c>
      <c r="O6" s="5">
        <f t="shared" si="1"/>
        <v>6248</v>
      </c>
      <c r="P6" s="5">
        <f t="shared" si="1"/>
        <v>6022</v>
      </c>
      <c r="Q6" s="5">
        <f t="shared" si="1"/>
        <v>5822</v>
      </c>
      <c r="R6" s="5">
        <f t="shared" si="1"/>
        <v>5274</v>
      </c>
      <c r="S6" s="5">
        <v>5456</v>
      </c>
      <c r="T6" s="5">
        <v>5000</v>
      </c>
      <c r="U6" s="5">
        <v>4500</v>
      </c>
      <c r="V6" s="5">
        <v>4411</v>
      </c>
      <c r="W6" s="37">
        <v>4224</v>
      </c>
      <c r="X6" s="5">
        <v>3988</v>
      </c>
      <c r="Y6" s="5">
        <v>4279</v>
      </c>
      <c r="Z6" s="5">
        <v>4446</v>
      </c>
    </row>
    <row r="7" spans="1:26" ht="16.5" customHeight="1" x14ac:dyDescent="0.3">
      <c r="A7" s="4" t="s">
        <v>9</v>
      </c>
      <c r="B7" s="2">
        <v>169</v>
      </c>
      <c r="C7" s="2">
        <v>147</v>
      </c>
      <c r="D7" s="2">
        <v>157</v>
      </c>
      <c r="E7" s="2">
        <v>143</v>
      </c>
      <c r="F7" s="2">
        <v>126</v>
      </c>
      <c r="G7" s="2">
        <v>123</v>
      </c>
      <c r="H7" s="2">
        <v>79</v>
      </c>
      <c r="I7" s="2">
        <v>111</v>
      </c>
      <c r="J7" s="2">
        <v>122</v>
      </c>
      <c r="K7" s="2">
        <v>140</v>
      </c>
      <c r="L7" s="11">
        <v>100</v>
      </c>
      <c r="M7" s="11">
        <v>97</v>
      </c>
      <c r="N7" s="11">
        <v>110</v>
      </c>
      <c r="O7" s="11">
        <v>76</v>
      </c>
      <c r="P7" s="11">
        <v>116</v>
      </c>
      <c r="Q7" s="11">
        <v>111</v>
      </c>
      <c r="R7" s="11">
        <v>96</v>
      </c>
      <c r="S7" s="11">
        <v>105</v>
      </c>
      <c r="T7" s="11">
        <v>75</v>
      </c>
      <c r="U7" s="11">
        <v>72</v>
      </c>
      <c r="V7" s="11">
        <v>80</v>
      </c>
      <c r="W7" s="38">
        <v>72</v>
      </c>
      <c r="X7" s="11">
        <v>76</v>
      </c>
      <c r="Y7" s="11">
        <v>84</v>
      </c>
      <c r="Z7" s="11">
        <v>55</v>
      </c>
    </row>
    <row r="8" spans="1:26" ht="16.5" customHeight="1" x14ac:dyDescent="0.3">
      <c r="A8" s="13" t="s">
        <v>10</v>
      </c>
      <c r="B8" s="11">
        <v>20801</v>
      </c>
      <c r="C8" s="11">
        <v>19479</v>
      </c>
      <c r="D8" s="11">
        <v>17598</v>
      </c>
      <c r="E8" s="11">
        <v>15220</v>
      </c>
      <c r="F8" s="11">
        <v>12954</v>
      </c>
      <c r="G8" s="11">
        <v>10654</v>
      </c>
      <c r="H8" s="11">
        <v>9120</v>
      </c>
      <c r="I8" s="11">
        <v>8184</v>
      </c>
      <c r="J8" s="11">
        <v>8276</v>
      </c>
      <c r="K8" s="11">
        <v>8482</v>
      </c>
      <c r="L8" s="11">
        <v>8323</v>
      </c>
      <c r="M8" s="11">
        <v>7718</v>
      </c>
      <c r="N8" s="11">
        <v>6534</v>
      </c>
      <c r="O8" s="11">
        <v>6172</v>
      </c>
      <c r="P8" s="11">
        <v>5906</v>
      </c>
      <c r="Q8" s="11">
        <v>5711</v>
      </c>
      <c r="R8" s="11">
        <v>5178</v>
      </c>
      <c r="S8" s="11">
        <v>5351</v>
      </c>
      <c r="T8" s="11">
        <v>4925</v>
      </c>
      <c r="U8" s="11">
        <v>4428</v>
      </c>
      <c r="V8" s="11">
        <v>4331</v>
      </c>
      <c r="W8" s="38">
        <v>4152</v>
      </c>
      <c r="X8" s="11">
        <v>3912</v>
      </c>
      <c r="Y8" s="11">
        <v>4195</v>
      </c>
      <c r="Z8" s="11">
        <v>4391</v>
      </c>
    </row>
    <row r="9" spans="1:26" s="1" customFormat="1" ht="16.5" customHeight="1" x14ac:dyDescent="0.3">
      <c r="A9" s="3" t="s">
        <v>0</v>
      </c>
      <c r="B9" s="6">
        <v>553.60299999999995</v>
      </c>
      <c r="C9" s="6">
        <v>530.66075999999998</v>
      </c>
      <c r="D9" s="6">
        <v>517.041068</v>
      </c>
      <c r="E9" s="6">
        <v>519.67331300000001</v>
      </c>
      <c r="F9" s="6">
        <v>518.63405599999999</v>
      </c>
      <c r="G9" s="6">
        <v>510.25986699999999</v>
      </c>
      <c r="H9" s="6">
        <v>504.59877699999998</v>
      </c>
      <c r="I9" s="6">
        <v>503.9</v>
      </c>
      <c r="J9" s="6">
        <v>514.9</v>
      </c>
      <c r="K9" s="6">
        <v>510</v>
      </c>
      <c r="L9" s="18">
        <v>490.92632400000002</v>
      </c>
      <c r="M9" s="18">
        <v>475.11969199999999</v>
      </c>
      <c r="N9" s="19">
        <v>454.10224299999999</v>
      </c>
      <c r="O9" s="19">
        <v>451.13949400000001</v>
      </c>
      <c r="P9" s="19">
        <v>458.399</v>
      </c>
      <c r="Q9" s="19">
        <v>478.47077200000001</v>
      </c>
      <c r="R9" s="19">
        <v>485.85472299999998</v>
      </c>
      <c r="S9" s="19">
        <v>483.64507700000001</v>
      </c>
      <c r="T9" s="19">
        <v>478.111985</v>
      </c>
      <c r="U9" s="19">
        <v>430.005492</v>
      </c>
      <c r="V9" s="19">
        <v>437.51853299999999</v>
      </c>
      <c r="W9" s="26">
        <v>460.08848799999998</v>
      </c>
      <c r="X9" s="19">
        <v>458.86803500000002</v>
      </c>
      <c r="Y9" s="19">
        <v>462.90013399999998</v>
      </c>
      <c r="Z9" s="19">
        <v>483.09905900000001</v>
      </c>
    </row>
    <row r="10" spans="1:26" ht="16.5" customHeight="1" x14ac:dyDescent="0.3">
      <c r="A10" s="3" t="s">
        <v>11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 x14ac:dyDescent="0.3">
      <c r="A11" s="4" t="s">
        <v>16</v>
      </c>
      <c r="B11" s="8">
        <f t="shared" ref="B11:H11" si="2">+B3/(B9)</f>
        <v>7.2253943710565163E-2</v>
      </c>
      <c r="C11" s="8">
        <f t="shared" si="2"/>
        <v>6.5955507997237262E-2</v>
      </c>
      <c r="D11" s="8">
        <f t="shared" si="2"/>
        <v>6.5758799647226474E-2</v>
      </c>
      <c r="E11" s="8">
        <f t="shared" si="2"/>
        <v>9.0441434694184503E-2</v>
      </c>
      <c r="F11" s="8">
        <f t="shared" si="2"/>
        <v>5.9772395663889838E-2</v>
      </c>
      <c r="G11" s="8">
        <f t="shared" si="2"/>
        <v>6.6632714424315093E-2</v>
      </c>
      <c r="H11" s="8">
        <f t="shared" si="2"/>
        <v>6.539849382155756E-2</v>
      </c>
      <c r="I11" s="8">
        <f>+I3/(I9)</f>
        <v>7.3427267314943451E-2</v>
      </c>
      <c r="J11" s="8">
        <f>+J3/(J9)</f>
        <v>5.2437366478927952E-2</v>
      </c>
      <c r="K11" s="8">
        <f>+K3/(K9)</f>
        <v>6.0784313725490195E-2</v>
      </c>
      <c r="L11" s="8">
        <f>+L3/(L9)</f>
        <v>4.8887172731849678E-2</v>
      </c>
      <c r="M11" s="8">
        <v>0.05</v>
      </c>
      <c r="N11" s="8">
        <f t="shared" ref="N11:Z11" si="3">+N3/(N9)</f>
        <v>4.4042944751541344E-2</v>
      </c>
      <c r="O11" s="8">
        <f t="shared" si="3"/>
        <v>4.2115576784328264E-2</v>
      </c>
      <c r="P11" s="8">
        <f t="shared" si="3"/>
        <v>5.4537640788919699E-2</v>
      </c>
      <c r="Q11" s="8">
        <f t="shared" si="3"/>
        <v>5.2249795521470223E-2</v>
      </c>
      <c r="R11" s="8">
        <f t="shared" si="3"/>
        <v>3.2931654757218445E-2</v>
      </c>
      <c r="S11" s="8">
        <f t="shared" si="3"/>
        <v>3.5149742669664349E-2</v>
      </c>
      <c r="T11" s="8">
        <f t="shared" si="3"/>
        <v>5.2289005053910119E-2</v>
      </c>
      <c r="U11" s="8">
        <f t="shared" si="3"/>
        <v>3.7208827090980501E-2</v>
      </c>
      <c r="V11" s="8">
        <f t="shared" si="3"/>
        <v>4.5712349286927238E-2</v>
      </c>
      <c r="W11" s="8">
        <f t="shared" si="3"/>
        <v>4.5643393711689656E-2</v>
      </c>
      <c r="X11" s="8">
        <f t="shared" si="3"/>
        <v>3.4868412658118582E-2</v>
      </c>
      <c r="Y11" s="8">
        <f t="shared" si="3"/>
        <v>3.0244104444350842E-2</v>
      </c>
      <c r="Z11" s="8">
        <f t="shared" si="3"/>
        <v>2.0699688425598859E-2</v>
      </c>
    </row>
    <row r="12" spans="1:26" ht="16.5" customHeight="1" x14ac:dyDescent="0.3">
      <c r="A12" s="4" t="s">
        <v>9</v>
      </c>
      <c r="B12" s="24">
        <f>+B4/(B9)</f>
        <v>9.0317429638206454E-3</v>
      </c>
      <c r="C12" s="24">
        <f>+C4/(C9)</f>
        <v>1.8844430856353501E-3</v>
      </c>
      <c r="D12" s="24">
        <f t="shared" ref="D12:Z12" si="4">+D4/(D9)</f>
        <v>3.8681646851309692E-3</v>
      </c>
      <c r="E12" s="24">
        <f t="shared" si="4"/>
        <v>5.7728575336713512E-3</v>
      </c>
      <c r="F12" s="24">
        <f t="shared" si="4"/>
        <v>1.9281417956093496E-3</v>
      </c>
      <c r="G12" s="24">
        <f t="shared" si="4"/>
        <v>3.9195714367244172E-3</v>
      </c>
      <c r="H12" s="24">
        <f t="shared" si="4"/>
        <v>1.9817725400471989E-3</v>
      </c>
      <c r="I12" s="24">
        <f t="shared" si="4"/>
        <v>0</v>
      </c>
      <c r="J12" s="24">
        <f t="shared" si="4"/>
        <v>7.768498737618955E-3</v>
      </c>
      <c r="K12" s="24">
        <f t="shared" si="4"/>
        <v>3.9215686274509803E-3</v>
      </c>
      <c r="L12" s="24">
        <f t="shared" si="4"/>
        <v>4.0739310609874731E-3</v>
      </c>
      <c r="M12" s="24">
        <f t="shared" si="4"/>
        <v>2.1047328006770978E-3</v>
      </c>
      <c r="N12" s="24">
        <f t="shared" si="4"/>
        <v>2.2021472375770672E-3</v>
      </c>
      <c r="O12" s="24">
        <f t="shared" si="4"/>
        <v>2.2166093044383296E-3</v>
      </c>
      <c r="P12" s="24">
        <f t="shared" si="4"/>
        <v>4.363011263113576E-3</v>
      </c>
      <c r="Q12" s="24">
        <f t="shared" si="4"/>
        <v>4.1799836417176174E-3</v>
      </c>
      <c r="R12" s="24">
        <f t="shared" si="4"/>
        <v>8.2329136893046113E-3</v>
      </c>
      <c r="S12" s="24">
        <f t="shared" si="4"/>
        <v>2.0676319217449615E-3</v>
      </c>
      <c r="T12" s="24">
        <f t="shared" si="4"/>
        <v>6.2746806064692146E-3</v>
      </c>
      <c r="U12" s="24">
        <f t="shared" si="4"/>
        <v>0</v>
      </c>
      <c r="V12" s="24">
        <f t="shared" si="4"/>
        <v>0</v>
      </c>
      <c r="W12" s="24">
        <f t="shared" si="4"/>
        <v>1.304096963191133E-2</v>
      </c>
      <c r="X12" s="24">
        <f t="shared" si="4"/>
        <v>2.1792757911324114E-3</v>
      </c>
      <c r="Y12" s="24">
        <f t="shared" si="4"/>
        <v>2.1602931745964889E-3</v>
      </c>
      <c r="Z12" s="24">
        <f t="shared" si="4"/>
        <v>0</v>
      </c>
    </row>
    <row r="13" spans="1:26" ht="16.5" customHeight="1" x14ac:dyDescent="0.3">
      <c r="A13" s="13" t="s">
        <v>10</v>
      </c>
      <c r="B13" s="8">
        <f t="shared" ref="B13:L13" si="5">+B5/(B9)</f>
        <v>6.322220074674452E-2</v>
      </c>
      <c r="C13" s="8">
        <f t="shared" si="5"/>
        <v>6.4071064911601902E-2</v>
      </c>
      <c r="D13" s="8">
        <f t="shared" si="5"/>
        <v>6.1890634962095507E-2</v>
      </c>
      <c r="E13" s="8">
        <f t="shared" si="5"/>
        <v>8.4668577160513139E-2</v>
      </c>
      <c r="F13" s="8">
        <f t="shared" si="5"/>
        <v>5.7844253868280494E-2</v>
      </c>
      <c r="G13" s="8">
        <f t="shared" si="5"/>
        <v>6.2713142987590675E-2</v>
      </c>
      <c r="H13" s="8">
        <f t="shared" si="5"/>
        <v>6.3416721281510366E-2</v>
      </c>
      <c r="I13" s="8">
        <f t="shared" si="5"/>
        <v>7.3427267314943451E-2</v>
      </c>
      <c r="J13" s="8">
        <f t="shared" si="5"/>
        <v>4.4668867741308994E-2</v>
      </c>
      <c r="K13" s="8">
        <f t="shared" si="5"/>
        <v>5.6862745098039215E-2</v>
      </c>
      <c r="L13" s="8">
        <f t="shared" si="5"/>
        <v>4.4813241670862203E-2</v>
      </c>
      <c r="M13" s="8">
        <v>0.04</v>
      </c>
      <c r="N13" s="8">
        <f t="shared" ref="N13:Z13" si="6">+N5/(N9)</f>
        <v>4.1840797513964273E-2</v>
      </c>
      <c r="O13" s="8">
        <f t="shared" si="6"/>
        <v>3.9898967479889934E-2</v>
      </c>
      <c r="P13" s="8">
        <f t="shared" si="6"/>
        <v>5.0174629525806119E-2</v>
      </c>
      <c r="Q13" s="8">
        <f t="shared" si="6"/>
        <v>4.8069811879752601E-2</v>
      </c>
      <c r="R13" s="8">
        <f t="shared" si="6"/>
        <v>2.4698741067913834E-2</v>
      </c>
      <c r="S13" s="8">
        <f t="shared" si="6"/>
        <v>3.3082110747919384E-2</v>
      </c>
      <c r="T13" s="8">
        <f t="shared" si="6"/>
        <v>4.6014324447440906E-2</v>
      </c>
      <c r="U13" s="8">
        <f t="shared" si="6"/>
        <v>3.7208827090980501E-2</v>
      </c>
      <c r="V13" s="8">
        <f t="shared" si="6"/>
        <v>4.5712349286927238E-2</v>
      </c>
      <c r="W13" s="8">
        <f t="shared" si="6"/>
        <v>3.2602424079778321E-2</v>
      </c>
      <c r="X13" s="8">
        <f t="shared" si="6"/>
        <v>3.2689136866986171E-2</v>
      </c>
      <c r="Y13" s="8">
        <f t="shared" si="6"/>
        <v>2.8083811269754354E-2</v>
      </c>
      <c r="Z13" s="8">
        <f t="shared" si="6"/>
        <v>2.0699688425598859E-2</v>
      </c>
    </row>
    <row r="14" spans="1:26" ht="16.5" customHeight="1" x14ac:dyDescent="0.3">
      <c r="A14" s="3" t="s">
        <v>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 x14ac:dyDescent="0.3">
      <c r="A15" s="4" t="s">
        <v>16</v>
      </c>
      <c r="B15" s="7">
        <f t="shared" ref="B15:Z15" si="7">+B6/(B9)</f>
        <v>37.879129990263785</v>
      </c>
      <c r="C15" s="7">
        <f t="shared" si="7"/>
        <v>36.984079998679384</v>
      </c>
      <c r="D15" s="7">
        <f t="shared" si="7"/>
        <v>34.339631992250176</v>
      </c>
      <c r="E15" s="7">
        <f t="shared" si="7"/>
        <v>29.562803429930987</v>
      </c>
      <c r="F15" s="7">
        <f t="shared" si="7"/>
        <v>25.220094686570295</v>
      </c>
      <c r="G15" s="7">
        <f t="shared" si="7"/>
        <v>21.120610686789522</v>
      </c>
      <c r="H15" s="7">
        <f t="shared" si="7"/>
        <v>18.230325595894183</v>
      </c>
      <c r="I15" s="7">
        <f t="shared" si="7"/>
        <v>16.461599523715023</v>
      </c>
      <c r="J15" s="7">
        <f t="shared" si="7"/>
        <v>16.309963099630998</v>
      </c>
      <c r="K15" s="7">
        <f t="shared" si="7"/>
        <v>16.905882352941177</v>
      </c>
      <c r="L15" s="7">
        <f t="shared" si="7"/>
        <v>17.157360663348744</v>
      </c>
      <c r="M15" s="7">
        <f t="shared" si="7"/>
        <v>16.448486837291519</v>
      </c>
      <c r="N15" s="7">
        <f t="shared" si="7"/>
        <v>14.631066246462034</v>
      </c>
      <c r="O15" s="7">
        <f t="shared" si="7"/>
        <v>13.849374934130683</v>
      </c>
      <c r="P15" s="7">
        <f t="shared" si="7"/>
        <v>13.137026913234976</v>
      </c>
      <c r="Q15" s="7">
        <f t="shared" si="7"/>
        <v>12.167932381039986</v>
      </c>
      <c r="R15" s="7">
        <f t="shared" si="7"/>
        <v>10.855096699348131</v>
      </c>
      <c r="S15" s="7">
        <f t="shared" si="7"/>
        <v>11.28099976504051</v>
      </c>
      <c r="T15" s="7">
        <f t="shared" si="7"/>
        <v>10.457801010782024</v>
      </c>
      <c r="U15" s="7">
        <f t="shared" si="7"/>
        <v>10.464982619338267</v>
      </c>
      <c r="V15" s="7">
        <f t="shared" si="7"/>
        <v>10.081858635231802</v>
      </c>
      <c r="W15" s="39">
        <f t="shared" si="7"/>
        <v>9.180842620865576</v>
      </c>
      <c r="X15" s="7">
        <f t="shared" si="7"/>
        <v>8.6909518550360563</v>
      </c>
      <c r="Y15" s="7">
        <f t="shared" si="7"/>
        <v>9.2438944940983756</v>
      </c>
      <c r="Z15" s="7">
        <f t="shared" si="7"/>
        <v>9.2030814740212517</v>
      </c>
    </row>
    <row r="16" spans="1:26" ht="16.5" customHeight="1" x14ac:dyDescent="0.3">
      <c r="A16" s="4" t="s">
        <v>9</v>
      </c>
      <c r="B16" s="7">
        <f t="shared" ref="B16:Z16" si="8">B7/B9</f>
        <v>0.30527291217713781</v>
      </c>
      <c r="C16" s="7">
        <f t="shared" si="8"/>
        <v>0.27701313358839647</v>
      </c>
      <c r="D16" s="7">
        <f t="shared" si="8"/>
        <v>0.30365092778278108</v>
      </c>
      <c r="E16" s="7">
        <f t="shared" si="8"/>
        <v>0.27517287577166771</v>
      </c>
      <c r="F16" s="7">
        <f t="shared" si="8"/>
        <v>0.24294586624677805</v>
      </c>
      <c r="G16" s="7">
        <f t="shared" si="8"/>
        <v>0.24105364335855167</v>
      </c>
      <c r="H16" s="7">
        <f t="shared" si="8"/>
        <v>0.1565600306637287</v>
      </c>
      <c r="I16" s="7">
        <f t="shared" si="8"/>
        <v>0.22028180194483032</v>
      </c>
      <c r="J16" s="7">
        <f t="shared" si="8"/>
        <v>0.23693921149737815</v>
      </c>
      <c r="K16" s="7">
        <f t="shared" si="8"/>
        <v>0.27450980392156865</v>
      </c>
      <c r="L16" s="7">
        <f t="shared" si="8"/>
        <v>0.20369655304937365</v>
      </c>
      <c r="M16" s="7">
        <f t="shared" si="8"/>
        <v>0.20415908166567848</v>
      </c>
      <c r="N16" s="7">
        <f t="shared" si="8"/>
        <v>0.24223619613347738</v>
      </c>
      <c r="O16" s="7">
        <f t="shared" si="8"/>
        <v>0.16846230713731306</v>
      </c>
      <c r="P16" s="7">
        <f t="shared" si="8"/>
        <v>0.2530546532605874</v>
      </c>
      <c r="Q16" s="7">
        <f t="shared" si="8"/>
        <v>0.23198909211532778</v>
      </c>
      <c r="R16" s="7">
        <f t="shared" si="8"/>
        <v>0.19758992854331067</v>
      </c>
      <c r="S16" s="7">
        <f t="shared" si="8"/>
        <v>0.21710135178322099</v>
      </c>
      <c r="T16" s="7">
        <f t="shared" si="8"/>
        <v>0.15686701516173035</v>
      </c>
      <c r="U16" s="7">
        <f t="shared" si="8"/>
        <v>0.16743972190941225</v>
      </c>
      <c r="V16" s="7">
        <f t="shared" si="8"/>
        <v>0.18284939714770895</v>
      </c>
      <c r="W16" s="7">
        <f t="shared" si="8"/>
        <v>0.15649163558293597</v>
      </c>
      <c r="X16" s="7">
        <f t="shared" si="8"/>
        <v>0.16562496012606326</v>
      </c>
      <c r="Y16" s="7">
        <f t="shared" si="8"/>
        <v>0.18146462666610505</v>
      </c>
      <c r="Z16" s="7">
        <f t="shared" si="8"/>
        <v>0.11384828634079372</v>
      </c>
    </row>
    <row r="17" spans="1:26" ht="16.5" customHeight="1" x14ac:dyDescent="0.3">
      <c r="A17" s="13" t="s">
        <v>10</v>
      </c>
      <c r="B17" s="7">
        <f t="shared" ref="B17:Z17" si="9">B8/B9</f>
        <v>37.573857078086647</v>
      </c>
      <c r="C17" s="7">
        <f t="shared" si="9"/>
        <v>36.707066865090987</v>
      </c>
      <c r="D17" s="7">
        <f t="shared" si="9"/>
        <v>34.0359810644674</v>
      </c>
      <c r="E17" s="7">
        <f t="shared" si="9"/>
        <v>29.287630554159321</v>
      </c>
      <c r="F17" s="7">
        <f t="shared" si="9"/>
        <v>24.977148820323517</v>
      </c>
      <c r="G17" s="7">
        <f t="shared" si="9"/>
        <v>20.879557043430971</v>
      </c>
      <c r="H17" s="7">
        <f t="shared" si="9"/>
        <v>18.073765565230453</v>
      </c>
      <c r="I17" s="7">
        <f t="shared" si="9"/>
        <v>16.241317721770194</v>
      </c>
      <c r="J17" s="7">
        <f t="shared" si="9"/>
        <v>16.073023888133619</v>
      </c>
      <c r="K17" s="7">
        <f t="shared" si="9"/>
        <v>16.631372549019609</v>
      </c>
      <c r="L17" s="7">
        <f t="shared" si="9"/>
        <v>16.953664110299368</v>
      </c>
      <c r="M17" s="7">
        <f t="shared" si="9"/>
        <v>16.244327755625839</v>
      </c>
      <c r="N17" s="7">
        <f t="shared" si="9"/>
        <v>14.388830050328556</v>
      </c>
      <c r="O17" s="7">
        <f t="shared" si="9"/>
        <v>13.68091262699337</v>
      </c>
      <c r="P17" s="7">
        <f t="shared" si="9"/>
        <v>12.883972259974389</v>
      </c>
      <c r="Q17" s="7">
        <f t="shared" si="9"/>
        <v>11.935943288924657</v>
      </c>
      <c r="R17" s="7">
        <f t="shared" si="9"/>
        <v>10.657506770804821</v>
      </c>
      <c r="S17" s="7">
        <f t="shared" si="9"/>
        <v>11.06389841325729</v>
      </c>
      <c r="T17" s="7">
        <f t="shared" si="9"/>
        <v>10.300933995620294</v>
      </c>
      <c r="U17" s="7">
        <f t="shared" si="9"/>
        <v>10.297542897428855</v>
      </c>
      <c r="V17" s="7">
        <f t="shared" si="9"/>
        <v>9.8990092380840924</v>
      </c>
      <c r="W17" s="39">
        <f t="shared" si="9"/>
        <v>9.0243509852826396</v>
      </c>
      <c r="X17" s="7">
        <f t="shared" si="9"/>
        <v>8.525326894909993</v>
      </c>
      <c r="Y17" s="7">
        <f t="shared" si="9"/>
        <v>9.0624298674322699</v>
      </c>
      <c r="Z17" s="7">
        <f t="shared" si="9"/>
        <v>9.089233187680458</v>
      </c>
    </row>
    <row r="18" spans="1:26" s="1" customFormat="1" ht="16.5" customHeight="1" x14ac:dyDescent="0.3">
      <c r="A18" s="3" t="s">
        <v>5</v>
      </c>
      <c r="B18" s="9">
        <v>608.83728399999995</v>
      </c>
      <c r="C18" s="9">
        <v>576.83488999999997</v>
      </c>
      <c r="D18" s="9">
        <v>593.70377699999995</v>
      </c>
      <c r="E18" s="9">
        <v>613.97397100000001</v>
      </c>
      <c r="F18" s="9">
        <v>655.08305600000006</v>
      </c>
      <c r="G18" s="9">
        <v>669.82326399999999</v>
      </c>
      <c r="H18" s="9">
        <v>670.92395999999997</v>
      </c>
      <c r="I18" s="9">
        <v>677</v>
      </c>
      <c r="J18" s="9">
        <v>683</v>
      </c>
      <c r="K18" s="9">
        <v>712</v>
      </c>
      <c r="L18" s="17">
        <v>722.87663199999997</v>
      </c>
      <c r="M18" s="16">
        <v>711.54990599999996</v>
      </c>
      <c r="N18" s="17">
        <v>728.67414599999995</v>
      </c>
      <c r="O18" s="17">
        <v>743.52549099999999</v>
      </c>
      <c r="P18" s="17">
        <v>770.15200000000004</v>
      </c>
      <c r="Q18" s="17">
        <v>789.03359599999999</v>
      </c>
      <c r="R18" s="17">
        <v>813.58325200000002</v>
      </c>
      <c r="S18" s="17">
        <v>793.61714800000004</v>
      </c>
      <c r="T18" s="17">
        <v>773.99606700000004</v>
      </c>
      <c r="U18" s="17">
        <v>667.934079</v>
      </c>
      <c r="V18" s="17">
        <v>704.81425200000001</v>
      </c>
      <c r="W18" s="25">
        <v>717.58546799999999</v>
      </c>
      <c r="X18" s="17">
        <v>731.61983999999995</v>
      </c>
      <c r="Y18" s="17">
        <v>748.71818900000005</v>
      </c>
      <c r="Z18" s="17">
        <v>765.97624099999996</v>
      </c>
    </row>
    <row r="19" spans="1:26" ht="16.5" customHeight="1" x14ac:dyDescent="0.3">
      <c r="A19" s="3" t="s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 x14ac:dyDescent="0.3">
      <c r="A20" s="4" t="s">
        <v>16</v>
      </c>
      <c r="B20" s="8">
        <f t="shared" ref="B20:Z20" si="10">+B3/(B18)</f>
        <v>6.5698998814928036E-2</v>
      </c>
      <c r="C20" s="8">
        <f t="shared" si="10"/>
        <v>6.0675941429271039E-2</v>
      </c>
      <c r="D20" s="8">
        <f t="shared" si="10"/>
        <v>5.7267616136455882E-2</v>
      </c>
      <c r="E20" s="8">
        <f t="shared" si="10"/>
        <v>7.6550476437054038E-2</v>
      </c>
      <c r="F20" s="8">
        <f t="shared" si="10"/>
        <v>4.7322243669816424E-2</v>
      </c>
      <c r="G20" s="8">
        <f t="shared" si="10"/>
        <v>5.0759658296968317E-2</v>
      </c>
      <c r="H20" s="8">
        <f t="shared" si="10"/>
        <v>4.918590178237188E-2</v>
      </c>
      <c r="I20" s="8">
        <f t="shared" si="10"/>
        <v>5.4652880354505169E-2</v>
      </c>
      <c r="J20" s="8">
        <f t="shared" si="10"/>
        <v>3.9531478770131773E-2</v>
      </c>
      <c r="K20" s="8">
        <f t="shared" si="10"/>
        <v>4.3539325842696631E-2</v>
      </c>
      <c r="L20" s="8">
        <f t="shared" si="10"/>
        <v>3.3200685895183289E-2</v>
      </c>
      <c r="M20" s="8">
        <f t="shared" si="10"/>
        <v>3.0918421623682992E-2</v>
      </c>
      <c r="N20" s="8">
        <f t="shared" si="10"/>
        <v>2.7447110769317731E-2</v>
      </c>
      <c r="O20" s="8">
        <f t="shared" si="10"/>
        <v>2.5553932218848434E-2</v>
      </c>
      <c r="P20" s="8">
        <f t="shared" si="10"/>
        <v>3.2461124557230256E-2</v>
      </c>
      <c r="Q20" s="8">
        <f t="shared" si="10"/>
        <v>3.168432893952465E-2</v>
      </c>
      <c r="R20" s="8">
        <f t="shared" si="10"/>
        <v>1.9666088209986898E-2</v>
      </c>
      <c r="S20" s="8">
        <f t="shared" si="10"/>
        <v>2.1420908107696281E-2</v>
      </c>
      <c r="T20" s="8">
        <f t="shared" si="10"/>
        <v>3.2299905730657927E-2</v>
      </c>
      <c r="U20" s="8">
        <f t="shared" si="10"/>
        <v>2.3954459733443245E-2</v>
      </c>
      <c r="V20" s="8">
        <f t="shared" si="10"/>
        <v>2.8376270688692033E-2</v>
      </c>
      <c r="W20" s="8">
        <f t="shared" si="10"/>
        <v>2.9264806683626989E-2</v>
      </c>
      <c r="X20" s="8">
        <f t="shared" si="10"/>
        <v>2.1869281182970653E-2</v>
      </c>
      <c r="Y20" s="8">
        <f t="shared" si="10"/>
        <v>1.8698624136136752E-2</v>
      </c>
      <c r="Z20" s="8">
        <f t="shared" si="10"/>
        <v>1.3055235221062163E-2</v>
      </c>
    </row>
    <row r="21" spans="1:26" ht="16.5" customHeight="1" x14ac:dyDescent="0.3">
      <c r="A21" s="4" t="s">
        <v>9</v>
      </c>
      <c r="B21" s="24">
        <f>+B13/(B18)</f>
        <v>1.0384088229843776E-4</v>
      </c>
      <c r="C21" s="24">
        <f>+C13/(C18)</f>
        <v>1.1107349091106799E-4</v>
      </c>
      <c r="D21" s="24">
        <f t="shared" ref="D21:Z21" si="11">+D13/(D18)</f>
        <v>1.0424497427796474E-4</v>
      </c>
      <c r="E21" s="24">
        <f t="shared" si="11"/>
        <v>1.3790255150818623E-4</v>
      </c>
      <c r="F21" s="24">
        <f t="shared" si="11"/>
        <v>8.8300641175919058E-5</v>
      </c>
      <c r="G21" s="24">
        <f t="shared" si="11"/>
        <v>9.3626403199382872E-5</v>
      </c>
      <c r="H21" s="24">
        <f t="shared" si="11"/>
        <v>9.4521473464012772E-5</v>
      </c>
      <c r="I21" s="24">
        <f t="shared" si="11"/>
        <v>1.0845977446815871E-4</v>
      </c>
      <c r="J21" s="24">
        <f t="shared" si="11"/>
        <v>6.5400977659310392E-5</v>
      </c>
      <c r="K21" s="24">
        <f t="shared" si="11"/>
        <v>7.9863406036571937E-5</v>
      </c>
      <c r="L21" s="24">
        <f t="shared" si="11"/>
        <v>6.1992931694134778E-5</v>
      </c>
      <c r="M21" s="24">
        <f t="shared" si="11"/>
        <v>5.6215312043059987E-5</v>
      </c>
      <c r="N21" s="24">
        <f t="shared" si="11"/>
        <v>5.7420450202118568E-5</v>
      </c>
      <c r="O21" s="24">
        <f t="shared" si="11"/>
        <v>5.3661868978060278E-5</v>
      </c>
      <c r="P21" s="24">
        <f t="shared" si="11"/>
        <v>6.5148995946003017E-5</v>
      </c>
      <c r="Q21" s="24">
        <f t="shared" si="11"/>
        <v>6.0922389266366046E-5</v>
      </c>
      <c r="R21" s="24">
        <f t="shared" si="11"/>
        <v>3.0357976282326216E-5</v>
      </c>
      <c r="S21" s="24">
        <f t="shared" si="11"/>
        <v>4.1685226725871331E-5</v>
      </c>
      <c r="T21" s="24">
        <f t="shared" si="11"/>
        <v>5.9450333676489991E-5</v>
      </c>
      <c r="U21" s="24">
        <f t="shared" si="11"/>
        <v>5.5707334392471538E-5</v>
      </c>
      <c r="V21" s="24">
        <f t="shared" si="11"/>
        <v>6.485729985909428E-5</v>
      </c>
      <c r="W21" s="24">
        <f t="shared" si="11"/>
        <v>4.5433506576778E-5</v>
      </c>
      <c r="X21" s="24">
        <f t="shared" si="11"/>
        <v>4.4680495360795811E-5</v>
      </c>
      <c r="Y21" s="24">
        <f t="shared" si="11"/>
        <v>3.7509187945952722E-5</v>
      </c>
      <c r="Z21" s="24">
        <f t="shared" si="11"/>
        <v>2.7023930139889103E-5</v>
      </c>
    </row>
    <row r="22" spans="1:26" ht="16.5" customHeight="1" x14ac:dyDescent="0.3">
      <c r="A22" s="13" t="s">
        <v>10</v>
      </c>
      <c r="B22" s="8">
        <f t="shared" ref="B22:Z22" si="12">+B5/(B18)</f>
        <v>5.7486623963062027E-2</v>
      </c>
      <c r="C22" s="8">
        <f t="shared" si="12"/>
        <v>5.8942343102720438E-2</v>
      </c>
      <c r="D22" s="8">
        <f t="shared" si="12"/>
        <v>5.3898932834311415E-2</v>
      </c>
      <c r="E22" s="8">
        <f t="shared" si="12"/>
        <v>7.1664275813412295E-2</v>
      </c>
      <c r="F22" s="8">
        <f t="shared" si="12"/>
        <v>4.5795719680467507E-2</v>
      </c>
      <c r="G22" s="8">
        <f t="shared" si="12"/>
        <v>4.7773796044205473E-2</v>
      </c>
      <c r="H22" s="8">
        <f t="shared" si="12"/>
        <v>4.7695419910178796E-2</v>
      </c>
      <c r="I22" s="8">
        <f t="shared" si="12"/>
        <v>5.4652880354505169E-2</v>
      </c>
      <c r="J22" s="8">
        <f t="shared" si="12"/>
        <v>3.3674963396778917E-2</v>
      </c>
      <c r="K22" s="8">
        <f t="shared" si="12"/>
        <v>4.0730337078651688E-2</v>
      </c>
      <c r="L22" s="8">
        <f t="shared" si="12"/>
        <v>3.0433962070584682E-2</v>
      </c>
      <c r="M22" s="8">
        <f t="shared" si="12"/>
        <v>2.9513038822606492E-2</v>
      </c>
      <c r="N22" s="8">
        <f t="shared" si="12"/>
        <v>2.6074755230851846E-2</v>
      </c>
      <c r="O22" s="8">
        <f t="shared" si="12"/>
        <v>2.420898841785641E-2</v>
      </c>
      <c r="P22" s="8">
        <f t="shared" si="12"/>
        <v>2.9864234592651837E-2</v>
      </c>
      <c r="Q22" s="8">
        <f t="shared" si="12"/>
        <v>2.9149582624362676E-2</v>
      </c>
      <c r="R22" s="8">
        <f t="shared" si="12"/>
        <v>1.4749566157490174E-2</v>
      </c>
      <c r="S22" s="8">
        <f t="shared" si="12"/>
        <v>2.01608546895965E-2</v>
      </c>
      <c r="T22" s="8">
        <f t="shared" si="12"/>
        <v>2.8423917042978978E-2</v>
      </c>
      <c r="U22" s="8">
        <f t="shared" si="12"/>
        <v>2.3954459733443245E-2</v>
      </c>
      <c r="V22" s="8">
        <f t="shared" si="12"/>
        <v>2.8376270688692033E-2</v>
      </c>
      <c r="W22" s="8">
        <f t="shared" si="12"/>
        <v>2.090343334544785E-2</v>
      </c>
      <c r="X22" s="8">
        <f t="shared" si="12"/>
        <v>2.0502451109034987E-2</v>
      </c>
      <c r="Y22" s="8">
        <f t="shared" si="12"/>
        <v>1.7363008126412699E-2</v>
      </c>
      <c r="Z22" s="8">
        <f t="shared" si="12"/>
        <v>1.3055235221062163E-2</v>
      </c>
    </row>
    <row r="23" spans="1:26" ht="16.5" customHeight="1" x14ac:dyDescent="0.3">
      <c r="A23" s="3" t="s">
        <v>15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 x14ac:dyDescent="0.3">
      <c r="A24" s="4" t="s">
        <v>12</v>
      </c>
      <c r="B24" s="7">
        <f t="shared" ref="B24:X24" si="13">+B6/(B18)</f>
        <v>34.442700128726024</v>
      </c>
      <c r="C24" s="7">
        <f t="shared" si="13"/>
        <v>34.023600756882097</v>
      </c>
      <c r="D24" s="7">
        <f t="shared" si="13"/>
        <v>29.905486014787474</v>
      </c>
      <c r="E24" s="7">
        <f t="shared" si="13"/>
        <v>25.022233393669389</v>
      </c>
      <c r="F24" s="7">
        <f t="shared" si="13"/>
        <v>19.966933780683831</v>
      </c>
      <c r="G24" s="7">
        <f t="shared" si="13"/>
        <v>16.089318749012577</v>
      </c>
      <c r="H24" s="7">
        <f t="shared" si="13"/>
        <v>13.71094274230421</v>
      </c>
      <c r="I24" s="7">
        <f t="shared" si="13"/>
        <v>12.252584933530281</v>
      </c>
      <c r="J24" s="7">
        <f t="shared" si="13"/>
        <v>12.295754026354318</v>
      </c>
      <c r="K24" s="7">
        <f t="shared" si="13"/>
        <v>12.109550561797754</v>
      </c>
      <c r="L24" s="7">
        <f t="shared" si="13"/>
        <v>11.652057387297035</v>
      </c>
      <c r="M24" s="7">
        <f t="shared" si="13"/>
        <v>10.983066590412845</v>
      </c>
      <c r="N24" s="7">
        <f t="shared" si="13"/>
        <v>9.1179301975673503</v>
      </c>
      <c r="O24" s="7">
        <f t="shared" si="13"/>
        <v>8.4032088685981581</v>
      </c>
      <c r="P24" s="7">
        <f t="shared" si="13"/>
        <v>7.8192356833456245</v>
      </c>
      <c r="Q24" s="7">
        <f t="shared" si="13"/>
        <v>7.3786465234365002</v>
      </c>
      <c r="R24" s="7">
        <f t="shared" si="13"/>
        <v>6.4824343262169313</v>
      </c>
      <c r="S24" s="7">
        <f t="shared" si="13"/>
        <v>6.8748514491524064</v>
      </c>
      <c r="T24" s="7">
        <f t="shared" si="13"/>
        <v>6.4599811461315859</v>
      </c>
      <c r="U24" s="7">
        <f t="shared" si="13"/>
        <v>6.7371918000309128</v>
      </c>
      <c r="V24" s="7">
        <f t="shared" si="13"/>
        <v>6.258386500391028</v>
      </c>
      <c r="W24" s="39">
        <f t="shared" si="13"/>
        <v>5.8864068300781138</v>
      </c>
      <c r="X24" s="7">
        <f t="shared" si="13"/>
        <v>5.4509183348554355</v>
      </c>
      <c r="Y24" s="7">
        <f>+Y6/(Y18)</f>
        <v>5.7151009056092263</v>
      </c>
      <c r="Z24" s="7">
        <f t="shared" ref="Z24" si="14">+Z6/(Z18)</f>
        <v>5.8043575792842379</v>
      </c>
    </row>
    <row r="25" spans="1:26" ht="16.5" customHeight="1" x14ac:dyDescent="0.3">
      <c r="A25" s="4" t="s">
        <v>9</v>
      </c>
      <c r="B25" s="7">
        <f t="shared" ref="B25:Z25" si="15">+B7/(B18)</f>
        <v>0.27757826999307095</v>
      </c>
      <c r="C25" s="7">
        <f t="shared" si="15"/>
        <v>0.25483895400293838</v>
      </c>
      <c r="D25" s="7">
        <f t="shared" si="15"/>
        <v>0.26444163921834041</v>
      </c>
      <c r="E25" s="7">
        <f t="shared" si="15"/>
        <v>0.23290889639358994</v>
      </c>
      <c r="F25" s="7">
        <f t="shared" si="15"/>
        <v>0.19234202265796352</v>
      </c>
      <c r="G25" s="7">
        <f t="shared" si="15"/>
        <v>0.1836305285449148</v>
      </c>
      <c r="H25" s="7">
        <f t="shared" si="15"/>
        <v>0.1177480679032539</v>
      </c>
      <c r="I25" s="7">
        <f t="shared" si="15"/>
        <v>0.16395864106351551</v>
      </c>
      <c r="J25" s="7">
        <f t="shared" si="15"/>
        <v>0.17862371888726208</v>
      </c>
      <c r="K25" s="7">
        <f t="shared" si="15"/>
        <v>0.19662921348314608</v>
      </c>
      <c r="L25" s="7">
        <f t="shared" si="15"/>
        <v>0.13833619122993038</v>
      </c>
      <c r="M25" s="7">
        <f t="shared" si="15"/>
        <v>0.13632213170442048</v>
      </c>
      <c r="N25" s="7">
        <f t="shared" si="15"/>
        <v>0.15095910923124753</v>
      </c>
      <c r="O25" s="7">
        <f t="shared" si="15"/>
        <v>0.10221572887539374</v>
      </c>
      <c r="P25" s="7">
        <f t="shared" si="15"/>
        <v>0.1506196179455484</v>
      </c>
      <c r="Q25" s="7">
        <f t="shared" si="15"/>
        <v>0.14067842049148943</v>
      </c>
      <c r="R25" s="7">
        <f t="shared" si="15"/>
        <v>0.11799652925992139</v>
      </c>
      <c r="S25" s="7">
        <f t="shared" si="15"/>
        <v>0.13230560890047702</v>
      </c>
      <c r="T25" s="7">
        <f t="shared" si="15"/>
        <v>9.6899717191973794E-2</v>
      </c>
      <c r="U25" s="7">
        <f t="shared" si="15"/>
        <v>0.10779506880049461</v>
      </c>
      <c r="V25" s="7">
        <f t="shared" si="15"/>
        <v>0.11350508275476813</v>
      </c>
      <c r="W25" s="7">
        <f t="shared" si="15"/>
        <v>0.10033648005814967</v>
      </c>
      <c r="X25" s="7">
        <f t="shared" si="15"/>
        <v>0.10387908561911061</v>
      </c>
      <c r="Y25" s="7">
        <f t="shared" si="15"/>
        <v>0.11219174481682051</v>
      </c>
      <c r="Z25" s="7">
        <f t="shared" si="15"/>
        <v>7.1803793715841904E-2</v>
      </c>
    </row>
    <row r="26" spans="1:26" ht="16.5" customHeight="1" thickBot="1" x14ac:dyDescent="0.35">
      <c r="A26" s="14" t="s">
        <v>10</v>
      </c>
      <c r="B26" s="12">
        <f t="shared" ref="B26:Y26" si="16">B8/B18</f>
        <v>34.165121858732952</v>
      </c>
      <c r="C26" s="12">
        <f t="shared" si="16"/>
        <v>33.768761802879155</v>
      </c>
      <c r="D26" s="12">
        <f t="shared" si="16"/>
        <v>29.641044375569134</v>
      </c>
      <c r="E26" s="12">
        <f t="shared" si="16"/>
        <v>24.789324497275796</v>
      </c>
      <c r="F26" s="12">
        <f t="shared" si="16"/>
        <v>19.774591758025871</v>
      </c>
      <c r="G26" s="12">
        <f t="shared" si="16"/>
        <v>15.905688220467662</v>
      </c>
      <c r="H26" s="12">
        <f t="shared" si="16"/>
        <v>13.593194674400957</v>
      </c>
      <c r="I26" s="12">
        <f t="shared" si="16"/>
        <v>12.088626292466765</v>
      </c>
      <c r="J26" s="12">
        <f t="shared" si="16"/>
        <v>12.117130307467058</v>
      </c>
      <c r="K26" s="12">
        <f t="shared" si="16"/>
        <v>11.912921348314606</v>
      </c>
      <c r="L26" s="12">
        <f t="shared" si="16"/>
        <v>11.513721196067104</v>
      </c>
      <c r="M26" s="12">
        <f t="shared" si="16"/>
        <v>10.846744458708425</v>
      </c>
      <c r="N26" s="12">
        <f t="shared" si="16"/>
        <v>8.9669710883361038</v>
      </c>
      <c r="O26" s="12">
        <f t="shared" si="16"/>
        <v>8.300993139722765</v>
      </c>
      <c r="P26" s="12">
        <f t="shared" si="16"/>
        <v>7.6686160654000766</v>
      </c>
      <c r="Q26" s="12">
        <f t="shared" si="16"/>
        <v>7.2379681029450111</v>
      </c>
      <c r="R26" s="12">
        <f t="shared" si="16"/>
        <v>6.3644377969570103</v>
      </c>
      <c r="S26" s="12">
        <f t="shared" si="16"/>
        <v>6.7425458402519292</v>
      </c>
      <c r="T26" s="12">
        <f t="shared" si="16"/>
        <v>6.363081428939612</v>
      </c>
      <c r="U26" s="12">
        <f t="shared" si="16"/>
        <v>6.6293967312304183</v>
      </c>
      <c r="V26" s="12">
        <f t="shared" si="16"/>
        <v>6.1448814176362596</v>
      </c>
      <c r="W26" s="40">
        <f t="shared" si="16"/>
        <v>5.7860703500199646</v>
      </c>
      <c r="X26" s="12">
        <f t="shared" si="16"/>
        <v>5.3470392492363255</v>
      </c>
      <c r="Y26" s="12">
        <f t="shared" si="16"/>
        <v>5.6029091607924055</v>
      </c>
      <c r="Z26" s="12">
        <f>Z8/Z18</f>
        <v>5.7325537855683963</v>
      </c>
    </row>
    <row r="27" spans="1:26" ht="12.75" customHeight="1" x14ac:dyDescent="0.2">
      <c r="A27" s="35" t="s">
        <v>18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6" ht="12.7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spans="1:26" ht="51" customHeight="1" x14ac:dyDescent="0.2">
      <c r="A29" s="29" t="s">
        <v>35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6" ht="25.5" customHeight="1" x14ac:dyDescent="0.2">
      <c r="A30" s="31" t="s">
        <v>32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26" ht="12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6" ht="12.75" customHeight="1" x14ac:dyDescent="0.2">
      <c r="A32" s="28" t="s">
        <v>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ht="12.75" customHeight="1" x14ac:dyDescent="0.2">
      <c r="A33" s="33" t="s">
        <v>6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ht="12.75" customHeight="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ht="12.75" customHeight="1" x14ac:dyDescent="0.2">
      <c r="A35" s="34" t="s">
        <v>8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ht="12.75" customHeight="1" x14ac:dyDescent="0.2">
      <c r="A36" s="30" t="s">
        <v>31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ht="17.25" customHeight="1" x14ac:dyDescent="0.2">
      <c r="A37" s="32" t="s">
        <v>33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ht="14.25" customHeight="1" x14ac:dyDescent="0.2">
      <c r="A38" s="30" t="s">
        <v>36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ht="12.75" customHeight="1" x14ac:dyDescent="0.2">
      <c r="A39" s="30" t="s">
        <v>38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</sheetData>
  <mergeCells count="14">
    <mergeCell ref="A27:U27"/>
    <mergeCell ref="A28:U28"/>
    <mergeCell ref="A29:U29"/>
    <mergeCell ref="A30:U30"/>
    <mergeCell ref="A31:U31"/>
    <mergeCell ref="A32:U32"/>
    <mergeCell ref="A33:U33"/>
    <mergeCell ref="A34:U34"/>
    <mergeCell ref="A35:U35"/>
    <mergeCell ref="A36:U36"/>
    <mergeCell ref="A37:U37"/>
    <mergeCell ref="A38:U38"/>
    <mergeCell ref="A39:U39"/>
    <mergeCell ref="A1:Z1"/>
  </mergeCells>
  <phoneticPr fontId="0" type="noConversion"/>
  <pageMargins left="0.5" right="0.5" top="0.5" bottom="0.5" header="0.25" footer="0.25"/>
  <pageSetup scale="46" orientation="landscape" horizontalDpi="4294967292" r:id="rId1"/>
  <headerFooter alignWithMargins="0"/>
  <ignoredErrors>
    <ignoredError sqref="B2:P2 Z2" numberStoredAsText="1"/>
  </ignoredErrors>
  <webPublishItems count="1">
    <webPublishItem id="18088" divId="table_02_44_18088" sourceType="sheet" destinationFile="C:\Users\dominique.megret\Desktop\current tasks\BTS\nts_2011\table_02_44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2-44</vt:lpstr>
      <vt:lpstr>'2-44'!Print_Area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2008-07-01T15:00:43Z</cp:lastPrinted>
  <dcterms:created xsi:type="dcterms:W3CDTF">1980-01-01T04:00:00Z</dcterms:created>
  <dcterms:modified xsi:type="dcterms:W3CDTF">2016-06-30T13:59:36Z</dcterms:modified>
</cp:coreProperties>
</file>