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-120" windowWidth="19095" windowHeight="11985"/>
  </bookViews>
  <sheets>
    <sheet name="4-21M" sheetId="8" r:id="rId1"/>
  </sheets>
  <calcPr calcId="145621" iterate="1"/>
</workbook>
</file>

<file path=xl/calcChain.xml><?xml version="1.0" encoding="utf-8"?>
<calcChain xmlns="http://schemas.openxmlformats.org/spreadsheetml/2006/main">
  <c r="C22" i="8" l="1"/>
  <c r="Z20" i="8"/>
  <c r="Y20" i="8"/>
  <c r="V20" i="8"/>
  <c r="U20" i="8"/>
  <c r="R20" i="8"/>
  <c r="Q20" i="8"/>
  <c r="N20" i="8"/>
  <c r="M20" i="8"/>
  <c r="J20" i="8"/>
  <c r="I20" i="8"/>
  <c r="F20" i="8"/>
  <c r="E20" i="8"/>
  <c r="B20" i="8"/>
  <c r="Y19" i="8"/>
  <c r="X19" i="8"/>
  <c r="U19" i="8"/>
  <c r="T19" i="8"/>
  <c r="Q19" i="8"/>
  <c r="P19" i="8"/>
  <c r="M19" i="8"/>
  <c r="L19" i="8"/>
  <c r="I19" i="8"/>
  <c r="H19" i="8"/>
  <c r="E19" i="8"/>
  <c r="D19" i="8"/>
  <c r="AA23" i="8"/>
  <c r="Z23" i="8"/>
  <c r="X23" i="8"/>
  <c r="W23" i="8"/>
  <c r="V23" i="8"/>
  <c r="T23" i="8"/>
  <c r="S23" i="8"/>
  <c r="R23" i="8"/>
  <c r="P23" i="8"/>
  <c r="O23" i="8"/>
  <c r="N23" i="8"/>
  <c r="L23" i="8"/>
  <c r="K23" i="8"/>
  <c r="J23" i="8"/>
  <c r="H23" i="8"/>
  <c r="G23" i="8"/>
  <c r="F23" i="8"/>
  <c r="D23" i="8"/>
  <c r="C23" i="8"/>
  <c r="B23" i="8"/>
  <c r="AA22" i="8"/>
  <c r="Z22" i="8"/>
  <c r="Y22" i="8"/>
  <c r="W22" i="8"/>
  <c r="V22" i="8"/>
  <c r="U22" i="8"/>
  <c r="S22" i="8"/>
  <c r="R22" i="8"/>
  <c r="Q22" i="8"/>
  <c r="O22" i="8"/>
  <c r="N22" i="8"/>
  <c r="M22" i="8"/>
  <c r="K22" i="8"/>
  <c r="J22" i="8"/>
  <c r="I22" i="8"/>
  <c r="G22" i="8"/>
  <c r="F22" i="8"/>
  <c r="E22" i="8"/>
  <c r="B22" i="8"/>
  <c r="Z26" i="8"/>
  <c r="Y26" i="8"/>
  <c r="X26" i="8"/>
  <c r="V26" i="8"/>
  <c r="U26" i="8"/>
  <c r="T26" i="8"/>
  <c r="R26" i="8"/>
  <c r="Q26" i="8"/>
  <c r="P26" i="8"/>
  <c r="N26" i="8"/>
  <c r="M26" i="8"/>
  <c r="L26" i="8"/>
  <c r="J26" i="8"/>
  <c r="I26" i="8"/>
  <c r="H26" i="8"/>
  <c r="F26" i="8"/>
  <c r="E26" i="8"/>
  <c r="D26" i="8"/>
  <c r="B26" i="8"/>
  <c r="AA25" i="8"/>
  <c r="Y25" i="8"/>
  <c r="X25" i="8"/>
  <c r="W25" i="8"/>
  <c r="U25" i="8"/>
  <c r="T25" i="8"/>
  <c r="S25" i="8"/>
  <c r="Q25" i="8"/>
  <c r="P25" i="8"/>
  <c r="O25" i="8"/>
  <c r="M25" i="8"/>
  <c r="L25" i="8"/>
  <c r="K25" i="8"/>
  <c r="I25" i="8"/>
  <c r="H25" i="8"/>
  <c r="G25" i="8"/>
  <c r="E25" i="8"/>
  <c r="D25" i="8"/>
  <c r="C25" i="8"/>
  <c r="AA20" i="8"/>
  <c r="X20" i="8"/>
  <c r="W20" i="8"/>
  <c r="T20" i="8"/>
  <c r="S20" i="8"/>
  <c r="P20" i="8"/>
  <c r="O20" i="8"/>
  <c r="L20" i="8"/>
  <c r="K20" i="8"/>
  <c r="H20" i="8"/>
  <c r="G20" i="8"/>
  <c r="D20" i="8"/>
  <c r="C20" i="8"/>
  <c r="AA19" i="8"/>
  <c r="Z19" i="8"/>
  <c r="W19" i="8"/>
  <c r="V19" i="8"/>
  <c r="S19" i="8"/>
  <c r="R19" i="8"/>
  <c r="O19" i="8"/>
  <c r="N19" i="8"/>
  <c r="K19" i="8"/>
  <c r="J19" i="8"/>
  <c r="G19" i="8"/>
  <c r="F19" i="8"/>
  <c r="C19" i="8"/>
  <c r="B19" i="8"/>
  <c r="B25" i="8" l="1"/>
  <c r="F25" i="8"/>
  <c r="J25" i="8"/>
  <c r="N25" i="8"/>
  <c r="R25" i="8"/>
  <c r="V25" i="8"/>
  <c r="Z25" i="8"/>
  <c r="C26" i="8"/>
  <c r="G26" i="8"/>
  <c r="K26" i="8"/>
  <c r="O26" i="8"/>
  <c r="S26" i="8"/>
  <c r="W26" i="8"/>
  <c r="AA26" i="8"/>
  <c r="D22" i="8"/>
  <c r="H22" i="8"/>
  <c r="L22" i="8"/>
  <c r="P22" i="8"/>
  <c r="T22" i="8"/>
  <c r="X22" i="8"/>
  <c r="E23" i="8"/>
  <c r="I23" i="8"/>
  <c r="M23" i="8"/>
  <c r="Q23" i="8"/>
  <c r="U23" i="8"/>
  <c r="Y23" i="8"/>
</calcChain>
</file>

<file path=xl/sharedStrings.xml><?xml version="1.0" encoding="utf-8"?>
<sst xmlns="http://schemas.openxmlformats.org/spreadsheetml/2006/main" count="43" uniqueCount="29">
  <si>
    <t>Domestic operations</t>
  </si>
  <si>
    <t>International operations</t>
  </si>
  <si>
    <t>Seats per aircraft</t>
  </si>
  <si>
    <t xml:space="preserve">International operations include operations outside the United States, including those between the United States and foreign countries and the United States and its territories or possessions. </t>
  </si>
  <si>
    <t>Derived by calculation.</t>
  </si>
  <si>
    <t>NOTES</t>
  </si>
  <si>
    <t>SOURCES</t>
  </si>
  <si>
    <t>Fuel consumed:</t>
  </si>
  <si>
    <t>Load factor (percent)</t>
  </si>
  <si>
    <r>
      <t xml:space="preserve">a </t>
    </r>
    <r>
      <rPr>
        <sz val="9"/>
        <rFont val="Arial"/>
        <family val="2"/>
      </rPr>
      <t>U.S. owned carriers only. Operations of foreign-owned carriers in or out of the United States not included.</t>
    </r>
  </si>
  <si>
    <t>1960-70: Air Transport Association, available at http://www.air-transport.org/ as of July 31, 2002.</t>
  </si>
  <si>
    <t>Seats per aircraft, seat-miles per gallon, energy intensiveness and load factor:</t>
  </si>
  <si>
    <t>Aircraft-miles, available seat-miles, and passenger-miles:</t>
  </si>
  <si>
    <r>
      <t>Table 4-21M:  Energy Intensity of Certificated Air Carriers, All Services</t>
    </r>
    <r>
      <rPr>
        <b/>
        <vertAlign val="superscript"/>
        <sz val="12"/>
        <rFont val="Arial"/>
        <family val="2"/>
      </rPr>
      <t>a</t>
    </r>
  </si>
  <si>
    <t>Aircraft-kilometers (millions)</t>
  </si>
  <si>
    <t>Available seat-kilometers (millions)</t>
  </si>
  <si>
    <t>Passenger-kilometers (millions)</t>
  </si>
  <si>
    <t>Fuel consumed (million liters)</t>
  </si>
  <si>
    <t>Seat-kilometers per liter</t>
  </si>
  <si>
    <t>Energy intensity (kilojoule/passenger-kilometer)</t>
  </si>
  <si>
    <r>
      <t>KEY:</t>
    </r>
    <r>
      <rPr>
        <sz val="9"/>
        <rFont val="Arial"/>
        <family val="2"/>
      </rPr>
      <t xml:space="preserve">  R = revised.</t>
    </r>
  </si>
  <si>
    <r>
      <rPr>
        <i/>
        <sz val="9"/>
        <rFont val="Arial"/>
        <family val="2"/>
      </rPr>
      <t>Aircraft-kilometers</t>
    </r>
    <r>
      <rPr>
        <sz val="9"/>
        <rFont val="Arial"/>
        <family val="2"/>
      </rPr>
      <t xml:space="preserve"> include all four large certificated air-carrier groups (majors, nationals, large regionals, and medium regionals), scheduled and charter, passenger, and all-cargo. </t>
    </r>
    <r>
      <rPr>
        <i/>
        <sz val="9"/>
        <rFont val="Arial"/>
        <family val="2"/>
      </rPr>
      <t>Fuel consumed</t>
    </r>
    <r>
      <rPr>
        <sz val="9"/>
        <rFont val="Arial"/>
        <family val="2"/>
      </rPr>
      <t xml:space="preserve"> includes majors, nationals, and large regionals, scheduled and charter, passenger, and all-cargo.</t>
    </r>
  </si>
  <si>
    <r>
      <rPr>
        <i/>
        <sz val="9"/>
        <rFont val="Arial"/>
        <family val="2"/>
      </rPr>
      <t>Passenger-kilometers</t>
    </r>
    <r>
      <rPr>
        <sz val="9"/>
        <rFont val="Arial"/>
        <family val="2"/>
      </rPr>
      <t xml:space="preserve"> include all four large certificated air-carrier groups, scheduled and charter, passenger service only.</t>
    </r>
  </si>
  <si>
    <r>
      <rPr>
        <i/>
        <sz val="9"/>
        <rFont val="Arial"/>
        <family val="2"/>
      </rPr>
      <t>Load factor</t>
    </r>
    <r>
      <rPr>
        <sz val="9"/>
        <rFont val="Arial"/>
        <family val="2"/>
      </rPr>
      <t xml:space="preserve">: Ratio of </t>
    </r>
    <r>
      <rPr>
        <i/>
        <sz val="9"/>
        <rFont val="Arial"/>
        <family val="2"/>
      </rPr>
      <t xml:space="preserve">Passenger-kilometers </t>
    </r>
    <r>
      <rPr>
        <sz val="9"/>
        <rFont val="Arial"/>
        <family val="2"/>
      </rPr>
      <t xml:space="preserve">to </t>
    </r>
    <r>
      <rPr>
        <i/>
        <sz val="9"/>
        <rFont val="Arial"/>
        <family val="2"/>
      </rPr>
      <t>Available seat-kilometers</t>
    </r>
    <r>
      <rPr>
        <sz val="9"/>
        <rFont val="Arial"/>
        <family val="2"/>
      </rPr>
      <t>.</t>
    </r>
  </si>
  <si>
    <t>Heat equivalent factor used for conversion is 37,626.7 kilojoules/liter.</t>
  </si>
  <si>
    <t>1.609344 kilometers = 1 mile.</t>
  </si>
  <si>
    <t>3.785412 liters = 1 gallon.</t>
  </si>
  <si>
    <r>
      <t xml:space="preserve">1975-2015: U.S. Department of Transportation, Bureau of Transportation Statistics, </t>
    </r>
    <r>
      <rPr>
        <i/>
        <sz val="9"/>
        <rFont val="Arial"/>
        <family val="2"/>
      </rPr>
      <t>T1: U.S. Air Carrier Traffic and Capacity Summary by Service Class</t>
    </r>
    <r>
      <rPr>
        <sz val="9"/>
        <rFont val="Arial"/>
        <family val="2"/>
      </rPr>
      <t xml:space="preserve">, available at http://www.transtats.bts.gov/Fields.asp?Table_ID=264 as of Aug. 2016. 
</t>
    </r>
  </si>
  <si>
    <r>
      <t xml:space="preserve">U.S. Department of Transportation, Bureau of Transportation Statistics, Office of Airline Information, </t>
    </r>
    <r>
      <rPr>
        <i/>
        <sz val="9"/>
        <rFont val="Arial"/>
        <family val="2"/>
      </rPr>
      <t>Airline Fuel Cost and Consumption</t>
    </r>
    <r>
      <rPr>
        <sz val="9"/>
        <rFont val="Arial"/>
        <family val="2"/>
      </rPr>
      <t>, available at http://www.transtats.bts.gov/fuel.asp as of Nov. 16,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</si>
</sst>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.00_)"/>
    <numFmt numFmtId="165" formatCode="#,##0.0"/>
    <numFmt numFmtId="166" formatCode="0.0_W"/>
    <numFmt numFmtId="167" formatCode="#,##0.0_);\(#,##0.0\)"/>
    <numFmt numFmtId="169" formatCode="\(\R\)\ #,##0"/>
    <numFmt numFmtId="170" formatCode="\(\R\)\ #,##0.0"/>
    <numFmt numFmtId="171" formatCode="0.0"/>
  </numFmts>
  <fonts count="19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9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6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47">
    <xf numFmtId="0" fontId="0" fillId="0" borderId="0" xfId="0"/>
    <xf numFmtId="0" fontId="13" fillId="0" borderId="4" xfId="12" applyFont="1" applyFill="1" applyBorder="1" applyAlignment="1">
      <alignment horizontal="center"/>
    </xf>
    <xf numFmtId="0" fontId="13" fillId="0" borderId="4" xfId="12" applyNumberFormat="1" applyFont="1" applyFill="1" applyBorder="1" applyAlignment="1">
      <alignment horizontal="center"/>
    </xf>
    <xf numFmtId="0" fontId="13" fillId="0" borderId="5" xfId="12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12" applyFont="1" applyFill="1" applyBorder="1" applyAlignment="1">
      <alignment horizontal="left"/>
    </xf>
    <xf numFmtId="0" fontId="14" fillId="0" borderId="0" xfId="12" applyFont="1" applyFill="1" applyBorder="1" applyAlignment="1">
      <alignment horizontal="left" wrapText="1"/>
    </xf>
    <xf numFmtId="0" fontId="14" fillId="0" borderId="0" xfId="12" applyFont="1" applyFill="1" applyBorder="1" applyAlignment="1">
      <alignment horizontal="right" wrapText="1"/>
    </xf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horizontal="right" wrapText="1"/>
    </xf>
    <xf numFmtId="0" fontId="14" fillId="0" borderId="0" xfId="0" applyFont="1" applyFill="1"/>
    <xf numFmtId="0" fontId="14" fillId="0" borderId="0" xfId="12" applyFont="1" applyFill="1" applyBorder="1" applyAlignment="1">
      <alignment horizontal="left" indent="1"/>
    </xf>
    <xf numFmtId="3" fontId="14" fillId="0" borderId="0" xfId="12" applyNumberFormat="1" applyFont="1" applyFill="1" applyBorder="1" applyAlignment="1">
      <alignment horizontal="right" wrapText="1"/>
    </xf>
    <xf numFmtId="3" fontId="14" fillId="0" borderId="0" xfId="0" applyNumberFormat="1" applyFont="1" applyFill="1" applyAlignment="1">
      <alignment horizontal="right" wrapText="1"/>
    </xf>
    <xf numFmtId="165" fontId="14" fillId="0" borderId="0" xfId="0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 wrapText="1"/>
    </xf>
    <xf numFmtId="0" fontId="13" fillId="0" borderId="0" xfId="12" applyFont="1" applyFill="1" applyBorder="1" applyAlignment="1">
      <alignment horizontal="left" vertical="top"/>
    </xf>
    <xf numFmtId="0" fontId="14" fillId="0" borderId="6" xfId="12" applyFont="1" applyFill="1" applyBorder="1" applyAlignment="1">
      <alignment horizontal="left" indent="1"/>
    </xf>
    <xf numFmtId="165" fontId="14" fillId="0" borderId="6" xfId="12" applyNumberFormat="1" applyFont="1" applyFill="1" applyBorder="1" applyAlignment="1">
      <alignment horizontal="right" wrapText="1"/>
    </xf>
    <xf numFmtId="0" fontId="16" fillId="0" borderId="0" xfId="0" applyFont="1" applyFill="1"/>
    <xf numFmtId="0" fontId="16" fillId="0" borderId="0" xfId="0" applyFont="1" applyFill="1" applyAlignment="1"/>
    <xf numFmtId="49" fontId="16" fillId="0" borderId="0" xfId="0" applyNumberFormat="1" applyFont="1" applyFill="1" applyAlignment="1"/>
    <xf numFmtId="0" fontId="10" fillId="0" borderId="0" xfId="0" applyFont="1" applyFill="1"/>
    <xf numFmtId="167" fontId="14" fillId="0" borderId="0" xfId="12" applyNumberFormat="1" applyFont="1" applyFill="1" applyBorder="1" applyAlignment="1">
      <alignment horizontal="right" wrapText="1"/>
    </xf>
    <xf numFmtId="167" fontId="14" fillId="0" borderId="6" xfId="12" applyNumberFormat="1" applyFont="1" applyFill="1" applyBorder="1" applyAlignment="1">
      <alignment horizontal="right" wrapText="1"/>
    </xf>
    <xf numFmtId="171" fontId="14" fillId="0" borderId="0" xfId="0" applyNumberFormat="1" applyFont="1" applyFill="1" applyAlignment="1">
      <alignment horizontal="right" wrapText="1"/>
    </xf>
    <xf numFmtId="171" fontId="14" fillId="0" borderId="6" xfId="12" applyNumberFormat="1" applyFont="1" applyFill="1" applyBorder="1" applyAlignment="1">
      <alignment horizontal="right" wrapText="1"/>
    </xf>
    <xf numFmtId="0" fontId="17" fillId="0" borderId="7" xfId="12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6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2" fillId="0" borderId="6" xfId="24" applyFont="1" applyFill="1" applyBorder="1" applyAlignment="1">
      <alignment horizontal="left" wrapText="1"/>
    </xf>
    <xf numFmtId="0" fontId="16" fillId="0" borderId="0" xfId="0" applyFont="1" applyFill="1" applyAlignment="1">
      <alignment vertical="center"/>
    </xf>
    <xf numFmtId="49" fontId="16" fillId="0" borderId="0" xfId="0" applyNumberFormat="1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  <xf numFmtId="0" fontId="16" fillId="0" borderId="0" xfId="12" applyFont="1" applyFill="1" applyAlignment="1">
      <alignment horizontal="left" vertical="top"/>
    </xf>
    <xf numFmtId="49" fontId="17" fillId="0" borderId="0" xfId="0" applyNumberFormat="1" applyFont="1" applyFill="1" applyAlignment="1">
      <alignment horizontal="left" vertical="top" wrapText="1"/>
    </xf>
    <xf numFmtId="0" fontId="16" fillId="0" borderId="0" xfId="12" applyFont="1" applyFill="1" applyAlignment="1">
      <alignment horizontal="left" vertical="center"/>
    </xf>
    <xf numFmtId="0" fontId="15" fillId="0" borderId="0" xfId="12" applyFont="1" applyFill="1" applyBorder="1" applyAlignment="1">
      <alignment horizontal="left" vertical="center"/>
    </xf>
    <xf numFmtId="0" fontId="17" fillId="0" borderId="0" xfId="10" applyNumberFormat="1" applyFont="1" applyFill="1" applyAlignment="1">
      <alignment horizontal="left" vertical="center" wrapText="1"/>
    </xf>
    <xf numFmtId="0" fontId="16" fillId="0" borderId="0" xfId="12" applyFont="1" applyFill="1" applyAlignment="1">
      <alignment horizontal="left" vertical="top" wrapText="1"/>
    </xf>
    <xf numFmtId="0" fontId="16" fillId="0" borderId="0" xfId="10" applyNumberFormat="1" applyFont="1" applyFill="1" applyAlignment="1">
      <alignment horizontal="left" vertical="top" wrapText="1"/>
    </xf>
    <xf numFmtId="49" fontId="17" fillId="0" borderId="0" xfId="0" applyNumberFormat="1" applyFont="1" applyFill="1" applyAlignment="1">
      <alignment horizontal="left" vertical="top"/>
    </xf>
    <xf numFmtId="0" fontId="16" fillId="0" borderId="0" xfId="10" applyFont="1" applyFill="1" applyAlignment="1">
      <alignment horizontal="center" vertical="top"/>
    </xf>
    <xf numFmtId="169" fontId="14" fillId="0" borderId="0" xfId="12" applyNumberFormat="1" applyFont="1" applyFill="1" applyBorder="1" applyAlignment="1">
      <alignment horizontal="right" wrapText="1"/>
    </xf>
    <xf numFmtId="170" fontId="14" fillId="0" borderId="0" xfId="0" applyNumberFormat="1" applyFont="1" applyFill="1" applyAlignment="1">
      <alignment horizontal="right" wrapText="1"/>
    </xf>
  </cellXfs>
  <cellStyles count="29">
    <cellStyle name="Data" xfId="1"/>
    <cellStyle name="Data Superscript" xfId="2"/>
    <cellStyle name="Data_1-43A" xfId="3"/>
    <cellStyle name="Data-one deci" xfId="4"/>
    <cellStyle name="Hed Side" xfId="5"/>
    <cellStyle name="Hed Side bold" xfId="6"/>
    <cellStyle name="Hed Side Regular" xfId="7"/>
    <cellStyle name="Hed Side_1-43A" xfId="8"/>
    <cellStyle name="Hed Top" xfId="9"/>
    <cellStyle name="Normal" xfId="0" builtinId="0"/>
    <cellStyle name="Source Hed" xfId="10"/>
    <cellStyle name="Source Superscript" xfId="11"/>
    <cellStyle name="Source Text" xfId="12"/>
    <cellStyle name="Superscript" xfId="13"/>
    <cellStyle name="Superscript- regular" xfId="14"/>
    <cellStyle name="Superscript_1-43A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7"/>
  <sheetViews>
    <sheetView tabSelected="1" workbookViewId="0">
      <selection sqref="A1:AG1"/>
    </sheetView>
  </sheetViews>
  <sheetFormatPr defaultRowHeight="16.5" x14ac:dyDescent="0.3"/>
  <cols>
    <col min="1" max="1" width="33.42578125" style="23" customWidth="1"/>
    <col min="2" max="18" width="8.7109375" style="23" customWidth="1"/>
    <col min="19" max="19" width="8.7109375" style="11" customWidth="1"/>
    <col min="20" max="31" width="8.7109375" style="23" customWidth="1"/>
    <col min="32" max="32" width="10.140625" style="23" customWidth="1"/>
    <col min="33" max="33" width="8.7109375" style="23" customWidth="1"/>
    <col min="34" max="16384" width="9.140625" style="23"/>
  </cols>
  <sheetData>
    <row r="1" spans="1:49" ht="16.5" customHeight="1" thickBot="1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49" s="5" customFormat="1" ht="16.5" customHeight="1" x14ac:dyDescent="0.3">
      <c r="A2" s="1"/>
      <c r="B2" s="2">
        <v>1960</v>
      </c>
      <c r="C2" s="2">
        <v>1965</v>
      </c>
      <c r="D2" s="2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3">
        <v>2002</v>
      </c>
      <c r="U2" s="3">
        <v>2003</v>
      </c>
      <c r="V2" s="3">
        <v>2004</v>
      </c>
      <c r="W2" s="3">
        <v>2005</v>
      </c>
      <c r="X2" s="3">
        <v>2006</v>
      </c>
      <c r="Y2" s="3">
        <v>2007</v>
      </c>
      <c r="Z2" s="3">
        <v>2008</v>
      </c>
      <c r="AA2" s="3">
        <v>2009</v>
      </c>
      <c r="AB2" s="3">
        <v>2010</v>
      </c>
      <c r="AC2" s="3">
        <v>2011</v>
      </c>
      <c r="AD2" s="3">
        <v>2012</v>
      </c>
      <c r="AE2" s="3">
        <v>2013</v>
      </c>
      <c r="AF2" s="3">
        <v>2014</v>
      </c>
      <c r="AG2" s="3">
        <v>2015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11" customFormat="1" ht="16.5" customHeight="1" x14ac:dyDescent="0.3">
      <c r="A3" s="6" t="s">
        <v>14</v>
      </c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  <c r="Q3" s="9"/>
      <c r="R3" s="9"/>
      <c r="S3" s="10"/>
      <c r="T3" s="10"/>
      <c r="U3" s="10"/>
      <c r="V3" s="10"/>
      <c r="W3" s="10"/>
      <c r="X3" s="10"/>
      <c r="Y3" s="10"/>
      <c r="Z3" s="10"/>
    </row>
    <row r="4" spans="1:49" s="11" customFormat="1" ht="16.5" customHeight="1" x14ac:dyDescent="0.3">
      <c r="A4" s="12" t="s">
        <v>0</v>
      </c>
      <c r="B4" s="13">
        <v>1380.8171520000001</v>
      </c>
      <c r="C4" s="13">
        <v>1824.9960960000001</v>
      </c>
      <c r="D4" s="13">
        <v>3328.1233920000004</v>
      </c>
      <c r="E4" s="13">
        <v>2635.4357193542401</v>
      </c>
      <c r="F4" s="13">
        <v>3662.8990906464005</v>
      </c>
      <c r="G4" s="13">
        <v>4869.4599456814085</v>
      </c>
      <c r="H4" s="13">
        <v>6378.2620026681607</v>
      </c>
      <c r="I4" s="13">
        <v>6203.0788571347211</v>
      </c>
      <c r="J4" s="13">
        <v>6429.4677640512</v>
      </c>
      <c r="K4" s="13">
        <v>6689.0833159391996</v>
      </c>
      <c r="L4" s="13">
        <v>7045.5248596846086</v>
      </c>
      <c r="M4" s="13">
        <v>7447.7322393027844</v>
      </c>
      <c r="N4" s="13">
        <v>7736.3382066220811</v>
      </c>
      <c r="O4" s="13">
        <v>7897.2631259765758</v>
      </c>
      <c r="P4" s="13">
        <v>8094.5505292734733</v>
      </c>
      <c r="Q4" s="13">
        <v>8571.6802444965124</v>
      </c>
      <c r="R4" s="13">
        <v>9112.4722915015682</v>
      </c>
      <c r="S4" s="13">
        <v>8923.36966417037</v>
      </c>
      <c r="T4" s="13">
        <v>9032.6777618880005</v>
      </c>
      <c r="U4" s="13">
        <v>9826.2414419558409</v>
      </c>
      <c r="V4" s="13">
        <v>10624.987407652992</v>
      </c>
      <c r="W4" s="13">
        <v>10809.112900481281</v>
      </c>
      <c r="X4" s="13">
        <v>10630.677983663234</v>
      </c>
      <c r="Y4" s="13">
        <v>10834.957037127167</v>
      </c>
      <c r="Z4" s="13">
        <v>10373.830897744514</v>
      </c>
      <c r="AA4" s="13">
        <v>9551.8940580898561</v>
      </c>
      <c r="AB4" s="13">
        <v>9617.0860520317437</v>
      </c>
      <c r="AC4" s="13">
        <v>9663.437703604608</v>
      </c>
      <c r="AD4" s="13">
        <v>9585.5185666944017</v>
      </c>
      <c r="AE4" s="13">
        <v>9599.7083973626886</v>
      </c>
      <c r="AF4" s="13">
        <v>9571.3327754795519</v>
      </c>
      <c r="AG4" s="13">
        <v>9729.8078371338252</v>
      </c>
    </row>
    <row r="5" spans="1:49" s="11" customFormat="1" ht="16.5" customHeight="1" x14ac:dyDescent="0.3">
      <c r="A5" s="12" t="s">
        <v>1</v>
      </c>
      <c r="B5" s="13">
        <v>292.90060800000003</v>
      </c>
      <c r="C5" s="13">
        <v>457.05369600000006</v>
      </c>
      <c r="D5" s="13">
        <v>764.4384</v>
      </c>
      <c r="E5" s="13">
        <v>537.31298806732821</v>
      </c>
      <c r="F5" s="13">
        <v>538.28093123481563</v>
      </c>
      <c r="G5" s="13">
        <v>668.4586832943362</v>
      </c>
      <c r="H5" s="13">
        <v>1223.6391395331837</v>
      </c>
      <c r="I5" s="13">
        <v>1298.1135898748159</v>
      </c>
      <c r="J5" s="13">
        <v>1455.2704088904966</v>
      </c>
      <c r="K5" s="13">
        <v>1541.8891927549441</v>
      </c>
      <c r="L5" s="13">
        <v>1569.709104936192</v>
      </c>
      <c r="M5" s="13">
        <v>1605.5714305128959</v>
      </c>
      <c r="N5" s="13">
        <v>1679.0486154393589</v>
      </c>
      <c r="O5" s="13">
        <v>1792.9105676570884</v>
      </c>
      <c r="P5" s="13">
        <v>1909.0394064276475</v>
      </c>
      <c r="Q5" s="13">
        <v>1971.7954667136</v>
      </c>
      <c r="R5" s="13">
        <v>2062.6997759343349</v>
      </c>
      <c r="S5" s="13">
        <v>2033.4755163824643</v>
      </c>
      <c r="T5" s="13">
        <v>1966.3507630609934</v>
      </c>
      <c r="U5" s="13">
        <v>2029.9988827261441</v>
      </c>
      <c r="V5" s="13">
        <v>2257.3728674956797</v>
      </c>
      <c r="W5" s="13">
        <v>2471.2336702817283</v>
      </c>
      <c r="X5" s="13">
        <v>2598.9024083742715</v>
      </c>
      <c r="Y5" s="13">
        <v>2707.1355914380797</v>
      </c>
      <c r="Z5" s="13">
        <v>2730.0764795546879</v>
      </c>
      <c r="AA5" s="13">
        <v>2573.56267876224</v>
      </c>
      <c r="AB5" s="13">
        <v>2720.229613339392</v>
      </c>
      <c r="AC5" s="13">
        <v>2861.3914906452487</v>
      </c>
      <c r="AD5" s="45">
        <v>2848.1792318496005</v>
      </c>
      <c r="AE5" s="13">
        <v>2829.7402035471364</v>
      </c>
      <c r="AF5" s="13">
        <v>2880.5597481196796</v>
      </c>
      <c r="AG5" s="13">
        <v>2936.693126100095</v>
      </c>
    </row>
    <row r="6" spans="1:49" s="11" customFormat="1" ht="16.5" customHeight="1" x14ac:dyDescent="0.3">
      <c r="A6" s="6" t="s">
        <v>15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3"/>
      <c r="AD6" s="8"/>
    </row>
    <row r="7" spans="1:49" s="11" customFormat="1" ht="16.5" customHeight="1" x14ac:dyDescent="0.3">
      <c r="A7" s="12" t="s">
        <v>0</v>
      </c>
      <c r="B7" s="13">
        <v>84039.943680000011</v>
      </c>
      <c r="C7" s="13">
        <v>152544.88972800001</v>
      </c>
      <c r="D7" s="13">
        <v>343047.76704000001</v>
      </c>
      <c r="E7" s="13">
        <v>346451.74686144001</v>
      </c>
      <c r="F7" s="13">
        <v>525826.87945919996</v>
      </c>
      <c r="G7" s="13">
        <v>728640.50933836808</v>
      </c>
      <c r="H7" s="13">
        <v>918224.88413990417</v>
      </c>
      <c r="I7" s="13">
        <v>887652.908423424</v>
      </c>
      <c r="J7" s="13">
        <v>912562.42176000006</v>
      </c>
      <c r="K7" s="13">
        <v>936834.28725427203</v>
      </c>
      <c r="L7" s="13">
        <v>962629.90378790407</v>
      </c>
      <c r="M7" s="13">
        <v>992094.1519357441</v>
      </c>
      <c r="N7" s="13">
        <v>1028391.8565634561</v>
      </c>
      <c r="O7" s="13">
        <v>1049333.6980304641</v>
      </c>
      <c r="P7" s="13">
        <v>1064768.219488512</v>
      </c>
      <c r="Q7" s="13">
        <v>1124715.116714112</v>
      </c>
      <c r="R7" s="13">
        <v>1168852.512110976</v>
      </c>
      <c r="S7" s="13">
        <v>1134266.5701354241</v>
      </c>
      <c r="T7" s="13">
        <v>1105982.5195251615</v>
      </c>
      <c r="U7" s="13">
        <v>1121731.8619830303</v>
      </c>
      <c r="V7" s="13">
        <v>1208459.0397203218</v>
      </c>
      <c r="W7" s="13">
        <v>1220952.8284073176</v>
      </c>
      <c r="X7" s="13">
        <v>1200573.1541848874</v>
      </c>
      <c r="Y7" s="13">
        <v>1228864.3457940496</v>
      </c>
      <c r="Z7" s="13">
        <v>1181645.544368197</v>
      </c>
      <c r="AA7" s="13">
        <v>1099892.3402679379</v>
      </c>
      <c r="AB7" s="13">
        <v>1110304.3777470249</v>
      </c>
      <c r="AC7" s="13">
        <v>1122965.8033494449</v>
      </c>
      <c r="AD7" s="13">
        <v>1125881.385480758</v>
      </c>
      <c r="AE7" s="13">
        <v>1140064.715348799</v>
      </c>
      <c r="AF7" s="13">
        <v>1160783.561292791</v>
      </c>
      <c r="AG7" s="13">
        <v>1218166.387943662</v>
      </c>
    </row>
    <row r="8" spans="1:49" s="11" customFormat="1" ht="16.5" customHeight="1" x14ac:dyDescent="0.3">
      <c r="A8" s="12" t="s">
        <v>1</v>
      </c>
      <c r="B8" s="13">
        <v>21479.914368000002</v>
      </c>
      <c r="C8" s="13">
        <v>47528.756352000004</v>
      </c>
      <c r="D8" s="13">
        <v>83621.514240000004</v>
      </c>
      <c r="E8" s="13">
        <v>103219.88177318395</v>
      </c>
      <c r="F8" s="13">
        <v>136011.40840742399</v>
      </c>
      <c r="G8" s="13">
        <v>177958.22268787192</v>
      </c>
      <c r="H8" s="13">
        <v>293950.03869158402</v>
      </c>
      <c r="I8" s="13">
        <v>300090.60498700803</v>
      </c>
      <c r="J8" s="13">
        <v>331249.94781120011</v>
      </c>
      <c r="K8" s="13">
        <v>340908.91345843207</v>
      </c>
      <c r="L8" s="13">
        <v>339746.43761625601</v>
      </c>
      <c r="M8" s="13">
        <v>347011.10655551997</v>
      </c>
      <c r="N8" s="13">
        <v>355194.33433228801</v>
      </c>
      <c r="O8" s="13">
        <v>368039.38427942403</v>
      </c>
      <c r="P8" s="13">
        <v>382078.94084236812</v>
      </c>
      <c r="Q8" s="13">
        <v>391039.86318566417</v>
      </c>
      <c r="R8" s="13">
        <v>408850.30908057606</v>
      </c>
      <c r="S8" s="13">
        <v>395445.2202961921</v>
      </c>
      <c r="T8" s="13">
        <v>365789.02125090128</v>
      </c>
      <c r="U8" s="13">
        <v>362739.38882076403</v>
      </c>
      <c r="V8" s="13">
        <v>400924.10002787376</v>
      </c>
      <c r="W8" s="13">
        <v>435469.0080605612</v>
      </c>
      <c r="X8" s="13">
        <v>453112.34273548529</v>
      </c>
      <c r="Y8" s="13">
        <v>477226.21199461393</v>
      </c>
      <c r="Z8" s="13">
        <v>493423.53199549974</v>
      </c>
      <c r="AA8" s="13">
        <v>469712.21382841555</v>
      </c>
      <c r="AB8" s="13">
        <v>486042.05865991575</v>
      </c>
      <c r="AC8" s="13">
        <v>506530.87784569041</v>
      </c>
      <c r="AD8" s="13">
        <v>502879.08516790363</v>
      </c>
      <c r="AE8" s="13">
        <v>510059.25762960978</v>
      </c>
      <c r="AF8" s="45">
        <v>525406.33292877744</v>
      </c>
      <c r="AG8" s="13">
        <v>536337.48110374087</v>
      </c>
    </row>
    <row r="9" spans="1:49" s="11" customFormat="1" ht="16.5" customHeight="1" x14ac:dyDescent="0.3">
      <c r="A9" s="6" t="s">
        <v>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49" s="11" customFormat="1" ht="16.5" customHeight="1" x14ac:dyDescent="0.3">
      <c r="A10" s="12" t="s">
        <v>0</v>
      </c>
      <c r="B10" s="13">
        <v>49176.724608000004</v>
      </c>
      <c r="C10" s="13">
        <v>83504.032128000006</v>
      </c>
      <c r="D10" s="13">
        <v>167608.34956800001</v>
      </c>
      <c r="E10" s="13">
        <v>192463.82113305602</v>
      </c>
      <c r="F10" s="13">
        <v>307008.00324057601</v>
      </c>
      <c r="G10" s="13">
        <v>443959.34418316808</v>
      </c>
      <c r="H10" s="13">
        <v>556628.55684480001</v>
      </c>
      <c r="I10" s="13">
        <v>544095.65204121603</v>
      </c>
      <c r="J10" s="13">
        <v>570938.04063014407</v>
      </c>
      <c r="K10" s="13">
        <v>582947.90541503998</v>
      </c>
      <c r="L10" s="13">
        <v>625085.64100224013</v>
      </c>
      <c r="M10" s="13">
        <v>650032.80011366413</v>
      </c>
      <c r="N10" s="13">
        <v>699504.08456332795</v>
      </c>
      <c r="O10" s="13">
        <v>725287.95449510415</v>
      </c>
      <c r="P10" s="13">
        <v>744729.57675072004</v>
      </c>
      <c r="Q10" s="13">
        <v>785262.63543552009</v>
      </c>
      <c r="R10" s="13">
        <v>829774.58472691209</v>
      </c>
      <c r="S10" s="13">
        <v>782955.58126579202</v>
      </c>
      <c r="T10" s="13">
        <v>778157.45855549234</v>
      </c>
      <c r="U10" s="13">
        <v>813687.01059749874</v>
      </c>
      <c r="V10" s="13">
        <v>898326.55246559402</v>
      </c>
      <c r="W10" s="13">
        <v>939488.81764384639</v>
      </c>
      <c r="X10" s="13">
        <v>947052.42880206194</v>
      </c>
      <c r="Y10" s="13">
        <v>977779.43895239325</v>
      </c>
      <c r="Z10" s="13">
        <v>938717.42024405045</v>
      </c>
      <c r="AA10" s="13">
        <v>887940.52932898374</v>
      </c>
      <c r="AB10" s="13">
        <v>908787.98719286919</v>
      </c>
      <c r="AC10" s="13">
        <v>926359.31077272003</v>
      </c>
      <c r="AD10" s="13">
        <v>934226.46158381342</v>
      </c>
      <c r="AE10" s="13">
        <v>949017.88842789782</v>
      </c>
      <c r="AF10" s="13">
        <v>978113.66646502085</v>
      </c>
      <c r="AG10" s="13">
        <v>1033046.6304508416</v>
      </c>
    </row>
    <row r="11" spans="1:49" s="11" customFormat="1" ht="16.5" customHeight="1" x14ac:dyDescent="0.3">
      <c r="A11" s="12" t="s">
        <v>1</v>
      </c>
      <c r="B11" s="13">
        <v>13367.211264000001</v>
      </c>
      <c r="C11" s="13">
        <v>27019.276416000001</v>
      </c>
      <c r="D11" s="13">
        <v>44358.348672</v>
      </c>
      <c r="E11" s="13">
        <v>56108.558677248016</v>
      </c>
      <c r="F11" s="13">
        <v>86795.076234239998</v>
      </c>
      <c r="G11" s="13">
        <v>117863.489513088</v>
      </c>
      <c r="H11" s="13">
        <v>203361.048240768</v>
      </c>
      <c r="I11" s="13">
        <v>201507.59894284801</v>
      </c>
      <c r="J11" s="13">
        <v>223618.79297894402</v>
      </c>
      <c r="K11" s="13">
        <v>231369.35666803201</v>
      </c>
      <c r="L11" s="13">
        <v>239965.56464601593</v>
      </c>
      <c r="M11" s="13">
        <v>249258.42867340791</v>
      </c>
      <c r="N11" s="13">
        <v>259928.38422144012</v>
      </c>
      <c r="O11" s="13">
        <v>272552.22339839989</v>
      </c>
      <c r="P11" s="13">
        <v>277096.04202931206</v>
      </c>
      <c r="Q11" s="13">
        <v>290114.894691072</v>
      </c>
      <c r="R11" s="13">
        <v>310277.74606963212</v>
      </c>
      <c r="S11" s="13">
        <v>287015.42367590399</v>
      </c>
      <c r="T11" s="13">
        <v>276944.96396973543</v>
      </c>
      <c r="U11" s="13">
        <v>271231.55757698463</v>
      </c>
      <c r="V11" s="13">
        <v>312327.0374833761</v>
      </c>
      <c r="W11" s="13">
        <v>340094.12007836381</v>
      </c>
      <c r="X11" s="13">
        <v>356708.57889134478</v>
      </c>
      <c r="Y11" s="13">
        <v>377329.40066112194</v>
      </c>
      <c r="Z11" s="13">
        <v>387032.65356586408</v>
      </c>
      <c r="AA11" s="13">
        <v>367342.71071069728</v>
      </c>
      <c r="AB11" s="13">
        <v>393277.39757150155</v>
      </c>
      <c r="AC11" s="13">
        <v>402752.30692930683</v>
      </c>
      <c r="AD11" s="13">
        <v>405752.29294296162</v>
      </c>
      <c r="AE11" s="13">
        <v>415478.7740069431</v>
      </c>
      <c r="AF11" s="45">
        <v>421237.48617400671</v>
      </c>
      <c r="AG11" s="13">
        <v>429517.31875117414</v>
      </c>
    </row>
    <row r="12" spans="1:49" s="11" customFormat="1" ht="16.5" customHeight="1" x14ac:dyDescent="0.3">
      <c r="A12" s="6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49" s="11" customFormat="1" ht="16.5" customHeight="1" x14ac:dyDescent="0.3">
      <c r="A13" s="12" t="s">
        <v>0</v>
      </c>
      <c r="B13" s="13">
        <v>7396.6950479999996</v>
      </c>
      <c r="C13" s="13">
        <v>14721.467268</v>
      </c>
      <c r="D13" s="13">
        <v>29741.982083999999</v>
      </c>
      <c r="E13" s="13">
        <v>28610.143896000001</v>
      </c>
      <c r="F13" s="13">
        <v>32248.807298387088</v>
      </c>
      <c r="G13" s="13">
        <v>38289.469498691571</v>
      </c>
      <c r="H13" s="13">
        <v>46227.596506979375</v>
      </c>
      <c r="I13" s="13">
        <v>43002.32336770527</v>
      </c>
      <c r="J13" s="13">
        <v>43902.568175766326</v>
      </c>
      <c r="K13" s="13">
        <v>45273.45611577345</v>
      </c>
      <c r="L13" s="13">
        <v>47319.748821683395</v>
      </c>
      <c r="M13" s="13">
        <v>48497.62570524343</v>
      </c>
      <c r="N13" s="13">
        <v>49919.381727800646</v>
      </c>
      <c r="O13" s="13">
        <v>51699.746004183347</v>
      </c>
      <c r="P13" s="13">
        <v>50357.847600989931</v>
      </c>
      <c r="Q13" s="13">
        <v>54852.58293788202</v>
      </c>
      <c r="R13" s="13">
        <v>56271.663544800002</v>
      </c>
      <c r="S13" s="13">
        <v>52495.715074799999</v>
      </c>
      <c r="T13" s="13">
        <v>48915.850946400002</v>
      </c>
      <c r="U13" s="13">
        <v>49520.002701599995</v>
      </c>
      <c r="V13" s="13">
        <v>53339.104868400005</v>
      </c>
      <c r="W13" s="13">
        <v>52904.1610296</v>
      </c>
      <c r="X13" s="13">
        <v>51838.946092799997</v>
      </c>
      <c r="Y13" s="13">
        <v>51790.8713604</v>
      </c>
      <c r="Z13" s="13">
        <v>48020.601008400001</v>
      </c>
      <c r="AA13" s="13">
        <v>42923.5437504</v>
      </c>
      <c r="AB13" s="13">
        <v>42612.004342799999</v>
      </c>
      <c r="AC13" s="13">
        <v>41773.535584799996</v>
      </c>
      <c r="AD13" s="13">
        <v>39518.565656400002</v>
      </c>
      <c r="AE13" s="13">
        <v>39129.803844000002</v>
      </c>
      <c r="AF13" s="45">
        <v>39590.109943200005</v>
      </c>
      <c r="AG13" s="13">
        <v>41368.1179596</v>
      </c>
    </row>
    <row r="14" spans="1:49" s="11" customFormat="1" ht="16.5" customHeight="1" x14ac:dyDescent="0.3">
      <c r="A14" s="12" t="s">
        <v>1</v>
      </c>
      <c r="B14" s="13">
        <v>2142.5431920000001</v>
      </c>
      <c r="C14" s="13">
        <v>4845.3273600000002</v>
      </c>
      <c r="D14" s="13">
        <v>8490.6791159999993</v>
      </c>
      <c r="E14" s="13">
        <v>7377.7679879999996</v>
      </c>
      <c r="F14" s="13">
        <v>6614.2743984683157</v>
      </c>
      <c r="G14" s="13">
        <v>9417.8357352924359</v>
      </c>
      <c r="H14" s="13">
        <v>14905.664605841832</v>
      </c>
      <c r="I14" s="13">
        <v>14717.149411304315</v>
      </c>
      <c r="J14" s="13">
        <v>15441.637207089119</v>
      </c>
      <c r="K14" s="13">
        <v>15564.838906764047</v>
      </c>
      <c r="L14" s="13">
        <v>16373.43370429067</v>
      </c>
      <c r="M14" s="13">
        <v>17077.577015264542</v>
      </c>
      <c r="N14" s="13">
        <v>17632.801434578134</v>
      </c>
      <c r="O14" s="13">
        <v>18781.699986143991</v>
      </c>
      <c r="P14" s="13">
        <v>18607.045247988011</v>
      </c>
      <c r="Q14" s="13">
        <v>19973.888081590281</v>
      </c>
      <c r="R14" s="13">
        <v>20849.670754799998</v>
      </c>
      <c r="S14" s="13">
        <v>20197.4442672</v>
      </c>
      <c r="T14" s="13">
        <v>19225.7290068</v>
      </c>
      <c r="U14" s="13">
        <v>19754.9296044</v>
      </c>
      <c r="V14" s="13">
        <v>21168.780986400001</v>
      </c>
      <c r="W14" s="13">
        <v>22615.943994000001</v>
      </c>
      <c r="X14" s="13">
        <v>22779.0952512</v>
      </c>
      <c r="Y14" s="13">
        <v>23486.588754</v>
      </c>
      <c r="Z14" s="13">
        <v>23419.208420399998</v>
      </c>
      <c r="AA14" s="13">
        <v>21657.477675599999</v>
      </c>
      <c r="AB14" s="13">
        <v>22869.566598000001</v>
      </c>
      <c r="AC14" s="13">
        <v>24690.7283112</v>
      </c>
      <c r="AD14" s="13">
        <v>24629.026095600002</v>
      </c>
      <c r="AE14" s="13">
        <v>24557.1032676</v>
      </c>
      <c r="AF14" s="13">
        <v>23929.103416799997</v>
      </c>
      <c r="AG14" s="13">
        <v>24304.237745999999</v>
      </c>
    </row>
    <row r="15" spans="1:49" s="11" customFormat="1" ht="16.5" customHeight="1" x14ac:dyDescent="0.3">
      <c r="A15" s="6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49" s="11" customFormat="1" ht="16.5" customHeight="1" x14ac:dyDescent="0.3">
      <c r="A16" s="12" t="s">
        <v>0</v>
      </c>
      <c r="B16" s="15">
        <v>60.862470862470865</v>
      </c>
      <c r="C16" s="15">
        <v>83.586419753086417</v>
      </c>
      <c r="D16" s="15">
        <v>103.07543520309477</v>
      </c>
      <c r="E16" s="15">
        <v>131.45900099826034</v>
      </c>
      <c r="F16" s="15">
        <v>143.55483633222505</v>
      </c>
      <c r="G16" s="15">
        <v>149.63476801664208</v>
      </c>
      <c r="H16" s="15">
        <v>143.9616127019855</v>
      </c>
      <c r="I16" s="15">
        <v>143.09876254474085</v>
      </c>
      <c r="J16" s="15">
        <v>141.9343645927226</v>
      </c>
      <c r="K16" s="15">
        <v>140.05421116850496</v>
      </c>
      <c r="L16" s="15">
        <v>136.6299776041094</v>
      </c>
      <c r="M16" s="15">
        <v>133.20754829239382</v>
      </c>
      <c r="N16" s="15">
        <v>132.93005412860344</v>
      </c>
      <c r="O16" s="15">
        <v>132.87308290119856</v>
      </c>
      <c r="P16" s="15">
        <v>131.54136423484411</v>
      </c>
      <c r="Q16" s="15">
        <v>131.21291096179664</v>
      </c>
      <c r="R16" s="15">
        <v>128.26952716235593</v>
      </c>
      <c r="S16" s="15">
        <v>127.11191095106111</v>
      </c>
      <c r="T16" s="15">
        <v>122.44237519373105</v>
      </c>
      <c r="U16" s="15">
        <v>114.15675755670806</v>
      </c>
      <c r="V16" s="15">
        <v>113.73745618276121</v>
      </c>
      <c r="W16" s="15">
        <v>112.95587710559985</v>
      </c>
      <c r="X16" s="15">
        <v>112.93476822737706</v>
      </c>
      <c r="Y16" s="15">
        <v>113.41663299477895</v>
      </c>
      <c r="Z16" s="15">
        <v>113.90638193505846</v>
      </c>
      <c r="AA16" s="15">
        <v>115.14913519548492</v>
      </c>
      <c r="AB16" s="15">
        <v>115.45122625917001</v>
      </c>
      <c r="AC16" s="16">
        <v>116.20769314118533</v>
      </c>
      <c r="AD16" s="16">
        <v>116.20769314118533</v>
      </c>
      <c r="AE16" s="16">
        <v>116.20769314118533</v>
      </c>
      <c r="AF16" s="16">
        <v>116.20769314118533</v>
      </c>
      <c r="AG16" s="16">
        <v>117.207693141185</v>
      </c>
    </row>
    <row r="17" spans="1:33" s="11" customFormat="1" ht="16.5" customHeight="1" x14ac:dyDescent="0.3">
      <c r="A17" s="12" t="s">
        <v>1</v>
      </c>
      <c r="B17" s="15">
        <v>73.335164835164832</v>
      </c>
      <c r="C17" s="15">
        <v>103.9894366197183</v>
      </c>
      <c r="D17" s="15">
        <v>109.38947368421053</v>
      </c>
      <c r="E17" s="15">
        <v>192.1038278722009</v>
      </c>
      <c r="F17" s="15">
        <v>252.67736699387444</v>
      </c>
      <c r="G17" s="15">
        <v>266.22172339934019</v>
      </c>
      <c r="H17" s="15">
        <v>240.22608397744247</v>
      </c>
      <c r="I17" s="15">
        <v>231.17438052239126</v>
      </c>
      <c r="J17" s="15">
        <v>227.62089147661999</v>
      </c>
      <c r="K17" s="15">
        <v>221.09819243840661</v>
      </c>
      <c r="L17" s="15">
        <v>216.43910744218212</v>
      </c>
      <c r="M17" s="15">
        <v>216.12934806934632</v>
      </c>
      <c r="N17" s="15">
        <v>211.54499700971664</v>
      </c>
      <c r="O17" s="15">
        <v>205.27481454937529</v>
      </c>
      <c r="P17" s="15">
        <v>200.1419874078691</v>
      </c>
      <c r="Q17" s="15">
        <v>198.31664581185592</v>
      </c>
      <c r="R17" s="15">
        <v>198.21125393557594</v>
      </c>
      <c r="S17" s="15">
        <v>194.46765752050254</v>
      </c>
      <c r="T17" s="15">
        <v>186.02429847332127</v>
      </c>
      <c r="U17" s="15">
        <v>178.68945244621554</v>
      </c>
      <c r="V17" s="15">
        <v>177.60650258575021</v>
      </c>
      <c r="W17" s="15">
        <v>176.2152293801162</v>
      </c>
      <c r="X17" s="15">
        <v>174.34757891464156</v>
      </c>
      <c r="Y17" s="15">
        <v>176.2845619938463</v>
      </c>
      <c r="Z17" s="15">
        <v>180.73615728010071</v>
      </c>
      <c r="AA17" s="15">
        <v>182.51438665341718</v>
      </c>
      <c r="AB17" s="15">
        <v>178.67685002636367</v>
      </c>
      <c r="AC17" s="15">
        <v>177.0225708371932</v>
      </c>
      <c r="AD17" s="15">
        <v>177.0225708371932</v>
      </c>
      <c r="AE17" s="15">
        <v>177.0225708371932</v>
      </c>
      <c r="AF17" s="15">
        <v>177.0225708371932</v>
      </c>
      <c r="AG17" s="15">
        <v>178.022570837193</v>
      </c>
    </row>
    <row r="18" spans="1:33" s="11" customFormat="1" ht="16.5" customHeight="1" x14ac:dyDescent="0.3">
      <c r="A18" s="6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s="11" customFormat="1" ht="16.5" customHeight="1" x14ac:dyDescent="0.3">
      <c r="A19" s="12" t="s">
        <v>0</v>
      </c>
      <c r="B19" s="16">
        <f t="shared" ref="B19:AA20" si="0">B7/B13</f>
        <v>11.361823508287484</v>
      </c>
      <c r="C19" s="16">
        <f t="shared" si="0"/>
        <v>10.362071045702509</v>
      </c>
      <c r="D19" s="16">
        <f t="shared" si="0"/>
        <v>11.534125939257628</v>
      </c>
      <c r="E19" s="16">
        <f t="shared" si="0"/>
        <v>12.109402459519877</v>
      </c>
      <c r="F19" s="16">
        <f t="shared" si="0"/>
        <v>16.30531245989674</v>
      </c>
      <c r="G19" s="16">
        <f t="shared" si="0"/>
        <v>19.029788578378376</v>
      </c>
      <c r="H19" s="16">
        <f t="shared" si="0"/>
        <v>19.863132706916137</v>
      </c>
      <c r="I19" s="16">
        <f t="shared" si="0"/>
        <v>20.641975570325837</v>
      </c>
      <c r="J19" s="16">
        <f t="shared" si="0"/>
        <v>20.786082903089099</v>
      </c>
      <c r="K19" s="16">
        <f t="shared" si="0"/>
        <v>20.692793694799793</v>
      </c>
      <c r="L19" s="16">
        <f t="shared" si="0"/>
        <v>20.343089888651242</v>
      </c>
      <c r="M19" s="16">
        <f t="shared" si="0"/>
        <v>20.456550965308011</v>
      </c>
      <c r="N19" s="16">
        <f t="shared" si="0"/>
        <v>20.601053558135987</v>
      </c>
      <c r="O19" s="16">
        <f t="shared" si="0"/>
        <v>20.296689619046795</v>
      </c>
      <c r="P19" s="16">
        <f t="shared" si="0"/>
        <v>21.144037527679814</v>
      </c>
      <c r="Q19" s="16">
        <f t="shared" si="0"/>
        <v>20.504323706830711</v>
      </c>
      <c r="R19" s="16">
        <f t="shared" si="0"/>
        <v>20.771600455359</v>
      </c>
      <c r="S19" s="16">
        <f t="shared" si="0"/>
        <v>21.606841025390978</v>
      </c>
      <c r="T19" s="16">
        <f t="shared" si="0"/>
        <v>22.609900433645773</v>
      </c>
      <c r="U19" s="16">
        <f t="shared" si="0"/>
        <v>22.652096138653626</v>
      </c>
      <c r="V19" s="16">
        <f t="shared" si="0"/>
        <v>22.656155229861312</v>
      </c>
      <c r="W19" s="16">
        <f t="shared" si="0"/>
        <v>23.078578407550811</v>
      </c>
      <c r="X19" s="16">
        <f t="shared" si="0"/>
        <v>23.159675199331208</v>
      </c>
      <c r="Y19" s="16">
        <f t="shared" si="0"/>
        <v>23.727431369954818</v>
      </c>
      <c r="Z19" s="16">
        <f t="shared" si="0"/>
        <v>24.607054463177121</v>
      </c>
      <c r="AA19" s="16">
        <f t="shared" si="0"/>
        <v>25.624453252597256</v>
      </c>
      <c r="AB19" s="26">
        <v>26.056140631522045</v>
      </c>
      <c r="AC19" s="26">
        <v>26.882230283568692</v>
      </c>
      <c r="AD19" s="16">
        <v>28.48993547159327</v>
      </c>
      <c r="AE19" s="26">
        <v>29.135456949744245</v>
      </c>
      <c r="AF19" s="46">
        <v>29.320038841977684</v>
      </c>
      <c r="AG19" s="16">
        <v>29.446985940557418</v>
      </c>
    </row>
    <row r="20" spans="1:33" s="11" customFormat="1" ht="16.5" customHeight="1" x14ac:dyDescent="0.3">
      <c r="A20" s="12" t="s">
        <v>1</v>
      </c>
      <c r="B20" s="16">
        <f t="shared" si="0"/>
        <v>10.025428867993622</v>
      </c>
      <c r="C20" s="16">
        <f t="shared" si="0"/>
        <v>9.8091940586652129</v>
      </c>
      <c r="D20" s="16">
        <f t="shared" si="0"/>
        <v>9.8486249565623094</v>
      </c>
      <c r="E20" s="16">
        <f t="shared" si="0"/>
        <v>13.990665190484702</v>
      </c>
      <c r="F20" s="16">
        <f t="shared" si="0"/>
        <v>20.563315068833628</v>
      </c>
      <c r="G20" s="16">
        <f t="shared" si="0"/>
        <v>18.895872437123803</v>
      </c>
      <c r="H20" s="16">
        <f t="shared" si="0"/>
        <v>19.720693203869558</v>
      </c>
      <c r="I20" s="16">
        <f t="shared" si="0"/>
        <v>20.390538724605658</v>
      </c>
      <c r="J20" s="16">
        <f t="shared" si="0"/>
        <v>21.451737491872052</v>
      </c>
      <c r="K20" s="16">
        <f t="shared" si="0"/>
        <v>21.902501882642841</v>
      </c>
      <c r="L20" s="16">
        <f t="shared" si="0"/>
        <v>20.749858811058381</v>
      </c>
      <c r="M20" s="16">
        <f t="shared" si="0"/>
        <v>20.319692087779735</v>
      </c>
      <c r="N20" s="16">
        <f t="shared" si="0"/>
        <v>20.143953622465666</v>
      </c>
      <c r="O20" s="16">
        <f t="shared" si="0"/>
        <v>19.59563748494233</v>
      </c>
      <c r="P20" s="16">
        <f t="shared" si="0"/>
        <v>20.534100699501575</v>
      </c>
      <c r="Q20" s="16">
        <f t="shared" si="0"/>
        <v>19.577553533309391</v>
      </c>
      <c r="R20" s="16">
        <f t="shared" si="0"/>
        <v>19.609437189143662</v>
      </c>
      <c r="S20" s="16">
        <f t="shared" si="0"/>
        <v>19.57897321387253</v>
      </c>
      <c r="T20" s="16">
        <f t="shared" si="0"/>
        <v>19.026015664816889</v>
      </c>
      <c r="U20" s="16">
        <f t="shared" si="0"/>
        <v>18.361968181348079</v>
      </c>
      <c r="V20" s="16">
        <f t="shared" si="0"/>
        <v>18.939404223863889</v>
      </c>
      <c r="W20" s="16">
        <f t="shared" si="0"/>
        <v>19.254956068872957</v>
      </c>
      <c r="X20" s="16">
        <f t="shared" si="0"/>
        <v>19.891586462882689</v>
      </c>
      <c r="Y20" s="16">
        <f t="shared" si="0"/>
        <v>20.319094313487206</v>
      </c>
      <c r="Z20" s="16">
        <f t="shared" si="0"/>
        <v>21.069180611830095</v>
      </c>
      <c r="AA20" s="16">
        <f t="shared" si="0"/>
        <v>21.688223387047895</v>
      </c>
      <c r="AB20" s="26">
        <v>21.252788354214868</v>
      </c>
      <c r="AC20" s="26">
        <v>20.515023755533456</v>
      </c>
      <c r="AD20" s="16">
        <v>20.418147401197622</v>
      </c>
      <c r="AE20" s="16">
        <v>20.770334842488065</v>
      </c>
      <c r="AF20" s="16">
        <v>21.956791434145561</v>
      </c>
      <c r="AG20" s="16">
        <v>22.067652839349446</v>
      </c>
    </row>
    <row r="21" spans="1:33" s="11" customFormat="1" ht="16.5" customHeight="1" x14ac:dyDescent="0.3">
      <c r="A21" s="17" t="s"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s="11" customFormat="1" ht="16.5" customHeight="1" x14ac:dyDescent="0.3">
      <c r="A22" s="12" t="s">
        <v>0</v>
      </c>
      <c r="B22" s="14">
        <f>(B13*37626.7)/B10</f>
        <v>5659.4502334404333</v>
      </c>
      <c r="C22" s="14">
        <f t="shared" ref="C22:AA23" si="1">(C13*37626.7)/C10</f>
        <v>6633.454916329948</v>
      </c>
      <c r="D22" s="14">
        <f t="shared" si="1"/>
        <v>6676.8310777144079</v>
      </c>
      <c r="E22" s="14">
        <f t="shared" si="1"/>
        <v>5593.2865459810373</v>
      </c>
      <c r="F22" s="14">
        <f t="shared" si="1"/>
        <v>3952.3927219036386</v>
      </c>
      <c r="G22" s="14">
        <f t="shared" si="1"/>
        <v>3245.1313411076972</v>
      </c>
      <c r="H22" s="14">
        <f t="shared" si="1"/>
        <v>3124.8700486168923</v>
      </c>
      <c r="I22" s="14">
        <f t="shared" si="1"/>
        <v>2973.8071138584787</v>
      </c>
      <c r="J22" s="14">
        <f t="shared" si="1"/>
        <v>2893.3240464339979</v>
      </c>
      <c r="K22" s="14">
        <f t="shared" si="1"/>
        <v>2922.2006553373631</v>
      </c>
      <c r="L22" s="14">
        <f t="shared" si="1"/>
        <v>2848.3872867949203</v>
      </c>
      <c r="M22" s="14">
        <f t="shared" si="1"/>
        <v>2807.2515922341136</v>
      </c>
      <c r="N22" s="14">
        <f t="shared" si="1"/>
        <v>2685.1903254145882</v>
      </c>
      <c r="O22" s="14">
        <f t="shared" si="1"/>
        <v>2682.0944990459466</v>
      </c>
      <c r="P22" s="14">
        <f t="shared" si="1"/>
        <v>2544.2787334904056</v>
      </c>
      <c r="Q22" s="14">
        <f t="shared" si="1"/>
        <v>2628.3202450911458</v>
      </c>
      <c r="R22" s="14">
        <f t="shared" si="1"/>
        <v>2551.6773370420333</v>
      </c>
      <c r="S22" s="14">
        <f t="shared" si="1"/>
        <v>2522.8002324367321</v>
      </c>
      <c r="T22" s="14">
        <f t="shared" si="1"/>
        <v>2365.2565795893547</v>
      </c>
      <c r="U22" s="14">
        <f t="shared" si="1"/>
        <v>2289.9152393794157</v>
      </c>
      <c r="V22" s="14">
        <f t="shared" si="1"/>
        <v>2234.1257660072265</v>
      </c>
      <c r="W22" s="14">
        <f t="shared" si="1"/>
        <v>2118.8213828927937</v>
      </c>
      <c r="X22" s="14">
        <f t="shared" si="1"/>
        <v>2059.578132772654</v>
      </c>
      <c r="Y22" s="14">
        <f t="shared" si="1"/>
        <v>1993.0052747931049</v>
      </c>
      <c r="Z22" s="14">
        <f t="shared" si="1"/>
        <v>1924.8143360256513</v>
      </c>
      <c r="AA22" s="14">
        <f t="shared" si="1"/>
        <v>1818.8958047153048</v>
      </c>
      <c r="AB22" s="14">
        <v>1764.2718944357689</v>
      </c>
      <c r="AC22" s="13">
        <v>1696.7501412356735</v>
      </c>
      <c r="AD22" s="13">
        <v>1591.6410801111363</v>
      </c>
      <c r="AE22" s="13">
        <v>1551.4200609390257</v>
      </c>
      <c r="AF22" s="45">
        <v>1522.9775851956936</v>
      </c>
      <c r="AG22" s="13">
        <v>1506.75266551247</v>
      </c>
    </row>
    <row r="23" spans="1:33" s="11" customFormat="1" ht="16.5" customHeight="1" x14ac:dyDescent="0.3">
      <c r="A23" s="12" t="s">
        <v>1</v>
      </c>
      <c r="B23" s="14">
        <f>(B14*37626.7)/B11</f>
        <v>6030.9385652892452</v>
      </c>
      <c r="C23" s="14">
        <f t="shared" si="1"/>
        <v>6747.5411320989824</v>
      </c>
      <c r="D23" s="14">
        <f t="shared" si="1"/>
        <v>7202.1670206054769</v>
      </c>
      <c r="E23" s="14">
        <f t="shared" si="1"/>
        <v>4947.5707324958721</v>
      </c>
      <c r="F23" s="14">
        <f t="shared" si="1"/>
        <v>2867.3667828483235</v>
      </c>
      <c r="G23" s="14">
        <f t="shared" si="1"/>
        <v>3006.5466526152541</v>
      </c>
      <c r="H23" s="14">
        <f t="shared" si="1"/>
        <v>2757.9075505187848</v>
      </c>
      <c r="I23" s="14">
        <f t="shared" si="1"/>
        <v>2748.0738625215913</v>
      </c>
      <c r="J23" s="14">
        <f t="shared" si="1"/>
        <v>2598.2514392459352</v>
      </c>
      <c r="K23" s="14">
        <f t="shared" si="1"/>
        <v>2531.2493085825208</v>
      </c>
      <c r="L23" s="14">
        <f t="shared" si="1"/>
        <v>2567.3611914694457</v>
      </c>
      <c r="M23" s="14">
        <f t="shared" si="1"/>
        <v>2577.9383690257819</v>
      </c>
      <c r="N23" s="14">
        <f t="shared" si="1"/>
        <v>2552.4881852580506</v>
      </c>
      <c r="O23" s="14">
        <f t="shared" si="1"/>
        <v>2592.8733292175111</v>
      </c>
      <c r="P23" s="14">
        <f t="shared" si="1"/>
        <v>2526.6391548039846</v>
      </c>
      <c r="Q23" s="14">
        <f t="shared" si="1"/>
        <v>2590.5305395638525</v>
      </c>
      <c r="R23" s="14">
        <f t="shared" si="1"/>
        <v>2528.3937263537282</v>
      </c>
      <c r="S23" s="14">
        <f t="shared" si="1"/>
        <v>2647.8130215984484</v>
      </c>
      <c r="T23" s="14">
        <f t="shared" si="1"/>
        <v>2612.073992070189</v>
      </c>
      <c r="U23" s="14">
        <f t="shared" si="1"/>
        <v>2740.5100512129761</v>
      </c>
      <c r="V23" s="14">
        <f t="shared" si="1"/>
        <v>2550.247900274634</v>
      </c>
      <c r="W23" s="14">
        <f t="shared" si="1"/>
        <v>2502.1407005888914</v>
      </c>
      <c r="X23" s="14">
        <f t="shared" si="1"/>
        <v>2402.807877377697</v>
      </c>
      <c r="Y23" s="14">
        <f t="shared" si="1"/>
        <v>2342.0460412619682</v>
      </c>
      <c r="Z23" s="14">
        <f t="shared" si="1"/>
        <v>2276.7782546335116</v>
      </c>
      <c r="AA23" s="14">
        <f t="shared" si="1"/>
        <v>2218.3628298487642</v>
      </c>
      <c r="AB23" s="14">
        <v>2188.0390961357457</v>
      </c>
      <c r="AC23" s="14">
        <v>2306.7046692549357</v>
      </c>
      <c r="AD23" s="14">
        <v>2283.9278848427457</v>
      </c>
      <c r="AE23" s="14">
        <v>2223.9469626998653</v>
      </c>
      <c r="AF23" s="14">
        <v>2137.4479363429164</v>
      </c>
      <c r="AG23" s="14">
        <v>2129.1068426677225</v>
      </c>
    </row>
    <row r="24" spans="1:33" s="11" customFormat="1" ht="16.5" customHeight="1" x14ac:dyDescent="0.3">
      <c r="A24" s="6" t="s">
        <v>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s="11" customFormat="1" ht="16.5" customHeight="1" x14ac:dyDescent="0.3">
      <c r="A25" s="12" t="s">
        <v>0</v>
      </c>
      <c r="B25" s="24">
        <f>100*B10/B7</f>
        <v>58.515894293374181</v>
      </c>
      <c r="C25" s="24">
        <f t="shared" ref="C25:AA26" si="2">100*C10/C7</f>
        <v>54.74062898920738</v>
      </c>
      <c r="D25" s="24">
        <f t="shared" si="2"/>
        <v>48.858603865640838</v>
      </c>
      <c r="E25" s="24">
        <f t="shared" si="2"/>
        <v>55.5528505417033</v>
      </c>
      <c r="F25" s="24">
        <f t="shared" si="2"/>
        <v>58.385756840031874</v>
      </c>
      <c r="G25" s="24">
        <f t="shared" si="2"/>
        <v>60.92981909368438</v>
      </c>
      <c r="H25" s="24">
        <f t="shared" si="2"/>
        <v>60.620068837079138</v>
      </c>
      <c r="I25" s="24">
        <f t="shared" si="2"/>
        <v>61.295991583871889</v>
      </c>
      <c r="J25" s="24">
        <f t="shared" si="2"/>
        <v>62.564272538092553</v>
      </c>
      <c r="K25" s="24">
        <f t="shared" si="2"/>
        <v>62.225295694885091</v>
      </c>
      <c r="L25" s="24">
        <f t="shared" si="2"/>
        <v>64.935198724095017</v>
      </c>
      <c r="M25" s="24">
        <f t="shared" si="2"/>
        <v>65.521281306349778</v>
      </c>
      <c r="N25" s="24">
        <f t="shared" si="2"/>
        <v>68.019216614650986</v>
      </c>
      <c r="O25" s="24">
        <f t="shared" si="2"/>
        <v>69.118904296738563</v>
      </c>
      <c r="P25" s="24">
        <f t="shared" si="2"/>
        <v>69.942881757728401</v>
      </c>
      <c r="Q25" s="24">
        <f t="shared" si="2"/>
        <v>69.81880333658961</v>
      </c>
      <c r="R25" s="24">
        <f t="shared" si="2"/>
        <v>70.99052926945582</v>
      </c>
      <c r="S25" s="24">
        <f t="shared" si="2"/>
        <v>69.027475716957085</v>
      </c>
      <c r="T25" s="24">
        <f t="shared" si="2"/>
        <v>70.358929261339824</v>
      </c>
      <c r="U25" s="24">
        <f t="shared" si="2"/>
        <v>72.538459339029473</v>
      </c>
      <c r="V25" s="24">
        <f t="shared" si="2"/>
        <v>74.336532967927241</v>
      </c>
      <c r="W25" s="24">
        <f t="shared" si="2"/>
        <v>76.947183853889811</v>
      </c>
      <c r="X25" s="24">
        <f t="shared" si="2"/>
        <v>78.883358794162788</v>
      </c>
      <c r="Y25" s="24">
        <f t="shared" si="2"/>
        <v>79.567727902511976</v>
      </c>
      <c r="Z25" s="24">
        <f t="shared" si="2"/>
        <v>79.441540207894107</v>
      </c>
      <c r="AA25" s="24">
        <f t="shared" si="2"/>
        <v>80.729767525490544</v>
      </c>
      <c r="AB25" s="24">
        <v>81.850347112648265</v>
      </c>
      <c r="AC25" s="16">
        <v>82.492210182152377</v>
      </c>
      <c r="AD25" s="16">
        <v>82.977343229179795</v>
      </c>
      <c r="AE25" s="26">
        <v>83.242457700091961</v>
      </c>
      <c r="AF25" s="16">
        <v>84.263225211052571</v>
      </c>
      <c r="AG25" s="16">
        <v>84.803409507521081</v>
      </c>
    </row>
    <row r="26" spans="1:33" s="11" customFormat="1" ht="16.5" customHeight="1" thickBot="1" x14ac:dyDescent="0.35">
      <c r="A26" s="18" t="s">
        <v>1</v>
      </c>
      <c r="B26" s="25">
        <f>100*B11/B8</f>
        <v>62.23121300666817</v>
      </c>
      <c r="C26" s="25">
        <f t="shared" si="2"/>
        <v>56.848271425185388</v>
      </c>
      <c r="D26" s="25">
        <f t="shared" si="2"/>
        <v>53.046574287913778</v>
      </c>
      <c r="E26" s="25">
        <f t="shared" si="2"/>
        <v>54.358286129935053</v>
      </c>
      <c r="F26" s="25">
        <f t="shared" si="2"/>
        <v>63.814555889491402</v>
      </c>
      <c r="G26" s="25">
        <f t="shared" si="2"/>
        <v>66.230988224586568</v>
      </c>
      <c r="H26" s="25">
        <f t="shared" si="2"/>
        <v>69.182181144101463</v>
      </c>
      <c r="I26" s="25">
        <f t="shared" si="2"/>
        <v>67.148919557668918</v>
      </c>
      <c r="J26" s="25">
        <f t="shared" si="2"/>
        <v>67.507570780478503</v>
      </c>
      <c r="K26" s="25">
        <f t="shared" si="2"/>
        <v>67.86837994960301</v>
      </c>
      <c r="L26" s="25">
        <f t="shared" si="2"/>
        <v>70.630781688153363</v>
      </c>
      <c r="M26" s="25">
        <f t="shared" si="2"/>
        <v>71.830101101829683</v>
      </c>
      <c r="N26" s="25">
        <f t="shared" si="2"/>
        <v>73.179203353585706</v>
      </c>
      <c r="O26" s="25">
        <f t="shared" si="2"/>
        <v>74.055178614110474</v>
      </c>
      <c r="P26" s="25">
        <f t="shared" si="2"/>
        <v>72.52324386641132</v>
      </c>
      <c r="Q26" s="25">
        <f t="shared" si="2"/>
        <v>74.1906189122531</v>
      </c>
      <c r="R26" s="25">
        <f t="shared" si="2"/>
        <v>75.890304881360066</v>
      </c>
      <c r="S26" s="25">
        <f t="shared" si="2"/>
        <v>72.580324390044922</v>
      </c>
      <c r="T26" s="25">
        <f t="shared" si="2"/>
        <v>75.711666529153121</v>
      </c>
      <c r="U26" s="25">
        <f t="shared" si="2"/>
        <v>74.773119748240234</v>
      </c>
      <c r="V26" s="25">
        <f t="shared" si="2"/>
        <v>77.901786762547317</v>
      </c>
      <c r="W26" s="25">
        <f t="shared" si="2"/>
        <v>78.098352301357451</v>
      </c>
      <c r="X26" s="25">
        <f t="shared" si="2"/>
        <v>78.72409229416678</v>
      </c>
      <c r="Y26" s="25">
        <f t="shared" si="2"/>
        <v>79.067199407181874</v>
      </c>
      <c r="Z26" s="25">
        <f t="shared" si="2"/>
        <v>78.43822364949429</v>
      </c>
      <c r="AA26" s="25">
        <f t="shared" si="2"/>
        <v>78.205909894624639</v>
      </c>
      <c r="AB26" s="25">
        <v>80.914272862686204</v>
      </c>
      <c r="AC26" s="19">
        <v>79.511896420261536</v>
      </c>
      <c r="AD26" s="19">
        <v>80.685855687851316</v>
      </c>
      <c r="AE26" s="27">
        <v>81.456961674961249</v>
      </c>
      <c r="AF26" s="19">
        <v>80.173659846446583</v>
      </c>
      <c r="AG26" s="19">
        <v>80.083405296840496</v>
      </c>
    </row>
    <row r="27" spans="1:33" s="20" customFormat="1" ht="12.75" customHeight="1" x14ac:dyDescent="0.2">
      <c r="A27" s="28" t="s">
        <v>20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33" s="20" customFormat="1" ht="12.75" customHeigh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33" s="20" customFormat="1" ht="12.75" customHeight="1" x14ac:dyDescent="0.2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33" s="20" customFormat="1" ht="12.75" customHeight="1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33" s="20" customFormat="1" ht="12.75" customHeight="1" x14ac:dyDescent="0.2">
      <c r="A31" s="40" t="s">
        <v>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33" s="20" customFormat="1" ht="25.5" customHeight="1" x14ac:dyDescent="0.2">
      <c r="A32" s="42" t="s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s="20" customFormat="1" ht="12.75" customHeight="1" x14ac:dyDescent="0.2">
      <c r="A33" s="36" t="s">
        <v>22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 s="20" customFormat="1" ht="12.75" customHeight="1" x14ac:dyDescent="0.2">
      <c r="A34" s="41" t="s">
        <v>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s="20" customFormat="1" ht="12.75" customHeight="1" x14ac:dyDescent="0.2">
      <c r="A35" s="30" t="s">
        <v>23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1:20" s="20" customFormat="1" ht="12.75" customHeight="1" x14ac:dyDescent="0.2">
      <c r="A36" s="36" t="s">
        <v>24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 s="20" customFormat="1" ht="12.75" customHeight="1" x14ac:dyDescent="0.2">
      <c r="A37" s="30" t="s">
        <v>25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s="20" customFormat="1" ht="12.75" customHeight="1" x14ac:dyDescent="0.2">
      <c r="A38" s="30" t="s">
        <v>26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s="20" customFormat="1" ht="12.75" customHeight="1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</row>
    <row r="40" spans="1:20" s="20" customFormat="1" ht="12.75" customHeight="1" x14ac:dyDescent="0.2">
      <c r="A40" s="29" t="s">
        <v>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0" s="20" customFormat="1" ht="12.75" customHeight="1" x14ac:dyDescent="0.2">
      <c r="A41" s="43" t="s">
        <v>12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20" s="20" customFormat="1" ht="12.75" customHeight="1" x14ac:dyDescent="0.2">
      <c r="A42" s="34" t="s">
        <v>10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20" customFormat="1" ht="12.75" customHeight="1" x14ac:dyDescent="0.2">
      <c r="A43" s="35" t="s">
        <v>27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</row>
    <row r="44" spans="1:20" s="21" customFormat="1" ht="12.75" customHeight="1" x14ac:dyDescent="0.2">
      <c r="A44" s="43" t="s">
        <v>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0" s="22" customFormat="1" ht="12.75" customHeight="1" x14ac:dyDescent="0.2">
      <c r="A45" s="35" t="s">
        <v>28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s="21" customFormat="1" ht="12.75" customHeight="1" x14ac:dyDescent="0.2">
      <c r="A46" s="37" t="s">
        <v>11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spans="1:20" s="20" customFormat="1" ht="12.75" customHeight="1" x14ac:dyDescent="0.2">
      <c r="A47" s="31" t="s">
        <v>4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</sheetData>
  <mergeCells count="22">
    <mergeCell ref="A47:T47"/>
    <mergeCell ref="A42:T42"/>
    <mergeCell ref="A43:T43"/>
    <mergeCell ref="A44:T44"/>
    <mergeCell ref="A45:T45"/>
    <mergeCell ref="A46:T46"/>
    <mergeCell ref="A37:T37"/>
    <mergeCell ref="A38:T38"/>
    <mergeCell ref="A39:T39"/>
    <mergeCell ref="A40:T40"/>
    <mergeCell ref="A41:T41"/>
    <mergeCell ref="A1:AG1"/>
    <mergeCell ref="A27:T27"/>
    <mergeCell ref="A28:T28"/>
    <mergeCell ref="A29:T29"/>
    <mergeCell ref="A30:T30"/>
    <mergeCell ref="A31:T31"/>
    <mergeCell ref="A32:T32"/>
    <mergeCell ref="A33:T33"/>
    <mergeCell ref="A34:T34"/>
    <mergeCell ref="A35:T35"/>
    <mergeCell ref="A36:T36"/>
  </mergeCells>
  <pageMargins left="0.25" right="0.25" top="0.75" bottom="0.75" header="0.3" footer="0.3"/>
  <pageSetup scale="4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4-21M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2017-01-13T21:00:51Z</cp:lastPrinted>
  <dcterms:created xsi:type="dcterms:W3CDTF">1980-01-01T04:00:00Z</dcterms:created>
  <dcterms:modified xsi:type="dcterms:W3CDTF">2017-01-13T21:00:58Z</dcterms:modified>
</cp:coreProperties>
</file>