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-120" windowWidth="19095" windowHeight="11985"/>
  </bookViews>
  <sheets>
    <sheet name="4-21" sheetId="1" r:id="rId1"/>
  </sheets>
  <definedNames>
    <definedName name="_xlnm.Print_Area" localSheetId="0">'4-21'!$A$1:$AB$45</definedName>
  </definedNames>
  <calcPr calcId="145621" iterate="1"/>
</workbook>
</file>

<file path=xl/calcChain.xml><?xml version="1.0" encoding="utf-8"?>
<calcChain xmlns="http://schemas.openxmlformats.org/spreadsheetml/2006/main">
  <c r="AG23" i="1" l="1"/>
  <c r="AF23" i="1"/>
  <c r="AE23" i="1"/>
  <c r="AD23" i="1"/>
  <c r="AC23" i="1"/>
  <c r="AB23" i="1"/>
  <c r="AG22" i="1"/>
  <c r="AF22" i="1"/>
  <c r="AE22" i="1"/>
  <c r="AD22" i="1"/>
  <c r="AC22" i="1"/>
  <c r="AB22" i="1"/>
  <c r="AG26" i="1"/>
  <c r="AF26" i="1"/>
  <c r="AE26" i="1"/>
  <c r="AD26" i="1"/>
  <c r="AC26" i="1"/>
  <c r="AB26" i="1"/>
  <c r="AG25" i="1"/>
  <c r="AF25" i="1"/>
  <c r="AE25" i="1"/>
  <c r="AD25" i="1"/>
  <c r="AC25" i="1"/>
  <c r="AB25" i="1"/>
  <c r="AG20" i="1"/>
  <c r="AF20" i="1"/>
  <c r="AE17" i="1"/>
  <c r="AD20" i="1"/>
  <c r="AC20" i="1"/>
  <c r="AB20" i="1"/>
  <c r="AG19" i="1"/>
  <c r="AF19" i="1"/>
  <c r="AE19" i="1"/>
  <c r="AD19" i="1"/>
  <c r="AC19" i="1"/>
  <c r="AB19" i="1"/>
  <c r="AB16" i="1" l="1"/>
  <c r="AD17" i="1"/>
  <c r="AC16" i="1"/>
  <c r="AE20" i="1"/>
  <c r="AD16" i="1"/>
  <c r="AB17" i="1"/>
  <c r="AF17" i="1"/>
  <c r="AF16" i="1"/>
  <c r="AG16" i="1"/>
  <c r="AE16" i="1"/>
  <c r="AC17" i="1"/>
  <c r="AG1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<sst xmlns="http://schemas.openxmlformats.org/spreadsheetml/2006/main" count="41" uniqueCount="27">
  <si>
    <t>Aircraft-miles (millions)</t>
  </si>
  <si>
    <t>Domestic operations</t>
  </si>
  <si>
    <t>International operations</t>
  </si>
  <si>
    <t>Fuel consumed (million gallons)</t>
  </si>
  <si>
    <t>Heat equivalent factor used for Btu conversion is 135,000 Btu/gallon.</t>
  </si>
  <si>
    <t>Available seat-miles (millions)</t>
  </si>
  <si>
    <t>Passenger-miles (millions)</t>
  </si>
  <si>
    <t>Seats per aircraft</t>
  </si>
  <si>
    <t>Seat-miles per gallon</t>
  </si>
  <si>
    <t xml:space="preserve">International operations include operations outside the United States, including those between the United States and foreign countries and the United States and its territories or possessions. </t>
  </si>
  <si>
    <r>
      <t>KEY:</t>
    </r>
    <r>
      <rPr>
        <sz val="9"/>
        <rFont val="Arial"/>
        <family val="2"/>
      </rPr>
      <t xml:space="preserve">  Btu = British thermal unit; R = revised.</t>
    </r>
  </si>
  <si>
    <t>Derived by calculation.</t>
  </si>
  <si>
    <t>NOTES</t>
  </si>
  <si>
    <t>SOURCES</t>
  </si>
  <si>
    <t>Fuel consumed:</t>
  </si>
  <si>
    <r>
      <t>Table 4-21:  Energy Intensity of Certificated Air Carriers, All Services</t>
    </r>
    <r>
      <rPr>
        <b/>
        <vertAlign val="superscript"/>
        <sz val="12"/>
        <rFont val="Arial"/>
        <family val="2"/>
      </rPr>
      <t>a</t>
    </r>
  </si>
  <si>
    <t>Load factor (percent)</t>
  </si>
  <si>
    <t>Energy intensity (Btu/passenger-mile)</t>
  </si>
  <si>
    <r>
      <t xml:space="preserve">a </t>
    </r>
    <r>
      <rPr>
        <sz val="9"/>
        <rFont val="Arial"/>
        <family val="2"/>
      </rPr>
      <t>U.S. owned carriers only. Operations of foreign-owned carriers in or out of the United States not included.</t>
    </r>
  </si>
  <si>
    <t>1960-70: Air Transport Association, available at http://www.air-transport.org/ as of July 31, 2002.</t>
  </si>
  <si>
    <t>Seats per aircraft, seat-miles per gallon, energy intensiveness and load factor:</t>
  </si>
  <si>
    <t>Aircraft-miles, available seat-miles, and passenger-miles:</t>
  </si>
  <si>
    <r>
      <rPr>
        <i/>
        <sz val="9"/>
        <rFont val="Arial"/>
        <family val="2"/>
      </rPr>
      <t>Load factor:</t>
    </r>
    <r>
      <rPr>
        <sz val="9"/>
        <rFont val="Arial"/>
        <family val="2"/>
      </rPr>
      <t xml:space="preserve"> Ratio of </t>
    </r>
    <r>
      <rPr>
        <i/>
        <sz val="9"/>
        <rFont val="Arial"/>
        <family val="2"/>
      </rPr>
      <t>Passenger-miles</t>
    </r>
    <r>
      <rPr>
        <sz val="9"/>
        <rFont val="Arial"/>
        <family val="2"/>
      </rPr>
      <t xml:space="preserve"> to</t>
    </r>
    <r>
      <rPr>
        <i/>
        <sz val="9"/>
        <rFont val="Arial"/>
        <family val="2"/>
      </rPr>
      <t xml:space="preserve"> Available seat-miles.</t>
    </r>
  </si>
  <si>
    <r>
      <rPr>
        <i/>
        <sz val="9"/>
        <rFont val="Arial"/>
        <family val="2"/>
      </rPr>
      <t xml:space="preserve">Aircraft-miles </t>
    </r>
    <r>
      <rPr>
        <sz val="9"/>
        <rFont val="Arial"/>
        <family val="2"/>
      </rPr>
      <t xml:space="preserve">include all four large certificated air-carrier groups (majors, nationals, large regionals, and medium regionals), scheduled and charter, passenger, and all-cargo. </t>
    </r>
    <r>
      <rPr>
        <i/>
        <sz val="9"/>
        <rFont val="Arial"/>
        <family val="2"/>
      </rPr>
      <t>Fuel consumed</t>
    </r>
    <r>
      <rPr>
        <sz val="9"/>
        <rFont val="Arial"/>
        <family val="2"/>
      </rPr>
      <t xml:space="preserve"> includes majors, nationals, and large regionals, scheduled and charter, passenger, and all-cargo.</t>
    </r>
  </si>
  <si>
    <r>
      <rPr>
        <i/>
        <sz val="9"/>
        <rFont val="Arial"/>
        <family val="2"/>
      </rPr>
      <t>Passenger-miles</t>
    </r>
    <r>
      <rPr>
        <sz val="9"/>
        <rFont val="Arial"/>
        <family val="2"/>
      </rPr>
      <t xml:space="preserve"> include all four large certificated air-carrier groups, scheduled and charter, passenger service only.</t>
    </r>
  </si>
  <si>
    <r>
      <t xml:space="preserve">1975-2015: U.S. Department of Transportation, Bureau of Transportation Statistics, </t>
    </r>
    <r>
      <rPr>
        <i/>
        <sz val="9"/>
        <rFont val="Arial"/>
        <family val="2"/>
      </rPr>
      <t>T1: U.S. Air Carrier Traffic and Capacity Summary by Service Class</t>
    </r>
    <r>
      <rPr>
        <sz val="9"/>
        <rFont val="Arial"/>
        <family val="2"/>
      </rPr>
      <t xml:space="preserve">, available at http://www.transtats.bts.gov/Fields.asp?Table_ID=264 as of Aug. 2016. 
</t>
    </r>
  </si>
  <si>
    <r>
      <t xml:space="preserve">U.S. Department of Transportation, Bureau of Transportation Statistics, Office of Airline Information, </t>
    </r>
    <r>
      <rPr>
        <i/>
        <sz val="9"/>
        <rFont val="Arial"/>
        <family val="2"/>
      </rPr>
      <t>Airline Fuel Cost and Consumption</t>
    </r>
    <r>
      <rPr>
        <sz val="9"/>
        <rFont val="Arial"/>
        <family val="2"/>
      </rPr>
      <t>, available at http://www.transtats.bts.gov/fuel.asp as of Nov. 16,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</si>
</sst>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0.00_)"/>
    <numFmt numFmtId="165" formatCode="#,##0.0"/>
    <numFmt numFmtId="166" formatCode="0.0_W"/>
    <numFmt numFmtId="167" formatCode="#,##0.0_);\(#,##0.0\)"/>
    <numFmt numFmtId="168" formatCode="\(\R\)\ #,##0"/>
    <numFmt numFmtId="169" formatCode="\(\R\)\ #,##0.0"/>
    <numFmt numFmtId="170" formatCode="0.0"/>
  </numFmts>
  <fonts count="20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9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2" applyNumberFormat="0">
      <alignment horizontal="right" vertical="center"/>
    </xf>
    <xf numFmtId="166" fontId="3" fillId="0" borderId="1">
      <alignment horizontal="right"/>
    </xf>
    <xf numFmtId="0" fontId="5" fillId="0" borderId="1">
      <alignment horizontal="left"/>
    </xf>
    <xf numFmtId="0" fontId="5" fillId="0" borderId="3">
      <alignment horizontal="right" vertical="center"/>
    </xf>
    <xf numFmtId="0" fontId="3" fillId="0" borderId="1">
      <alignment horizontal="left" vertical="center"/>
    </xf>
    <xf numFmtId="0" fontId="6" fillId="0" borderId="3">
      <alignment horizontal="left" vertical="center"/>
    </xf>
    <xf numFmtId="0" fontId="6" fillId="2" borderId="0">
      <alignment horizontal="centerContinuous" wrapText="1"/>
    </xf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49" fontId="7" fillId="0" borderId="1" applyFill="0">
      <alignment horizontal="left" vertical="center"/>
    </xf>
    <xf numFmtId="49" fontId="2" fillId="0" borderId="3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2">
      <alignment horizontal="left" vertical="center"/>
    </xf>
    <xf numFmtId="0" fontId="8" fillId="0" borderId="0">
      <alignment horizontal="left" vertical="top"/>
    </xf>
    <xf numFmtId="0" fontId="6" fillId="0" borderId="0">
      <alignment horizontal="left"/>
    </xf>
    <xf numFmtId="0" fontId="9" fillId="0" borderId="0">
      <alignment horizontal="left"/>
    </xf>
    <xf numFmtId="0" fontId="3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3">
      <alignment horizontal="left"/>
    </xf>
    <xf numFmtId="0" fontId="6" fillId="0" borderId="0">
      <alignment horizontal="left" vertical="center"/>
    </xf>
  </cellStyleXfs>
  <cellXfs count="52">
    <xf numFmtId="0" fontId="0" fillId="0" borderId="0" xfId="0"/>
    <xf numFmtId="0" fontId="19" fillId="0" borderId="0" xfId="0" applyFont="1" applyFill="1"/>
    <xf numFmtId="0" fontId="13" fillId="0" borderId="4" xfId="12" applyFont="1" applyFill="1" applyBorder="1" applyAlignment="1">
      <alignment horizontal="center"/>
    </xf>
    <xf numFmtId="0" fontId="13" fillId="0" borderId="4" xfId="12" applyNumberFormat="1" applyFont="1" applyFill="1" applyBorder="1" applyAlignment="1">
      <alignment horizontal="center"/>
    </xf>
    <xf numFmtId="0" fontId="13" fillId="0" borderId="5" xfId="12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3" fillId="0" borderId="0" xfId="12" applyFont="1" applyFill="1" applyBorder="1" applyAlignment="1">
      <alignment horizontal="left"/>
    </xf>
    <xf numFmtId="0" fontId="14" fillId="0" borderId="0" xfId="12" applyFont="1" applyFill="1" applyBorder="1" applyAlignment="1">
      <alignment horizontal="left" wrapText="1"/>
    </xf>
    <xf numFmtId="0" fontId="14" fillId="0" borderId="0" xfId="12" applyFont="1" applyFill="1" applyBorder="1" applyAlignment="1">
      <alignment horizontal="right" wrapText="1"/>
    </xf>
    <xf numFmtId="0" fontId="14" fillId="0" borderId="0" xfId="0" applyFont="1" applyFill="1"/>
    <xf numFmtId="0" fontId="14" fillId="0" borderId="0" xfId="12" applyFont="1" applyFill="1" applyBorder="1" applyAlignment="1">
      <alignment horizontal="left" indent="1"/>
    </xf>
    <xf numFmtId="3" fontId="14" fillId="0" borderId="0" xfId="12" applyNumberFormat="1" applyFont="1" applyFill="1" applyBorder="1" applyAlignment="1">
      <alignment horizontal="right" wrapText="1"/>
    </xf>
    <xf numFmtId="3" fontId="14" fillId="0" borderId="0" xfId="0" applyNumberFormat="1" applyFont="1" applyFill="1" applyAlignment="1">
      <alignment horizontal="right" wrapText="1"/>
    </xf>
    <xf numFmtId="165" fontId="14" fillId="0" borderId="0" xfId="0" applyNumberFormat="1" applyFont="1" applyFill="1" applyAlignment="1">
      <alignment horizontal="right"/>
    </xf>
    <xf numFmtId="165" fontId="14" fillId="0" borderId="0" xfId="0" applyNumberFormat="1" applyFont="1" applyFill="1" applyAlignment="1">
      <alignment horizontal="right" wrapText="1"/>
    </xf>
    <xf numFmtId="0" fontId="13" fillId="0" borderId="0" xfId="12" applyFont="1" applyFill="1" applyBorder="1" applyAlignment="1">
      <alignment horizontal="left" vertical="top"/>
    </xf>
    <xf numFmtId="0" fontId="14" fillId="0" borderId="6" xfId="12" applyFont="1" applyFill="1" applyBorder="1" applyAlignment="1">
      <alignment horizontal="left" indent="1"/>
    </xf>
    <xf numFmtId="165" fontId="14" fillId="0" borderId="6" xfId="12" applyNumberFormat="1" applyFont="1" applyFill="1" applyBorder="1" applyAlignment="1">
      <alignment horizontal="right" wrapText="1"/>
    </xf>
    <xf numFmtId="0" fontId="16" fillId="0" borderId="0" xfId="0" applyFont="1" applyFill="1"/>
    <xf numFmtId="0" fontId="16" fillId="0" borderId="0" xfId="0" applyFont="1" applyFill="1" applyAlignment="1"/>
    <xf numFmtId="49" fontId="16" fillId="0" borderId="0" xfId="0" applyNumberFormat="1" applyFont="1" applyFill="1" applyAlignment="1"/>
    <xf numFmtId="0" fontId="10" fillId="0" borderId="0" xfId="0" applyFont="1" applyFill="1"/>
    <xf numFmtId="167" fontId="14" fillId="0" borderId="0" xfId="12" applyNumberFormat="1" applyFont="1" applyFill="1" applyBorder="1" applyAlignment="1">
      <alignment horizontal="right" wrapText="1"/>
    </xf>
    <xf numFmtId="167" fontId="14" fillId="0" borderId="6" xfId="12" applyNumberFormat="1" applyFont="1" applyFill="1" applyBorder="1" applyAlignment="1">
      <alignment horizontal="right" wrapText="1"/>
    </xf>
    <xf numFmtId="170" fontId="14" fillId="0" borderId="0" xfId="0" applyNumberFormat="1" applyFont="1" applyFill="1" applyAlignment="1">
      <alignment horizontal="right"/>
    </xf>
    <xf numFmtId="170" fontId="14" fillId="0" borderId="0" xfId="0" applyNumberFormat="1" applyFont="1" applyFill="1" applyAlignment="1">
      <alignment horizontal="right" wrapText="1"/>
    </xf>
    <xf numFmtId="3" fontId="14" fillId="0" borderId="0" xfId="0" applyNumberFormat="1" applyFont="1" applyFill="1"/>
    <xf numFmtId="170" fontId="14" fillId="0" borderId="0" xfId="12" applyNumberFormat="1" applyFont="1" applyFill="1" applyBorder="1" applyAlignment="1">
      <alignment horizontal="right" wrapText="1"/>
    </xf>
    <xf numFmtId="170" fontId="14" fillId="0" borderId="0" xfId="0" applyNumberFormat="1" applyFont="1" applyFill="1"/>
    <xf numFmtId="170" fontId="14" fillId="0" borderId="6" xfId="12" applyNumberFormat="1" applyFont="1" applyFill="1" applyBorder="1" applyAlignment="1">
      <alignment horizontal="right" wrapText="1"/>
    </xf>
    <xf numFmtId="168" fontId="14" fillId="0" borderId="0" xfId="12" applyNumberFormat="1" applyFont="1" applyFill="1" applyBorder="1" applyAlignment="1">
      <alignment horizontal="right" wrapText="1"/>
    </xf>
    <xf numFmtId="168" fontId="14" fillId="0" borderId="0" xfId="0" applyNumberFormat="1" applyFont="1" applyFill="1"/>
    <xf numFmtId="169" fontId="14" fillId="0" borderId="0" xfId="0" applyNumberFormat="1" applyFont="1" applyFill="1" applyAlignment="1">
      <alignment horizontal="right"/>
    </xf>
    <xf numFmtId="169" fontId="14" fillId="0" borderId="0" xfId="0" applyNumberFormat="1" applyFont="1" applyFill="1" applyAlignment="1">
      <alignment horizontal="right" wrapText="1"/>
    </xf>
    <xf numFmtId="168" fontId="14" fillId="0" borderId="0" xfId="0" applyNumberFormat="1" applyFont="1" applyFill="1" applyAlignment="1">
      <alignment horizontal="right" wrapText="1"/>
    </xf>
    <xf numFmtId="0" fontId="16" fillId="0" borderId="0" xfId="1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2" fillId="0" borderId="6" xfId="24" applyFont="1" applyFill="1" applyBorder="1" applyAlignment="1">
      <alignment horizontal="left" wrapText="1"/>
    </xf>
    <xf numFmtId="0" fontId="16" fillId="0" borderId="0" xfId="10" applyNumberFormat="1" applyFont="1" applyFill="1" applyAlignment="1">
      <alignment horizontal="left" vertical="top" wrapText="1"/>
    </xf>
    <xf numFmtId="0" fontId="16" fillId="0" borderId="0" xfId="12" applyFont="1" applyFill="1" applyAlignment="1">
      <alignment horizontal="left" vertical="top"/>
    </xf>
    <xf numFmtId="0" fontId="16" fillId="0" borderId="0" xfId="12" applyFont="1" applyFill="1" applyAlignment="1">
      <alignment horizontal="left" vertical="top" wrapText="1"/>
    </xf>
    <xf numFmtId="0" fontId="17" fillId="0" borderId="7" xfId="12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5" fillId="0" borderId="0" xfId="12" applyFont="1" applyFill="1" applyBorder="1" applyAlignment="1">
      <alignment horizontal="left" vertical="center"/>
    </xf>
    <xf numFmtId="0" fontId="16" fillId="0" borderId="0" xfId="12" applyFont="1" applyFill="1" applyAlignment="1">
      <alignment horizontal="left" vertical="center"/>
    </xf>
    <xf numFmtId="0" fontId="17" fillId="0" borderId="0" xfId="10" applyNumberFormat="1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/>
    </xf>
    <xf numFmtId="49" fontId="17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left" vertical="top"/>
    </xf>
    <xf numFmtId="0" fontId="16" fillId="0" borderId="0" xfId="0" applyFont="1" applyFill="1" applyAlignment="1">
      <alignment horizontal="left" vertical="top" wrapText="1"/>
    </xf>
  </cellXfs>
  <cellStyles count="29">
    <cellStyle name="Data" xfId="1"/>
    <cellStyle name="Data Superscript" xfId="2"/>
    <cellStyle name="Data_1-43A" xfId="3"/>
    <cellStyle name="Data-one deci" xfId="4"/>
    <cellStyle name="Hed Side" xfId="5"/>
    <cellStyle name="Hed Side bold" xfId="6"/>
    <cellStyle name="Hed Side Regular" xfId="7"/>
    <cellStyle name="Hed Side_1-43A" xfId="8"/>
    <cellStyle name="Hed Top" xfId="9"/>
    <cellStyle name="Normal" xfId="0" builtinId="0"/>
    <cellStyle name="Source Hed" xfId="10"/>
    <cellStyle name="Source Superscript" xfId="11"/>
    <cellStyle name="Source Text" xfId="12"/>
    <cellStyle name="Superscript" xfId="13"/>
    <cellStyle name="Superscript- regular" xfId="14"/>
    <cellStyle name="Superscript_1-43A" xfId="15"/>
    <cellStyle name="Table Data" xfId="16"/>
    <cellStyle name="Table Head Top" xfId="17"/>
    <cellStyle name="Table Hed Side" xfId="18"/>
    <cellStyle name="Table Title" xfId="19"/>
    <cellStyle name="Title Text" xfId="20"/>
    <cellStyle name="Title Text 1" xfId="21"/>
    <cellStyle name="Title Text 2" xfId="22"/>
    <cellStyle name="Title-1" xfId="23"/>
    <cellStyle name="Title-2" xfId="24"/>
    <cellStyle name="Title-3" xfId="25"/>
    <cellStyle name="Wrap" xfId="26"/>
    <cellStyle name="Wrap Bold" xfId="27"/>
    <cellStyle name="Wrap Title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W72"/>
  <sheetViews>
    <sheetView tabSelected="1" zoomScaleNormal="100" zoomScaleSheetLayoutView="70" workbookViewId="0">
      <selection sqref="A1:AG1"/>
    </sheetView>
  </sheetViews>
  <sheetFormatPr defaultRowHeight="16.5" x14ac:dyDescent="0.3"/>
  <cols>
    <col min="1" max="1" width="29.5703125" style="22" customWidth="1"/>
    <col min="2" max="18" width="7.7109375" style="22" customWidth="1"/>
    <col min="19" max="19" width="7.7109375" style="10" customWidth="1"/>
    <col min="20" max="29" width="7.7109375" style="22" customWidth="1"/>
    <col min="30" max="30" width="9" style="22" customWidth="1"/>
    <col min="31" max="31" width="7.7109375" style="22" customWidth="1"/>
    <col min="32" max="32" width="10.28515625" style="22" customWidth="1"/>
    <col min="33" max="33" width="7.7109375" style="22" customWidth="1"/>
    <col min="34" max="16384" width="9.140625" style="22"/>
  </cols>
  <sheetData>
    <row r="1" spans="1:49" s="1" customFormat="1" ht="16.5" customHeight="1" thickBot="1" x14ac:dyDescent="0.3">
      <c r="A1" s="38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49" s="6" customFormat="1" ht="16.5" customHeight="1" x14ac:dyDescent="0.3">
      <c r="A2" s="2"/>
      <c r="B2" s="3">
        <v>1960</v>
      </c>
      <c r="C2" s="3">
        <v>1965</v>
      </c>
      <c r="D2" s="3">
        <v>1970</v>
      </c>
      <c r="E2" s="4">
        <v>1975</v>
      </c>
      <c r="F2" s="4">
        <v>1980</v>
      </c>
      <c r="G2" s="4">
        <v>1985</v>
      </c>
      <c r="H2" s="4">
        <v>1990</v>
      </c>
      <c r="I2" s="4">
        <v>1991</v>
      </c>
      <c r="J2" s="4">
        <v>1992</v>
      </c>
      <c r="K2" s="4">
        <v>1993</v>
      </c>
      <c r="L2" s="4">
        <v>1994</v>
      </c>
      <c r="M2" s="4">
        <v>1995</v>
      </c>
      <c r="N2" s="4">
        <v>1996</v>
      </c>
      <c r="O2" s="4">
        <v>1997</v>
      </c>
      <c r="P2" s="4">
        <v>1998</v>
      </c>
      <c r="Q2" s="4">
        <v>1999</v>
      </c>
      <c r="R2" s="4">
        <v>2000</v>
      </c>
      <c r="S2" s="4">
        <v>2001</v>
      </c>
      <c r="T2" s="4">
        <v>2002</v>
      </c>
      <c r="U2" s="4">
        <v>2003</v>
      </c>
      <c r="V2" s="4">
        <v>2004</v>
      </c>
      <c r="W2" s="4">
        <v>2005</v>
      </c>
      <c r="X2" s="4">
        <v>2006</v>
      </c>
      <c r="Y2" s="4">
        <v>2007</v>
      </c>
      <c r="Z2" s="4">
        <v>2008</v>
      </c>
      <c r="AA2" s="4">
        <v>2009</v>
      </c>
      <c r="AB2" s="4">
        <v>2010</v>
      </c>
      <c r="AC2" s="4">
        <v>2011</v>
      </c>
      <c r="AD2" s="4">
        <v>2012</v>
      </c>
      <c r="AE2" s="4">
        <v>2013</v>
      </c>
      <c r="AF2" s="4">
        <v>2014</v>
      </c>
      <c r="AG2" s="4">
        <v>2015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s="10" customFormat="1" ht="16.5" customHeight="1" x14ac:dyDescent="0.3">
      <c r="A3" s="7" t="s">
        <v>0</v>
      </c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49" s="10" customFormat="1" ht="16.5" customHeight="1" x14ac:dyDescent="0.3">
      <c r="A4" s="11" t="s">
        <v>1</v>
      </c>
      <c r="B4" s="12">
        <v>858</v>
      </c>
      <c r="C4" s="12">
        <v>1134</v>
      </c>
      <c r="D4" s="12">
        <v>2068</v>
      </c>
      <c r="E4" s="12">
        <v>1637.5838349999999</v>
      </c>
      <c r="F4" s="12">
        <v>2276.0199750000002</v>
      </c>
      <c r="G4" s="12">
        <v>3025.7421319999999</v>
      </c>
      <c r="H4" s="12">
        <v>3963.2682650000002</v>
      </c>
      <c r="I4" s="12">
        <v>3854.4145050000002</v>
      </c>
      <c r="J4" s="12">
        <v>3995.0860499999999</v>
      </c>
      <c r="K4" s="12">
        <v>4156.4036749999996</v>
      </c>
      <c r="L4" s="12">
        <v>4377.8861820000002</v>
      </c>
      <c r="M4" s="12">
        <v>4627.8062609999997</v>
      </c>
      <c r="N4" s="12">
        <v>4807.1376950000003</v>
      </c>
      <c r="O4" s="12">
        <v>4907.1318039999996</v>
      </c>
      <c r="P4" s="12">
        <v>5029.7205130000002</v>
      </c>
      <c r="Q4" s="12">
        <v>5326.1951730000001</v>
      </c>
      <c r="R4" s="12">
        <v>5662.2277720000002</v>
      </c>
      <c r="S4" s="12">
        <v>5544.7248470000004</v>
      </c>
      <c r="T4" s="12">
        <v>5612.6457499999997</v>
      </c>
      <c r="U4" s="12">
        <v>6105.7433600000004</v>
      </c>
      <c r="V4" s="12">
        <v>6602.0610930000003</v>
      </c>
      <c r="W4" s="12">
        <v>6716.4713700000002</v>
      </c>
      <c r="X4" s="12">
        <v>6605.5970530000004</v>
      </c>
      <c r="Y4" s="12">
        <v>6732.5301719999998</v>
      </c>
      <c r="Z4" s="12">
        <v>6445.9996730000003</v>
      </c>
      <c r="AA4" s="12">
        <v>5935.2717990000001</v>
      </c>
      <c r="AB4" s="12">
        <v>5975.7802259999999</v>
      </c>
      <c r="AC4" s="12">
        <v>6004.5818069999996</v>
      </c>
      <c r="AD4" s="12">
        <v>5956.1651000000002</v>
      </c>
      <c r="AE4" s="12">
        <v>5964.9822519999998</v>
      </c>
      <c r="AF4" s="12">
        <v>5947.3504579999999</v>
      </c>
      <c r="AG4" s="12">
        <v>6045.8222960000003</v>
      </c>
    </row>
    <row r="5" spans="1:49" s="10" customFormat="1" ht="16.5" customHeight="1" x14ac:dyDescent="0.3">
      <c r="A5" s="11" t="s">
        <v>2</v>
      </c>
      <c r="B5" s="12">
        <v>182</v>
      </c>
      <c r="C5" s="12">
        <v>284</v>
      </c>
      <c r="D5" s="12">
        <v>475</v>
      </c>
      <c r="E5" s="12">
        <v>333.87081200000011</v>
      </c>
      <c r="F5" s="12">
        <v>334.47226399999971</v>
      </c>
      <c r="G5" s="12">
        <v>415.36096900000013</v>
      </c>
      <c r="H5" s="12">
        <v>760.33411099999967</v>
      </c>
      <c r="I5" s="12">
        <v>806.61038899999994</v>
      </c>
      <c r="J5" s="12">
        <v>904.26310900000033</v>
      </c>
      <c r="K5" s="12">
        <v>958.08552600000007</v>
      </c>
      <c r="L5" s="12">
        <v>975.37201800000003</v>
      </c>
      <c r="M5" s="12">
        <v>997.65583399999991</v>
      </c>
      <c r="N5" s="12">
        <v>1043.3124399999992</v>
      </c>
      <c r="O5" s="12">
        <v>1114.0629770000003</v>
      </c>
      <c r="P5" s="12">
        <v>1186.2220919999995</v>
      </c>
      <c r="Q5" s="12">
        <v>1225.2168999999999</v>
      </c>
      <c r="R5" s="12">
        <v>1281.7022189999993</v>
      </c>
      <c r="S5" s="12">
        <v>1263.5431060000001</v>
      </c>
      <c r="T5" s="12">
        <v>1221.8337180000008</v>
      </c>
      <c r="U5" s="12">
        <v>1261.382826</v>
      </c>
      <c r="V5" s="12">
        <v>1402.6664699999997</v>
      </c>
      <c r="W5" s="12">
        <v>1535.5534120000002</v>
      </c>
      <c r="X5" s="12">
        <v>1614.8830879999996</v>
      </c>
      <c r="Y5" s="12">
        <v>1682.1360699999996</v>
      </c>
      <c r="Z5" s="12">
        <v>1696.3908769999998</v>
      </c>
      <c r="AA5" s="12">
        <v>1599.13771</v>
      </c>
      <c r="AB5" s="12">
        <v>1690.2723179999998</v>
      </c>
      <c r="AC5" s="12">
        <v>1777.9862420000004</v>
      </c>
      <c r="AD5" s="31">
        <v>1769.7765250000002</v>
      </c>
      <c r="AE5" s="12">
        <v>1758.3190440000001</v>
      </c>
      <c r="AF5" s="12">
        <v>1789.8968449999998</v>
      </c>
      <c r="AG5" s="12">
        <v>1824.7765089999994</v>
      </c>
    </row>
    <row r="6" spans="1:49" s="10" customFormat="1" ht="16.5" customHeight="1" x14ac:dyDescent="0.3">
      <c r="A6" s="7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2"/>
      <c r="AD6" s="9"/>
      <c r="AE6" s="12"/>
      <c r="AF6" s="27"/>
      <c r="AG6" s="27"/>
    </row>
    <row r="7" spans="1:49" s="10" customFormat="1" ht="16.5" customHeight="1" x14ac:dyDescent="0.3">
      <c r="A7" s="11" t="s">
        <v>1</v>
      </c>
      <c r="B7" s="12">
        <v>52220</v>
      </c>
      <c r="C7" s="12">
        <v>94787</v>
      </c>
      <c r="D7" s="12">
        <v>213160</v>
      </c>
      <c r="E7" s="12">
        <v>215275.13500000001</v>
      </c>
      <c r="F7" s="12">
        <v>326733.67499999999</v>
      </c>
      <c r="G7" s="12">
        <v>452756.22200000001</v>
      </c>
      <c r="H7" s="12">
        <v>570558.49100000004</v>
      </c>
      <c r="I7" s="12">
        <v>551561.946</v>
      </c>
      <c r="J7" s="12">
        <v>567040</v>
      </c>
      <c r="K7" s="12">
        <v>582121.83799999999</v>
      </c>
      <c r="L7" s="12">
        <v>598150.49100000004</v>
      </c>
      <c r="M7" s="12">
        <v>616458.72600000002</v>
      </c>
      <c r="N7" s="12">
        <v>639013.07400000002</v>
      </c>
      <c r="O7" s="12">
        <v>652025.73100000003</v>
      </c>
      <c r="P7" s="12">
        <v>661616.29799999995</v>
      </c>
      <c r="Q7" s="12">
        <v>698865.57299999997</v>
      </c>
      <c r="R7" s="12">
        <v>726291.27899999998</v>
      </c>
      <c r="S7" s="12">
        <v>704800.571</v>
      </c>
      <c r="T7" s="12">
        <v>687225.67675099999</v>
      </c>
      <c r="U7" s="12">
        <v>697011.864451</v>
      </c>
      <c r="V7" s="12">
        <v>750901.63428100001</v>
      </c>
      <c r="W7" s="12">
        <v>758664.91465299996</v>
      </c>
      <c r="X7" s="12">
        <v>746001.57218400005</v>
      </c>
      <c r="Y7" s="12">
        <v>763580.90364399995</v>
      </c>
      <c r="Z7" s="12">
        <v>734240.50070600002</v>
      </c>
      <c r="AA7" s="12">
        <v>683441.41480499995</v>
      </c>
      <c r="AB7" s="12">
        <v>689911.15494699997</v>
      </c>
      <c r="AC7" s="12">
        <v>697778.60006900004</v>
      </c>
      <c r="AD7" s="12">
        <v>699590.25881399994</v>
      </c>
      <c r="AE7" s="12">
        <v>708403.37140399998</v>
      </c>
      <c r="AF7" s="12">
        <v>721277.46540999995</v>
      </c>
      <c r="AG7" s="12">
        <v>756933.50081999996</v>
      </c>
    </row>
    <row r="8" spans="1:49" s="10" customFormat="1" ht="16.5" customHeight="1" x14ac:dyDescent="0.3">
      <c r="A8" s="11" t="s">
        <v>2</v>
      </c>
      <c r="B8" s="12">
        <v>13347</v>
      </c>
      <c r="C8" s="12">
        <v>29533</v>
      </c>
      <c r="D8" s="12">
        <v>51960</v>
      </c>
      <c r="E8" s="12">
        <v>64137.860999999968</v>
      </c>
      <c r="F8" s="12">
        <v>84513.570999999996</v>
      </c>
      <c r="G8" s="12">
        <v>110578.11299999994</v>
      </c>
      <c r="H8" s="12">
        <v>182652.08600000001</v>
      </c>
      <c r="I8" s="12">
        <v>186467.65700000001</v>
      </c>
      <c r="J8" s="12">
        <v>205829.17500000005</v>
      </c>
      <c r="K8" s="12">
        <v>211830.97800000003</v>
      </c>
      <c r="L8" s="12">
        <v>211108.64899999998</v>
      </c>
      <c r="M8" s="12">
        <v>215622.70499999996</v>
      </c>
      <c r="N8" s="12">
        <v>220707.527</v>
      </c>
      <c r="O8" s="12">
        <v>228689.071</v>
      </c>
      <c r="P8" s="12">
        <v>237412.84700000007</v>
      </c>
      <c r="Q8" s="12">
        <v>242980.90600000008</v>
      </c>
      <c r="R8" s="12">
        <v>254047.80400000003</v>
      </c>
      <c r="S8" s="12">
        <v>245718.26800000004</v>
      </c>
      <c r="T8" s="12">
        <v>227290.76024199999</v>
      </c>
      <c r="U8" s="12">
        <v>225395.80650299997</v>
      </c>
      <c r="V8" s="12">
        <v>249122.68603100005</v>
      </c>
      <c r="W8" s="12">
        <v>270587.89672100008</v>
      </c>
      <c r="X8" s="12">
        <v>281550.95662299998</v>
      </c>
      <c r="Y8" s="12">
        <v>296534.62031399994</v>
      </c>
      <c r="Z8" s="12">
        <v>306599.16835399996</v>
      </c>
      <c r="AA8" s="12">
        <v>291865.63831500011</v>
      </c>
      <c r="AB8" s="12">
        <v>302012.53346700006</v>
      </c>
      <c r="AC8" s="12">
        <v>314743.69547199999</v>
      </c>
      <c r="AD8" s="12">
        <v>312474.57670200005</v>
      </c>
      <c r="AE8" s="12">
        <v>316936.12902500009</v>
      </c>
      <c r="AF8" s="31">
        <v>326472.35950100003</v>
      </c>
      <c r="AG8" s="12">
        <v>333264.66007500002</v>
      </c>
    </row>
    <row r="9" spans="1:49" s="10" customFormat="1" ht="16.5" customHeight="1" x14ac:dyDescent="0.3">
      <c r="A9" s="7" t="s">
        <v>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27"/>
      <c r="AG9" s="27"/>
    </row>
    <row r="10" spans="1:49" s="10" customFormat="1" ht="16.5" customHeight="1" x14ac:dyDescent="0.3">
      <c r="A10" s="11" t="s">
        <v>1</v>
      </c>
      <c r="B10" s="12">
        <v>30557</v>
      </c>
      <c r="C10" s="12">
        <v>51887</v>
      </c>
      <c r="D10" s="12">
        <v>104147</v>
      </c>
      <c r="E10" s="12">
        <v>119591.474</v>
      </c>
      <c r="F10" s="12">
        <v>190765.929</v>
      </c>
      <c r="G10" s="12">
        <v>275863.54700000002</v>
      </c>
      <c r="H10" s="12">
        <v>345872.95</v>
      </c>
      <c r="I10" s="12">
        <v>338085.364</v>
      </c>
      <c r="J10" s="12">
        <v>354764.451</v>
      </c>
      <c r="K10" s="12">
        <v>362227.03499999997</v>
      </c>
      <c r="L10" s="12">
        <v>388410.21</v>
      </c>
      <c r="M10" s="12">
        <v>403911.65600000002</v>
      </c>
      <c r="N10" s="12">
        <v>434651.68699999998</v>
      </c>
      <c r="O10" s="12">
        <v>450673.04100000003</v>
      </c>
      <c r="P10" s="12">
        <v>462753.505</v>
      </c>
      <c r="Q10" s="12">
        <v>487939.58</v>
      </c>
      <c r="R10" s="12">
        <v>515598.02299999999</v>
      </c>
      <c r="S10" s="12">
        <v>486506.04300000001</v>
      </c>
      <c r="T10" s="12">
        <v>483524.62777100003</v>
      </c>
      <c r="U10" s="12">
        <v>505601.66788299999</v>
      </c>
      <c r="V10" s="12">
        <v>558194.24092400004</v>
      </c>
      <c r="W10" s="12">
        <v>583771.28671300004</v>
      </c>
      <c r="X10" s="12">
        <v>588471.09679600003</v>
      </c>
      <c r="Y10" s="12">
        <v>607563.97572700004</v>
      </c>
      <c r="Z10" s="12">
        <v>583291.96259100002</v>
      </c>
      <c r="AA10" s="12">
        <v>551740.66534499999</v>
      </c>
      <c r="AB10" s="12">
        <v>564694.67509300006</v>
      </c>
      <c r="AC10" s="12">
        <v>575612.989375</v>
      </c>
      <c r="AD10" s="12">
        <v>580501.41025399999</v>
      </c>
      <c r="AE10" s="12">
        <v>589692.37678699999</v>
      </c>
      <c r="AF10" s="12">
        <v>607771.65507500002</v>
      </c>
      <c r="AG10" s="12">
        <v>641905.41639999999</v>
      </c>
    </row>
    <row r="11" spans="1:49" s="10" customFormat="1" ht="16.5" customHeight="1" x14ac:dyDescent="0.3">
      <c r="A11" s="11" t="s">
        <v>2</v>
      </c>
      <c r="B11" s="12">
        <v>8306</v>
      </c>
      <c r="C11" s="12">
        <v>16789</v>
      </c>
      <c r="D11" s="12">
        <v>27563</v>
      </c>
      <c r="E11" s="12">
        <v>34864.242000000006</v>
      </c>
      <c r="F11" s="12">
        <v>53931.959999999992</v>
      </c>
      <c r="G11" s="12">
        <v>73236.976999999999</v>
      </c>
      <c r="H11" s="12">
        <v>126362.69699999999</v>
      </c>
      <c r="I11" s="12">
        <v>125211.01699999999</v>
      </c>
      <c r="J11" s="12">
        <v>138950.27600000001</v>
      </c>
      <c r="K11" s="12">
        <v>143766.253</v>
      </c>
      <c r="L11" s="12">
        <v>149107.68899999995</v>
      </c>
      <c r="M11" s="12">
        <v>154882.00699999993</v>
      </c>
      <c r="N11" s="12">
        <v>161512.01000000007</v>
      </c>
      <c r="O11" s="12">
        <v>169356.09999999992</v>
      </c>
      <c r="P11" s="12">
        <v>172179.49800000002</v>
      </c>
      <c r="Q11" s="12">
        <v>180269.038</v>
      </c>
      <c r="R11" s="12">
        <v>192797.65300000005</v>
      </c>
      <c r="S11" s="12">
        <v>178343.11599999998</v>
      </c>
      <c r="T11" s="12">
        <v>172085.62244599999</v>
      </c>
      <c r="U11" s="12">
        <v>168535.47630400001</v>
      </c>
      <c r="V11" s="12">
        <v>194071.02364899989</v>
      </c>
      <c r="W11" s="12">
        <v>211324.68886599992</v>
      </c>
      <c r="X11" s="12">
        <v>221648.434947</v>
      </c>
      <c r="Y11" s="12">
        <v>234461.61955499998</v>
      </c>
      <c r="Z11" s="12">
        <v>240490.94138099998</v>
      </c>
      <c r="AA11" s="12">
        <v>228256.17811400001</v>
      </c>
      <c r="AB11" s="12">
        <v>244371.24540899991</v>
      </c>
      <c r="AC11" s="12">
        <v>250258.68113300003</v>
      </c>
      <c r="AD11" s="12">
        <v>252122.78601900002</v>
      </c>
      <c r="AE11" s="12">
        <v>258166.54115400006</v>
      </c>
      <c r="AF11" s="31">
        <v>261744.83899900003</v>
      </c>
      <c r="AG11" s="12">
        <v>266889.68843900005</v>
      </c>
    </row>
    <row r="12" spans="1:49" s="10" customFormat="1" ht="16.5" customHeight="1" x14ac:dyDescent="0.3">
      <c r="A12" s="7" t="s">
        <v>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27"/>
      <c r="AG12" s="27"/>
    </row>
    <row r="13" spans="1:49" s="10" customFormat="1" ht="16.5" customHeight="1" x14ac:dyDescent="0.3">
      <c r="A13" s="11" t="s">
        <v>1</v>
      </c>
      <c r="B13" s="12">
        <v>1954</v>
      </c>
      <c r="C13" s="12">
        <v>3889</v>
      </c>
      <c r="D13" s="12">
        <v>7857</v>
      </c>
      <c r="E13" s="12">
        <v>7558</v>
      </c>
      <c r="F13" s="12">
        <v>8519.2331240000003</v>
      </c>
      <c r="G13" s="12">
        <v>10115.007164000001</v>
      </c>
      <c r="H13" s="12">
        <v>12212.038348</v>
      </c>
      <c r="I13" s="12">
        <v>11360.011372000001</v>
      </c>
      <c r="J13" s="12">
        <v>11597.830877</v>
      </c>
      <c r="K13" s="12">
        <v>11959.981137000001</v>
      </c>
      <c r="L13" s="12">
        <v>12500.55445</v>
      </c>
      <c r="M13" s="12">
        <v>12811.716586</v>
      </c>
      <c r="N13" s="12">
        <v>13187.304770999999</v>
      </c>
      <c r="O13" s="12">
        <v>13657.627229</v>
      </c>
      <c r="P13" s="12">
        <v>13303.135194</v>
      </c>
      <c r="Q13" s="12">
        <v>14490.518585</v>
      </c>
      <c r="R13" s="12">
        <v>14865.4</v>
      </c>
      <c r="S13" s="12">
        <v>13867.9</v>
      </c>
      <c r="T13" s="12">
        <v>12922.2</v>
      </c>
      <c r="U13" s="12">
        <v>13081.8</v>
      </c>
      <c r="V13" s="12">
        <v>14090.7</v>
      </c>
      <c r="W13" s="12">
        <v>13975.8</v>
      </c>
      <c r="X13" s="12">
        <v>13694.4</v>
      </c>
      <c r="Y13" s="12">
        <v>13681.7</v>
      </c>
      <c r="Z13" s="12">
        <v>12685.7</v>
      </c>
      <c r="AA13" s="12">
        <v>11339.2</v>
      </c>
      <c r="AB13" s="12">
        <v>11256.9</v>
      </c>
      <c r="AC13" s="12">
        <v>11035.4</v>
      </c>
      <c r="AD13" s="12">
        <v>10439.700000000001</v>
      </c>
      <c r="AE13" s="12">
        <v>10337</v>
      </c>
      <c r="AF13" s="32">
        <v>10458.6</v>
      </c>
      <c r="AG13" s="27">
        <v>10928.3</v>
      </c>
    </row>
    <row r="14" spans="1:49" s="10" customFormat="1" ht="16.5" customHeight="1" x14ac:dyDescent="0.3">
      <c r="A14" s="11" t="s">
        <v>2</v>
      </c>
      <c r="B14" s="12">
        <v>566</v>
      </c>
      <c r="C14" s="12">
        <v>1280</v>
      </c>
      <c r="D14" s="12">
        <v>2243</v>
      </c>
      <c r="E14" s="12">
        <v>1949</v>
      </c>
      <c r="F14" s="12">
        <v>1747.306343</v>
      </c>
      <c r="G14" s="12">
        <v>2487.9288529999999</v>
      </c>
      <c r="H14" s="12">
        <v>3937.6597860000002</v>
      </c>
      <c r="I14" s="12">
        <v>3887.8593430000001</v>
      </c>
      <c r="J14" s="12">
        <v>4079.2487599999999</v>
      </c>
      <c r="K14" s="12">
        <v>4111.795204</v>
      </c>
      <c r="L14" s="12">
        <v>4325.4033390000004</v>
      </c>
      <c r="M14" s="12">
        <v>4511.4183119999998</v>
      </c>
      <c r="N14" s="12">
        <v>4658.0930779999999</v>
      </c>
      <c r="O14" s="12">
        <v>4961.5999490000004</v>
      </c>
      <c r="P14" s="12">
        <v>4915.4610510000002</v>
      </c>
      <c r="Q14" s="12">
        <v>5276.5427069999996</v>
      </c>
      <c r="R14" s="12">
        <v>5507.9</v>
      </c>
      <c r="S14" s="12">
        <v>5335.6</v>
      </c>
      <c r="T14" s="12">
        <v>5078.8999999999996</v>
      </c>
      <c r="U14" s="12">
        <v>5218.7</v>
      </c>
      <c r="V14" s="12">
        <v>5592.2</v>
      </c>
      <c r="W14" s="12">
        <v>5974.5</v>
      </c>
      <c r="X14" s="12">
        <v>6017.6</v>
      </c>
      <c r="Y14" s="12">
        <v>6204.5</v>
      </c>
      <c r="Z14" s="12">
        <v>6186.7</v>
      </c>
      <c r="AA14" s="12">
        <v>5721.3</v>
      </c>
      <c r="AB14" s="12">
        <v>6041.5</v>
      </c>
      <c r="AC14" s="12">
        <v>6522.6</v>
      </c>
      <c r="AD14" s="12">
        <v>6506.3</v>
      </c>
      <c r="AE14" s="12">
        <v>6487.3</v>
      </c>
      <c r="AF14" s="27">
        <v>6321.4</v>
      </c>
      <c r="AG14" s="27">
        <v>6420.5</v>
      </c>
    </row>
    <row r="15" spans="1:49" s="10" customFormat="1" ht="16.5" customHeight="1" x14ac:dyDescent="0.3">
      <c r="A15" s="7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2"/>
      <c r="AD15" s="9"/>
      <c r="AE15" s="28"/>
      <c r="AF15" s="29"/>
    </row>
    <row r="16" spans="1:49" s="10" customFormat="1" ht="16.5" customHeight="1" x14ac:dyDescent="0.3">
      <c r="A16" s="11" t="s">
        <v>1</v>
      </c>
      <c r="B16" s="14">
        <f t="shared" ref="B16:AF17" si="0">B7/B4</f>
        <v>60.862470862470865</v>
      </c>
      <c r="C16" s="14">
        <f t="shared" si="0"/>
        <v>83.586419753086417</v>
      </c>
      <c r="D16" s="14">
        <f t="shared" si="0"/>
        <v>103.07543520309478</v>
      </c>
      <c r="E16" s="14">
        <f t="shared" si="0"/>
        <v>131.45900099826036</v>
      </c>
      <c r="F16" s="14">
        <f>F7/F4</f>
        <v>143.55483633222505</v>
      </c>
      <c r="G16" s="14">
        <f t="shared" si="0"/>
        <v>149.63476801664208</v>
      </c>
      <c r="H16" s="14">
        <f t="shared" si="0"/>
        <v>143.9616127019855</v>
      </c>
      <c r="I16" s="14">
        <f t="shared" si="0"/>
        <v>143.09876254474088</v>
      </c>
      <c r="J16" s="14">
        <f t="shared" si="0"/>
        <v>141.9343645927226</v>
      </c>
      <c r="K16" s="14">
        <f t="shared" si="0"/>
        <v>140.05421116850496</v>
      </c>
      <c r="L16" s="14">
        <f t="shared" si="0"/>
        <v>136.6299776041094</v>
      </c>
      <c r="M16" s="14">
        <f t="shared" si="0"/>
        <v>133.20754829239382</v>
      </c>
      <c r="N16" s="14">
        <f>N7/N4</f>
        <v>132.93005412860344</v>
      </c>
      <c r="O16" s="14">
        <f t="shared" si="0"/>
        <v>132.87308290119856</v>
      </c>
      <c r="P16" s="14">
        <f t="shared" si="0"/>
        <v>131.54136423484411</v>
      </c>
      <c r="Q16" s="14">
        <f t="shared" si="0"/>
        <v>131.21291096179664</v>
      </c>
      <c r="R16" s="14">
        <f t="shared" si="0"/>
        <v>128.2695271623559</v>
      </c>
      <c r="S16" s="14">
        <f t="shared" si="0"/>
        <v>127.11191095106111</v>
      </c>
      <c r="T16" s="14">
        <f t="shared" si="0"/>
        <v>122.44237519373105</v>
      </c>
      <c r="U16" s="14">
        <f t="shared" si="0"/>
        <v>114.15675755670804</v>
      </c>
      <c r="V16" s="14">
        <f t="shared" si="0"/>
        <v>113.73745618276119</v>
      </c>
      <c r="W16" s="14">
        <f t="shared" si="0"/>
        <v>112.95587710559987</v>
      </c>
      <c r="X16" s="14">
        <f t="shared" si="0"/>
        <v>112.93476822737706</v>
      </c>
      <c r="Y16" s="14">
        <f t="shared" si="0"/>
        <v>113.41663299477895</v>
      </c>
      <c r="Z16" s="14">
        <f t="shared" si="0"/>
        <v>113.90638193505846</v>
      </c>
      <c r="AA16" s="14">
        <f t="shared" si="0"/>
        <v>115.14913519548492</v>
      </c>
      <c r="AB16" s="25">
        <f t="shared" si="0"/>
        <v>115.45122625916999</v>
      </c>
      <c r="AC16" s="26">
        <f t="shared" si="0"/>
        <v>116.20769314118533</v>
      </c>
      <c r="AD16" s="25">
        <f t="shared" si="0"/>
        <v>117.4564920663465</v>
      </c>
      <c r="AE16" s="25">
        <f t="shared" si="0"/>
        <v>118.76034856037992</v>
      </c>
      <c r="AF16" s="25">
        <f t="shared" si="0"/>
        <v>121.27710826924334</v>
      </c>
      <c r="AG16" s="25">
        <f>AG7/AG4</f>
        <v>125.19942925229503</v>
      </c>
    </row>
    <row r="17" spans="1:33" s="10" customFormat="1" ht="16.5" customHeight="1" x14ac:dyDescent="0.3">
      <c r="A17" s="11" t="s">
        <v>2</v>
      </c>
      <c r="B17" s="14">
        <f t="shared" si="0"/>
        <v>73.335164835164832</v>
      </c>
      <c r="C17" s="14">
        <f t="shared" si="0"/>
        <v>103.9894366197183</v>
      </c>
      <c r="D17" s="14">
        <f t="shared" si="0"/>
        <v>109.38947368421053</v>
      </c>
      <c r="E17" s="14">
        <f t="shared" si="0"/>
        <v>192.1038278722009</v>
      </c>
      <c r="F17" s="14">
        <f>F8/F5</f>
        <v>252.67736699387447</v>
      </c>
      <c r="G17" s="14">
        <f t="shared" si="0"/>
        <v>266.22172339934019</v>
      </c>
      <c r="H17" s="14">
        <f t="shared" si="0"/>
        <v>240.2260839774425</v>
      </c>
      <c r="I17" s="14">
        <f t="shared" si="0"/>
        <v>231.17438052239123</v>
      </c>
      <c r="J17" s="14">
        <f t="shared" si="0"/>
        <v>227.62089147661996</v>
      </c>
      <c r="K17" s="14">
        <f t="shared" si="0"/>
        <v>221.09819243840661</v>
      </c>
      <c r="L17" s="14">
        <f t="shared" si="0"/>
        <v>216.43910744218209</v>
      </c>
      <c r="M17" s="14">
        <f t="shared" si="0"/>
        <v>216.12934806934629</v>
      </c>
      <c r="N17" s="14">
        <f t="shared" si="0"/>
        <v>211.54499700971664</v>
      </c>
      <c r="O17" s="14">
        <f t="shared" si="0"/>
        <v>205.27481454937529</v>
      </c>
      <c r="P17" s="14">
        <f t="shared" si="0"/>
        <v>200.14198740786912</v>
      </c>
      <c r="Q17" s="14">
        <f t="shared" si="0"/>
        <v>198.31664581185592</v>
      </c>
      <c r="R17" s="14">
        <f t="shared" si="0"/>
        <v>198.21125393557594</v>
      </c>
      <c r="S17" s="14">
        <f t="shared" si="0"/>
        <v>194.46765752050254</v>
      </c>
      <c r="T17" s="14">
        <f t="shared" si="0"/>
        <v>186.02429847332127</v>
      </c>
      <c r="U17" s="14">
        <f t="shared" si="0"/>
        <v>178.68945244621554</v>
      </c>
      <c r="V17" s="14">
        <f>V8/V5</f>
        <v>177.60650258575021</v>
      </c>
      <c r="W17" s="14">
        <f t="shared" si="0"/>
        <v>176.21522938011617</v>
      </c>
      <c r="X17" s="14">
        <f t="shared" si="0"/>
        <v>174.34757891464156</v>
      </c>
      <c r="Y17" s="14">
        <f t="shared" si="0"/>
        <v>176.28456199384632</v>
      </c>
      <c r="Z17" s="14">
        <f t="shared" si="0"/>
        <v>180.73615728010071</v>
      </c>
      <c r="AA17" s="14">
        <f t="shared" si="0"/>
        <v>182.51438665341718</v>
      </c>
      <c r="AB17" s="25">
        <f t="shared" si="0"/>
        <v>178.67685002636367</v>
      </c>
      <c r="AC17" s="25">
        <f t="shared" si="0"/>
        <v>177.0225708371932</v>
      </c>
      <c r="AD17" s="33">
        <f t="shared" si="0"/>
        <v>176.5616010202192</v>
      </c>
      <c r="AE17" s="25">
        <f t="shared" si="0"/>
        <v>180.24950028636559</v>
      </c>
      <c r="AF17" s="25">
        <f t="shared" si="0"/>
        <v>182.39730429884079</v>
      </c>
      <c r="AG17" s="25">
        <f t="shared" ref="AG17" si="1">AG8/AG5</f>
        <v>182.63313804803047</v>
      </c>
    </row>
    <row r="18" spans="1:33" s="10" customFormat="1" ht="16.5" customHeight="1" x14ac:dyDescent="0.3">
      <c r="A18" s="7" t="s">
        <v>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28"/>
      <c r="AF18" s="28"/>
      <c r="AG18" s="12"/>
    </row>
    <row r="19" spans="1:33" s="10" customFormat="1" ht="16.5" customHeight="1" x14ac:dyDescent="0.3">
      <c r="A19" s="11" t="s">
        <v>1</v>
      </c>
      <c r="B19" s="15">
        <f t="shared" ref="B19:AF20" si="2">B7/B13</f>
        <v>26.724667349027637</v>
      </c>
      <c r="C19" s="15">
        <f t="shared" si="2"/>
        <v>24.373103625610696</v>
      </c>
      <c r="D19" s="15">
        <f t="shared" si="2"/>
        <v>27.129947817233042</v>
      </c>
      <c r="E19" s="15">
        <f t="shared" si="2"/>
        <v>28.48308216459381</v>
      </c>
      <c r="F19" s="15">
        <f>F7/F13</f>
        <v>38.352474952180913</v>
      </c>
      <c r="G19" s="15">
        <f t="shared" si="2"/>
        <v>44.760840467952434</v>
      </c>
      <c r="H19" s="15">
        <f t="shared" si="2"/>
        <v>46.720987499473587</v>
      </c>
      <c r="I19" s="15">
        <f t="shared" si="2"/>
        <v>48.55293959999743</v>
      </c>
      <c r="J19" s="15">
        <f t="shared" si="2"/>
        <v>48.891901081650857</v>
      </c>
      <c r="K19" s="15">
        <f t="shared" si="2"/>
        <v>48.672471246557279</v>
      </c>
      <c r="L19" s="15">
        <f t="shared" si="2"/>
        <v>47.849916849088245</v>
      </c>
      <c r="M19" s="15">
        <f t="shared" si="2"/>
        <v>48.116793863020284</v>
      </c>
      <c r="N19" s="15">
        <f>N7/N13</f>
        <v>48.45668505404106</v>
      </c>
      <c r="O19" s="15">
        <f t="shared" si="2"/>
        <v>47.740776642044935</v>
      </c>
      <c r="P19" s="15">
        <f t="shared" si="2"/>
        <v>49.733862608447602</v>
      </c>
      <c r="Q19" s="15">
        <f t="shared" si="2"/>
        <v>48.229162324351691</v>
      </c>
      <c r="R19" s="15">
        <f t="shared" si="2"/>
        <v>48.857836250622249</v>
      </c>
      <c r="S19" s="15">
        <f t="shared" si="2"/>
        <v>50.822443989356714</v>
      </c>
      <c r="T19" s="15">
        <f t="shared" si="2"/>
        <v>53.181786131695837</v>
      </c>
      <c r="U19" s="15">
        <f t="shared" si="2"/>
        <v>53.281036589077956</v>
      </c>
      <c r="V19" s="15">
        <f t="shared" si="2"/>
        <v>53.290584164094042</v>
      </c>
      <c r="W19" s="15">
        <f t="shared" si="2"/>
        <v>54.28418513809585</v>
      </c>
      <c r="X19" s="15">
        <f t="shared" si="2"/>
        <v>54.474936629863308</v>
      </c>
      <c r="Y19" s="15">
        <f t="shared" si="2"/>
        <v>55.810382017146985</v>
      </c>
      <c r="Z19" s="15">
        <f t="shared" si="2"/>
        <v>57.879383928833249</v>
      </c>
      <c r="AA19" s="15">
        <f t="shared" si="2"/>
        <v>60.272454388757573</v>
      </c>
      <c r="AB19" s="26">
        <f t="shared" si="2"/>
        <v>61.287846116337533</v>
      </c>
      <c r="AC19" s="26">
        <f t="shared" si="2"/>
        <v>63.230929560233434</v>
      </c>
      <c r="AD19" s="15">
        <f t="shared" si="2"/>
        <v>67.012486835253881</v>
      </c>
      <c r="AE19" s="26">
        <f t="shared" si="2"/>
        <v>68.530847577053308</v>
      </c>
      <c r="AF19" s="34">
        <f t="shared" si="2"/>
        <v>68.965011130552838</v>
      </c>
      <c r="AG19" s="15">
        <f t="shared" ref="AG19:AG20" si="3">AG7/AG13</f>
        <v>69.26360923656928</v>
      </c>
    </row>
    <row r="20" spans="1:33" s="10" customFormat="1" ht="16.5" customHeight="1" x14ac:dyDescent="0.3">
      <c r="A20" s="11" t="s">
        <v>2</v>
      </c>
      <c r="B20" s="15">
        <f t="shared" si="2"/>
        <v>23.581272084805654</v>
      </c>
      <c r="C20" s="15">
        <f t="shared" si="2"/>
        <v>23.072656250000001</v>
      </c>
      <c r="D20" s="15">
        <f t="shared" si="2"/>
        <v>23.165403477485512</v>
      </c>
      <c r="E20" s="15">
        <f t="shared" si="2"/>
        <v>32.908086711133897</v>
      </c>
      <c r="F20" s="15">
        <f>F8/F14</f>
        <v>48.367918618607106</v>
      </c>
      <c r="G20" s="15">
        <f t="shared" si="2"/>
        <v>44.445850156310698</v>
      </c>
      <c r="H20" s="15">
        <f t="shared" si="2"/>
        <v>46.385948996762821</v>
      </c>
      <c r="I20" s="15">
        <f t="shared" si="2"/>
        <v>47.961523437243343</v>
      </c>
      <c r="J20" s="15">
        <f t="shared" si="2"/>
        <v>50.4576178384375</v>
      </c>
      <c r="K20" s="15">
        <f t="shared" si="2"/>
        <v>51.517881482503924</v>
      </c>
      <c r="L20" s="15">
        <f t="shared" si="2"/>
        <v>48.80669672965265</v>
      </c>
      <c r="M20" s="15">
        <f t="shared" si="2"/>
        <v>47.794881806118795</v>
      </c>
      <c r="N20" s="15">
        <f t="shared" si="2"/>
        <v>47.381519283586975</v>
      </c>
      <c r="O20" s="15">
        <f t="shared" si="2"/>
        <v>46.09179969176914</v>
      </c>
      <c r="P20" s="15">
        <f t="shared" si="2"/>
        <v>48.299202157588219</v>
      </c>
      <c r="Q20" s="15">
        <f t="shared" si="2"/>
        <v>46.049263597858356</v>
      </c>
      <c r="R20" s="15">
        <f t="shared" si="2"/>
        <v>46.124258610359675</v>
      </c>
      <c r="S20" s="15">
        <f t="shared" si="2"/>
        <v>46.05260289377015</v>
      </c>
      <c r="T20" s="15">
        <f t="shared" si="2"/>
        <v>44.751966024532869</v>
      </c>
      <c r="U20" s="15">
        <f t="shared" si="2"/>
        <v>43.190029414030313</v>
      </c>
      <c r="V20" s="15">
        <f t="shared" si="2"/>
        <v>44.548243272951623</v>
      </c>
      <c r="W20" s="15">
        <f t="shared" si="2"/>
        <v>45.290467272742504</v>
      </c>
      <c r="X20" s="15">
        <f t="shared" si="2"/>
        <v>46.787914886831956</v>
      </c>
      <c r="Y20" s="15">
        <f t="shared" si="2"/>
        <v>47.793475753727122</v>
      </c>
      <c r="Z20" s="15">
        <f t="shared" si="2"/>
        <v>49.55778821568849</v>
      </c>
      <c r="AA20" s="15">
        <f t="shared" si="2"/>
        <v>51.013867183157693</v>
      </c>
      <c r="AB20" s="26">
        <f t="shared" si="2"/>
        <v>49.989660426549705</v>
      </c>
      <c r="AC20" s="26">
        <f t="shared" si="2"/>
        <v>48.254330400760431</v>
      </c>
      <c r="AD20" s="15">
        <f t="shared" si="2"/>
        <v>48.026463074558514</v>
      </c>
      <c r="AE20" s="15">
        <f t="shared" si="2"/>
        <v>48.854859344411402</v>
      </c>
      <c r="AF20" s="15">
        <f t="shared" si="2"/>
        <v>51.645578432151112</v>
      </c>
      <c r="AG20" s="15">
        <f t="shared" si="3"/>
        <v>51.906340639358312</v>
      </c>
    </row>
    <row r="21" spans="1:33" s="10" customFormat="1" ht="16.5" customHeight="1" x14ac:dyDescent="0.3">
      <c r="A21" s="16" t="s">
        <v>17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10" customFormat="1" ht="16.5" customHeight="1" x14ac:dyDescent="0.3">
      <c r="A22" s="11" t="s">
        <v>1</v>
      </c>
      <c r="B22" s="13">
        <f>(B13*135000)/B10</f>
        <v>8632.7191805478287</v>
      </c>
      <c r="C22" s="13">
        <f t="shared" ref="C22:H22" si="4">(C13*135000)/C10</f>
        <v>10118.430435369168</v>
      </c>
      <c r="D22" s="13">
        <f t="shared" si="4"/>
        <v>10184.594851507965</v>
      </c>
      <c r="E22" s="13">
        <f t="shared" si="4"/>
        <v>8531.7955024118182</v>
      </c>
      <c r="F22" s="13">
        <f>(F13*135000)/F10</f>
        <v>6028.8358501375787</v>
      </c>
      <c r="G22" s="13">
        <f t="shared" si="4"/>
        <v>4950.0051093738748</v>
      </c>
      <c r="H22" s="13">
        <f t="shared" si="4"/>
        <v>4766.5629156023906</v>
      </c>
      <c r="I22" s="13">
        <f>(I13*135000)/I10</f>
        <v>4536.1370189926356</v>
      </c>
      <c r="J22" s="13">
        <f t="shared" ref="J22:AF23" si="5">(J13*135000)/J10</f>
        <v>4413.3710803932836</v>
      </c>
      <c r="K22" s="13">
        <f t="shared" si="5"/>
        <v>4457.4184074775103</v>
      </c>
      <c r="L22" s="13">
        <f t="shared" si="5"/>
        <v>4344.8261845382485</v>
      </c>
      <c r="M22" s="13">
        <f t="shared" si="5"/>
        <v>4282.0792948594681</v>
      </c>
      <c r="N22" s="13">
        <f>(N13*135000)/N10</f>
        <v>4095.8914858301237</v>
      </c>
      <c r="O22" s="13">
        <f t="shared" si="5"/>
        <v>4091.1692250857309</v>
      </c>
      <c r="P22" s="13">
        <f t="shared" si="5"/>
        <v>3880.9500777092981</v>
      </c>
      <c r="Q22" s="13">
        <f t="shared" si="5"/>
        <v>4009.1439374010197</v>
      </c>
      <c r="R22" s="13">
        <f t="shared" si="5"/>
        <v>3892.2356379942908</v>
      </c>
      <c r="S22" s="13">
        <f t="shared" si="5"/>
        <v>3848.1875547843915</v>
      </c>
      <c r="T22" s="13">
        <f t="shared" si="5"/>
        <v>3607.8762069306708</v>
      </c>
      <c r="U22" s="13">
        <f t="shared" si="5"/>
        <v>3492.9532716823942</v>
      </c>
      <c r="V22" s="13">
        <f t="shared" si="5"/>
        <v>3407.8540417241547</v>
      </c>
      <c r="W22" s="13">
        <f t="shared" si="5"/>
        <v>3231.9729369073543</v>
      </c>
      <c r="X22" s="13">
        <f t="shared" si="5"/>
        <v>3141.6054417382666</v>
      </c>
      <c r="Y22" s="13">
        <f t="shared" si="5"/>
        <v>3040.0576297991961</v>
      </c>
      <c r="Z22" s="13">
        <f t="shared" si="5"/>
        <v>2936.0416563820218</v>
      </c>
      <c r="AA22" s="13">
        <f t="shared" si="5"/>
        <v>2774.4773879279051</v>
      </c>
      <c r="AB22" s="13">
        <f t="shared" si="5"/>
        <v>2691.1560654431923</v>
      </c>
      <c r="AC22" s="12">
        <f t="shared" si="5"/>
        <v>2588.1608433082802</v>
      </c>
      <c r="AD22" s="13">
        <f t="shared" si="5"/>
        <v>2427.8313111820535</v>
      </c>
      <c r="AE22" s="13">
        <f t="shared" si="5"/>
        <v>2366.4796340144317</v>
      </c>
      <c r="AF22" s="35">
        <f t="shared" si="5"/>
        <v>2323.0945178346101</v>
      </c>
      <c r="AG22" s="13">
        <f t="shared" ref="AG22:AG23" si="6">(AG13*135000)/AG10</f>
        <v>2298.3456165147263</v>
      </c>
    </row>
    <row r="23" spans="1:33" s="10" customFormat="1" ht="16.5" customHeight="1" x14ac:dyDescent="0.3">
      <c r="A23" s="11" t="s">
        <v>2</v>
      </c>
      <c r="B23" s="13">
        <f t="shared" ref="B23:H23" si="7">(B14*135000)/B11</f>
        <v>9199.373946544667</v>
      </c>
      <c r="C23" s="13">
        <f t="shared" si="7"/>
        <v>10292.453392101972</v>
      </c>
      <c r="D23" s="13">
        <f t="shared" si="7"/>
        <v>10985.923157856547</v>
      </c>
      <c r="E23" s="13">
        <f t="shared" si="7"/>
        <v>7546.8441275734594</v>
      </c>
      <c r="F23" s="13">
        <f>(F14*135000)/F11</f>
        <v>4373.7768162885241</v>
      </c>
      <c r="G23" s="13">
        <f t="shared" si="7"/>
        <v>4586.0767185270352</v>
      </c>
      <c r="H23" s="13">
        <f t="shared" si="7"/>
        <v>4206.8116915073451</v>
      </c>
      <c r="I23" s="13">
        <f>(I14*135000)/I11</f>
        <v>4191.8117421328834</v>
      </c>
      <c r="J23" s="13">
        <f t="shared" si="5"/>
        <v>3963.2780765401285</v>
      </c>
      <c r="K23" s="13">
        <f t="shared" si="5"/>
        <v>3861.0754676899032</v>
      </c>
      <c r="L23" s="13">
        <f t="shared" si="5"/>
        <v>3916.1592180870048</v>
      </c>
      <c r="M23" s="13">
        <f t="shared" si="5"/>
        <v>3932.2932593454857</v>
      </c>
      <c r="N23" s="13">
        <f t="shared" si="5"/>
        <v>3893.4724763192517</v>
      </c>
      <c r="O23" s="13">
        <f t="shared" si="5"/>
        <v>3955.0745034575098</v>
      </c>
      <c r="P23" s="13">
        <f t="shared" si="5"/>
        <v>3854.0433070899062</v>
      </c>
      <c r="Q23" s="13">
        <f t="shared" si="5"/>
        <v>3951.500897480797</v>
      </c>
      <c r="R23" s="13">
        <f t="shared" si="5"/>
        <v>3856.7196666029945</v>
      </c>
      <c r="S23" s="13">
        <f t="shared" si="5"/>
        <v>4038.8775084539852</v>
      </c>
      <c r="T23" s="13">
        <f t="shared" si="5"/>
        <v>3984.3624949850509</v>
      </c>
      <c r="U23" s="13">
        <f t="shared" si="5"/>
        <v>4180.2741799548285</v>
      </c>
      <c r="V23" s="13">
        <f t="shared" si="5"/>
        <v>3890.0552272317054</v>
      </c>
      <c r="W23" s="13">
        <f t="shared" si="5"/>
        <v>3816.6742576464158</v>
      </c>
      <c r="X23" s="13">
        <f t="shared" si="5"/>
        <v>3665.1555883724295</v>
      </c>
      <c r="Y23" s="13">
        <f t="shared" si="5"/>
        <v>3572.471697456283</v>
      </c>
      <c r="Z23" s="13">
        <f t="shared" si="5"/>
        <v>3472.9145938050929</v>
      </c>
      <c r="AA23" s="13">
        <f t="shared" si="5"/>
        <v>3383.8098332402888</v>
      </c>
      <c r="AB23" s="13">
        <f t="shared" si="5"/>
        <v>3337.5551146982953</v>
      </c>
      <c r="AC23" s="13">
        <f t="shared" si="5"/>
        <v>3518.5632562813316</v>
      </c>
      <c r="AD23" s="13">
        <f t="shared" si="5"/>
        <v>3483.8203792250943</v>
      </c>
      <c r="AE23" s="13">
        <f t="shared" si="5"/>
        <v>3392.3276660300503</v>
      </c>
      <c r="AF23" s="13">
        <f t="shared" si="5"/>
        <v>3260.3852028702668</v>
      </c>
      <c r="AG23" s="13">
        <f t="shared" si="6"/>
        <v>3247.6620024909926</v>
      </c>
    </row>
    <row r="24" spans="1:33" s="10" customFormat="1" ht="16.5" customHeight="1" x14ac:dyDescent="0.3">
      <c r="A24" s="7" t="s">
        <v>16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s="10" customFormat="1" ht="16.5" customHeight="1" x14ac:dyDescent="0.3">
      <c r="A25" s="11" t="s">
        <v>1</v>
      </c>
      <c r="B25" s="23">
        <f>100*B10/B7</f>
        <v>58.515894293374188</v>
      </c>
      <c r="C25" s="23">
        <f t="shared" ref="C25:AF26" si="8">100*C10/C7</f>
        <v>54.74062898920738</v>
      </c>
      <c r="D25" s="23">
        <f t="shared" si="8"/>
        <v>48.858603865640831</v>
      </c>
      <c r="E25" s="23">
        <f t="shared" si="8"/>
        <v>55.552850541703293</v>
      </c>
      <c r="F25" s="23">
        <f>100*F10/F7</f>
        <v>58.385756840031867</v>
      </c>
      <c r="G25" s="23">
        <f t="shared" si="8"/>
        <v>60.92981909368438</v>
      </c>
      <c r="H25" s="23">
        <f t="shared" si="8"/>
        <v>60.620068837079138</v>
      </c>
      <c r="I25" s="23">
        <f t="shared" si="8"/>
        <v>61.295991583871881</v>
      </c>
      <c r="J25" s="23">
        <f t="shared" si="8"/>
        <v>62.564272538092553</v>
      </c>
      <c r="K25" s="23">
        <f t="shared" si="8"/>
        <v>62.225295694885098</v>
      </c>
      <c r="L25" s="23">
        <f t="shared" si="8"/>
        <v>64.935198724095002</v>
      </c>
      <c r="M25" s="23">
        <f t="shared" si="8"/>
        <v>65.521281306349778</v>
      </c>
      <c r="N25" s="23">
        <f>100*N10/N7</f>
        <v>68.019216614650972</v>
      </c>
      <c r="O25" s="23">
        <f t="shared" si="8"/>
        <v>69.118904296738563</v>
      </c>
      <c r="P25" s="23">
        <f t="shared" si="8"/>
        <v>69.942881757728415</v>
      </c>
      <c r="Q25" s="23">
        <f t="shared" si="8"/>
        <v>69.818803336589596</v>
      </c>
      <c r="R25" s="23">
        <f t="shared" si="8"/>
        <v>70.99052926945582</v>
      </c>
      <c r="S25" s="23">
        <f t="shared" si="8"/>
        <v>69.027475716957099</v>
      </c>
      <c r="T25" s="23">
        <f t="shared" si="8"/>
        <v>70.358929261339838</v>
      </c>
      <c r="U25" s="23">
        <f t="shared" si="8"/>
        <v>72.538459339029487</v>
      </c>
      <c r="V25" s="23">
        <f t="shared" si="8"/>
        <v>74.336532967927255</v>
      </c>
      <c r="W25" s="23">
        <f t="shared" si="8"/>
        <v>76.947183853889797</v>
      </c>
      <c r="X25" s="23">
        <f t="shared" si="8"/>
        <v>78.883358794162774</v>
      </c>
      <c r="Y25" s="23">
        <f>100*Y10/Y7</f>
        <v>79.567727902511976</v>
      </c>
      <c r="Z25" s="23">
        <f t="shared" si="8"/>
        <v>79.441540207894107</v>
      </c>
      <c r="AA25" s="23">
        <f t="shared" si="8"/>
        <v>80.729767525490544</v>
      </c>
      <c r="AB25" s="23">
        <f t="shared" si="8"/>
        <v>81.850347112648265</v>
      </c>
      <c r="AC25" s="15">
        <f t="shared" si="8"/>
        <v>82.492210182152377</v>
      </c>
      <c r="AD25" s="23">
        <f t="shared" si="8"/>
        <v>82.977343229179795</v>
      </c>
      <c r="AE25" s="28">
        <f t="shared" si="8"/>
        <v>83.242457700091961</v>
      </c>
      <c r="AF25" s="23">
        <f t="shared" si="8"/>
        <v>84.263225211052557</v>
      </c>
      <c r="AG25" s="23">
        <f t="shared" ref="AG25:AG26" si="9">100*AG10/AG7</f>
        <v>84.803409507521081</v>
      </c>
    </row>
    <row r="26" spans="1:33" s="10" customFormat="1" ht="16.5" customHeight="1" thickBot="1" x14ac:dyDescent="0.35">
      <c r="A26" s="17" t="s">
        <v>2</v>
      </c>
      <c r="B26" s="24">
        <f>100*B11/B8</f>
        <v>62.231213006668163</v>
      </c>
      <c r="C26" s="24">
        <f t="shared" si="8"/>
        <v>56.848271425185388</v>
      </c>
      <c r="D26" s="24">
        <f t="shared" si="8"/>
        <v>53.046574287913778</v>
      </c>
      <c r="E26" s="24">
        <f t="shared" si="8"/>
        <v>54.358286129935053</v>
      </c>
      <c r="F26" s="24">
        <f>100*F11/F8</f>
        <v>63.814555889491395</v>
      </c>
      <c r="G26" s="24">
        <f t="shared" si="8"/>
        <v>66.230988224586582</v>
      </c>
      <c r="H26" s="24">
        <f t="shared" si="8"/>
        <v>69.182181144101463</v>
      </c>
      <c r="I26" s="24">
        <f t="shared" si="8"/>
        <v>67.148919557668918</v>
      </c>
      <c r="J26" s="24">
        <f t="shared" si="8"/>
        <v>67.507570780478517</v>
      </c>
      <c r="K26" s="24">
        <f t="shared" si="8"/>
        <v>67.86837994960301</v>
      </c>
      <c r="L26" s="24">
        <f t="shared" si="8"/>
        <v>70.630781688153363</v>
      </c>
      <c r="M26" s="24">
        <f t="shared" si="8"/>
        <v>71.830101101829669</v>
      </c>
      <c r="N26" s="24">
        <f t="shared" si="8"/>
        <v>73.179203353585706</v>
      </c>
      <c r="O26" s="24">
        <f t="shared" si="8"/>
        <v>74.055178614110474</v>
      </c>
      <c r="P26" s="24">
        <f t="shared" si="8"/>
        <v>72.523243866411306</v>
      </c>
      <c r="Q26" s="24">
        <f t="shared" si="8"/>
        <v>74.190618912253115</v>
      </c>
      <c r="R26" s="24">
        <f t="shared" si="8"/>
        <v>75.890304881360052</v>
      </c>
      <c r="S26" s="24">
        <f t="shared" si="8"/>
        <v>72.580324390044922</v>
      </c>
      <c r="T26" s="24">
        <f t="shared" si="8"/>
        <v>75.711666529153121</v>
      </c>
      <c r="U26" s="24">
        <f t="shared" si="8"/>
        <v>74.773119748240234</v>
      </c>
      <c r="V26" s="24">
        <f t="shared" si="8"/>
        <v>77.901786762547303</v>
      </c>
      <c r="W26" s="24">
        <f t="shared" si="8"/>
        <v>78.098352301357465</v>
      </c>
      <c r="X26" s="24">
        <f t="shared" si="8"/>
        <v>78.72409229416678</v>
      </c>
      <c r="Y26" s="24">
        <f t="shared" si="8"/>
        <v>79.067199407181874</v>
      </c>
      <c r="Z26" s="24">
        <f t="shared" si="8"/>
        <v>78.438223649494276</v>
      </c>
      <c r="AA26" s="24">
        <f t="shared" si="8"/>
        <v>78.205909894624625</v>
      </c>
      <c r="AB26" s="24">
        <f t="shared" si="8"/>
        <v>80.914272862686204</v>
      </c>
      <c r="AC26" s="18">
        <f t="shared" si="8"/>
        <v>79.511896420261536</v>
      </c>
      <c r="AD26" s="24">
        <f t="shared" si="8"/>
        <v>80.685855687851316</v>
      </c>
      <c r="AE26" s="30">
        <f t="shared" si="8"/>
        <v>81.456961674961249</v>
      </c>
      <c r="AF26" s="24">
        <f t="shared" si="8"/>
        <v>80.173659846446597</v>
      </c>
      <c r="AG26" s="24">
        <f t="shared" si="9"/>
        <v>80.083405296840496</v>
      </c>
    </row>
    <row r="27" spans="1:33" s="19" customFormat="1" ht="12.75" customHeight="1" x14ac:dyDescent="0.2">
      <c r="A27" s="42" t="s">
        <v>10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spans="1:33" s="19" customFormat="1" ht="12.75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1:33" s="19" customFormat="1" ht="12.75" customHeight="1" x14ac:dyDescent="0.2">
      <c r="A29" s="44" t="s">
        <v>18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spans="1:33" s="19" customFormat="1" ht="12.7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33" s="19" customFormat="1" ht="12.75" customHeight="1" x14ac:dyDescent="0.2">
      <c r="A31" s="46" t="s">
        <v>12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33" s="19" customFormat="1" ht="25.5" customHeight="1" x14ac:dyDescent="0.2">
      <c r="A32" s="39" t="s">
        <v>23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s="19" customFormat="1" ht="12.75" customHeight="1" x14ac:dyDescent="0.2">
      <c r="A33" s="40" t="s">
        <v>24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</row>
    <row r="34" spans="1:22" s="19" customFormat="1" ht="12.75" customHeight="1" x14ac:dyDescent="0.2">
      <c r="A34" s="41" t="s">
        <v>9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spans="1:22" s="19" customFormat="1" ht="12.75" customHeight="1" x14ac:dyDescent="0.2">
      <c r="A35" s="36" t="s">
        <v>22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</row>
    <row r="36" spans="1:22" s="19" customFormat="1" ht="12.75" customHeight="1" x14ac:dyDescent="0.2">
      <c r="A36" s="40" t="s">
        <v>4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</row>
    <row r="37" spans="1:22" s="19" customFormat="1" ht="12.75" customHeight="1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</row>
    <row r="38" spans="1:22" s="19" customFormat="1" ht="12.75" customHeight="1" x14ac:dyDescent="0.2">
      <c r="A38" s="37" t="s">
        <v>13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</row>
    <row r="39" spans="1:22" s="19" customFormat="1" ht="12.75" customHeight="1" x14ac:dyDescent="0.2">
      <c r="A39" s="49" t="s">
        <v>21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s="19" customFormat="1" ht="12.75" customHeight="1" x14ac:dyDescent="0.2">
      <c r="A40" s="50" t="s">
        <v>19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</row>
    <row r="41" spans="1:22" s="19" customFormat="1" ht="25.5" customHeight="1" x14ac:dyDescent="0.2">
      <c r="A41" s="51" t="s">
        <v>25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s="20" customFormat="1" ht="12.75" customHeight="1" x14ac:dyDescent="0.2">
      <c r="A42" s="49" t="s">
        <v>14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spans="1:22" s="21" customFormat="1" ht="12.75" customHeight="1" x14ac:dyDescent="0.2">
      <c r="A43" s="51" t="s">
        <v>26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s="20" customFormat="1" ht="12.75" customHeight="1" x14ac:dyDescent="0.2">
      <c r="A44" s="47" t="s">
        <v>20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</row>
    <row r="45" spans="1:22" s="19" customFormat="1" ht="12.75" customHeight="1" x14ac:dyDescent="0.2">
      <c r="A45" s="48" t="s">
        <v>11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</row>
    <row r="47" spans="1:22" ht="12.75" x14ac:dyDescent="0.2">
      <c r="S47" s="22"/>
    </row>
    <row r="48" spans="1:22" ht="12.75" x14ac:dyDescent="0.2">
      <c r="S48" s="22"/>
    </row>
    <row r="49" spans="19:19" ht="12.75" x14ac:dyDescent="0.2">
      <c r="S49" s="22"/>
    </row>
    <row r="50" spans="19:19" ht="12.75" x14ac:dyDescent="0.2">
      <c r="S50" s="22"/>
    </row>
    <row r="65" s="22" customFormat="1" ht="12.75" x14ac:dyDescent="0.2"/>
    <row r="66" s="22" customFormat="1" ht="12.75" x14ac:dyDescent="0.2"/>
    <row r="67" s="22" customFormat="1" ht="12.75" x14ac:dyDescent="0.2"/>
    <row r="68" s="22" customFormat="1" ht="12.75" x14ac:dyDescent="0.2"/>
    <row r="69" s="22" customFormat="1" ht="12.75" x14ac:dyDescent="0.2"/>
    <row r="70" s="22" customFormat="1" ht="12.75" x14ac:dyDescent="0.2"/>
    <row r="71" s="22" customFormat="1" ht="12.75" x14ac:dyDescent="0.2"/>
    <row r="72" s="22" customFormat="1" ht="12.75" x14ac:dyDescent="0.2"/>
  </sheetData>
  <mergeCells count="20">
    <mergeCell ref="A44:V44"/>
    <mergeCell ref="A45:V45"/>
    <mergeCell ref="A39:V39"/>
    <mergeCell ref="A40:V40"/>
    <mergeCell ref="A41:V41"/>
    <mergeCell ref="A42:V42"/>
    <mergeCell ref="A43:V43"/>
    <mergeCell ref="A37:V37"/>
    <mergeCell ref="A38:V38"/>
    <mergeCell ref="A1:AG1"/>
    <mergeCell ref="A32:V32"/>
    <mergeCell ref="A33:V33"/>
    <mergeCell ref="A34:V34"/>
    <mergeCell ref="A35:V35"/>
    <mergeCell ref="A36:V36"/>
    <mergeCell ref="A27:V27"/>
    <mergeCell ref="A28:V28"/>
    <mergeCell ref="A29:V29"/>
    <mergeCell ref="A30:V30"/>
    <mergeCell ref="A31:V31"/>
  </mergeCells>
  <phoneticPr fontId="0" type="noConversion"/>
  <pageMargins left="0.25" right="0.25" top="0.75" bottom="0.75" header="0.3" footer="0.3"/>
  <pageSetup scale="56" orientation="landscape" horizontalDpi="4294967292" r:id="rId1"/>
  <headerFooter alignWithMargins="0"/>
  <webPublishItems count="2">
    <webPublishItem id="1648" divId="table_04_21_1648" sourceType="sheet" destinationFile="C:\Users\dominique.megret\Desktop\current tasks\BTS\nts_2011\table_04_21.html"/>
    <webPublishItem id="29374" divId="table_04_21_29374" sourceType="range" sourceRef="A1:AA45" destinationFile="C:\DMegret\current tasks\BTS\nts_2010\2011_01_06_2010q4\table_04_21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4-21</vt:lpstr>
      <vt:lpstr>'4-21'!Print_Area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2017-01-17T16:50:23Z</cp:lastPrinted>
  <dcterms:created xsi:type="dcterms:W3CDTF">1980-01-01T04:00:00Z</dcterms:created>
  <dcterms:modified xsi:type="dcterms:W3CDTF">2017-01-17T16:50:31Z</dcterms:modified>
</cp:coreProperties>
</file>