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Groups/Goldsmith Group/X/dataBackup/Data/ELN_Data/Katherine Parrish/Poeppelmeier Crystals/LCSO ACD paper/drafting figs 4 paper/Figure_3/"/>
    </mc:Choice>
  </mc:AlternateContent>
  <xr:revisionPtr revIDLastSave="0" documentId="13_ncr:1_{E8EA4654-6185-CD4A-BFF7-F2B414094BEB}" xr6:coauthVersionLast="47" xr6:coauthVersionMax="47" xr10:uidLastSave="{00000000-0000-0000-0000-000000000000}"/>
  <bookViews>
    <workbookView xWindow="0" yWindow="500" windowWidth="35840" windowHeight="21900" xr2:uid="{0FBB4830-E505-4249-AD94-4F2DA3EA281E}"/>
  </bookViews>
  <sheets>
    <sheet name="LabView &amp; Zygo data compiled" sheetId="9" r:id="rId1"/>
    <sheet name="Forward Transmission ACD" sheetId="10" r:id="rId2"/>
    <sheet name="Backward Transmission ACD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10" l="1"/>
  <c r="M49" i="11"/>
  <c r="M48" i="11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2" i="11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2" i="10"/>
  <c r="M51" i="10"/>
  <c r="M50" i="10"/>
  <c r="M49" i="10"/>
  <c r="M48" i="10"/>
  <c r="M47" i="10"/>
  <c r="M46" i="10"/>
  <c r="M45" i="10"/>
  <c r="M44" i="10"/>
  <c r="M42" i="10"/>
  <c r="M41" i="10"/>
  <c r="M40" i="10"/>
  <c r="M39" i="10"/>
  <c r="M38" i="10"/>
  <c r="M37" i="10"/>
  <c r="M36" i="10"/>
  <c r="M35" i="10"/>
  <c r="M34" i="10"/>
  <c r="M33" i="10"/>
  <c r="M32" i="10"/>
  <c r="M31" i="10"/>
  <c r="M30" i="10"/>
  <c r="M29" i="10"/>
  <c r="M28" i="10"/>
  <c r="M27" i="10"/>
  <c r="M26" i="10"/>
  <c r="M25" i="10"/>
  <c r="M24" i="10"/>
  <c r="M23" i="10"/>
  <c r="M22" i="10"/>
  <c r="M21" i="10"/>
  <c r="M20" i="10"/>
  <c r="M19" i="10"/>
  <c r="M18" i="10"/>
  <c r="M17" i="10"/>
  <c r="M16" i="10"/>
  <c r="M15" i="10"/>
  <c r="M14" i="10"/>
  <c r="M13" i="10"/>
  <c r="M12" i="10"/>
  <c r="M11" i="10"/>
  <c r="M10" i="10"/>
  <c r="M9" i="10"/>
  <c r="M8" i="10"/>
  <c r="M7" i="10"/>
  <c r="M6" i="10"/>
  <c r="M5" i="10"/>
  <c r="M4" i="10"/>
  <c r="M3" i="10"/>
  <c r="M2" i="10"/>
  <c r="B82" i="9"/>
  <c r="N92" i="9"/>
  <c r="N94" i="9"/>
  <c r="N80" i="9"/>
  <c r="N82" i="9"/>
  <c r="N84" i="9"/>
  <c r="N86" i="9"/>
  <c r="N88" i="9"/>
  <c r="N90" i="9"/>
  <c r="N96" i="9"/>
  <c r="N98" i="9"/>
  <c r="B92" i="9"/>
  <c r="C92" i="9"/>
  <c r="B94" i="9"/>
  <c r="C94" i="9"/>
  <c r="B80" i="9"/>
  <c r="C80" i="9"/>
  <c r="C82" i="9"/>
  <c r="B84" i="9"/>
  <c r="C84" i="9"/>
  <c r="B86" i="9"/>
  <c r="C86" i="9"/>
  <c r="B88" i="9"/>
  <c r="C88" i="9"/>
  <c r="B90" i="9"/>
  <c r="C90" i="9"/>
  <c r="B96" i="9"/>
  <c r="C96" i="9"/>
  <c r="B98" i="9"/>
  <c r="C98" i="9"/>
  <c r="B2" i="9" l="1"/>
  <c r="C2" i="9"/>
  <c r="N2" i="9"/>
  <c r="B4" i="9"/>
  <c r="C4" i="9"/>
  <c r="N4" i="9"/>
  <c r="B6" i="9"/>
  <c r="C6" i="9"/>
  <c r="N6" i="9"/>
  <c r="B8" i="9"/>
  <c r="C8" i="9"/>
  <c r="N8" i="9"/>
  <c r="B10" i="9"/>
  <c r="C10" i="9"/>
  <c r="N10" i="9"/>
  <c r="B12" i="9"/>
  <c r="C12" i="9"/>
  <c r="N12" i="9"/>
  <c r="B14" i="9"/>
  <c r="C14" i="9"/>
  <c r="N14" i="9"/>
  <c r="B16" i="9"/>
  <c r="C16" i="9"/>
  <c r="N16" i="9"/>
  <c r="B18" i="9"/>
  <c r="C18" i="9"/>
  <c r="N18" i="9"/>
  <c r="B20" i="9"/>
  <c r="C20" i="9"/>
  <c r="N20" i="9"/>
  <c r="B22" i="9"/>
  <c r="C22" i="9"/>
  <c r="N22" i="9"/>
  <c r="B24" i="9"/>
  <c r="C24" i="9"/>
  <c r="N24" i="9"/>
  <c r="B26" i="9"/>
  <c r="C26" i="9"/>
  <c r="N26" i="9"/>
  <c r="B28" i="9"/>
  <c r="C28" i="9"/>
  <c r="N28" i="9"/>
  <c r="B30" i="9"/>
  <c r="C30" i="9"/>
  <c r="N30" i="9"/>
  <c r="B32" i="9"/>
  <c r="C32" i="9"/>
  <c r="N32" i="9"/>
  <c r="B34" i="9"/>
  <c r="C34" i="9"/>
  <c r="N34" i="9"/>
  <c r="B36" i="9"/>
  <c r="C36" i="9"/>
  <c r="N36" i="9"/>
  <c r="B38" i="9"/>
  <c r="C38" i="9"/>
  <c r="N38" i="9"/>
  <c r="B40" i="9"/>
  <c r="C40" i="9"/>
  <c r="N40" i="9"/>
  <c r="B42" i="9"/>
  <c r="C42" i="9"/>
  <c r="N42" i="9"/>
  <c r="B44" i="9"/>
  <c r="C44" i="9"/>
  <c r="N44" i="9"/>
  <c r="B46" i="9"/>
  <c r="C46" i="9"/>
  <c r="N46" i="9"/>
  <c r="B48" i="9"/>
  <c r="C48" i="9"/>
  <c r="N48" i="9"/>
  <c r="B50" i="9"/>
  <c r="C50" i="9"/>
  <c r="N50" i="9"/>
  <c r="B52" i="9"/>
  <c r="C52" i="9"/>
  <c r="N52" i="9"/>
  <c r="B54" i="9"/>
  <c r="C54" i="9"/>
  <c r="N54" i="9"/>
  <c r="B56" i="9"/>
  <c r="C56" i="9"/>
  <c r="N56" i="9"/>
  <c r="B58" i="9"/>
  <c r="C58" i="9"/>
  <c r="N58" i="9"/>
  <c r="B60" i="9"/>
  <c r="C60" i="9"/>
  <c r="N60" i="9"/>
  <c r="B62" i="9"/>
  <c r="C62" i="9"/>
  <c r="N62" i="9"/>
  <c r="B64" i="9"/>
  <c r="C64" i="9"/>
  <c r="N64" i="9"/>
  <c r="B66" i="9"/>
  <c r="C66" i="9"/>
  <c r="N66" i="9"/>
  <c r="N67" i="9"/>
  <c r="B68" i="9"/>
  <c r="C68" i="9"/>
  <c r="N68" i="9"/>
  <c r="B70" i="9"/>
  <c r="C70" i="9"/>
  <c r="N70" i="9"/>
  <c r="B72" i="9"/>
  <c r="C72" i="9"/>
  <c r="N72" i="9"/>
  <c r="B74" i="9"/>
  <c r="C74" i="9"/>
  <c r="N74" i="9"/>
  <c r="B76" i="9"/>
  <c r="C76" i="9"/>
  <c r="N76" i="9"/>
  <c r="B78" i="9"/>
  <c r="C78" i="9"/>
  <c r="N78" i="9"/>
</calcChain>
</file>

<file path=xl/sharedStrings.xml><?xml version="1.0" encoding="utf-8"?>
<sst xmlns="http://schemas.openxmlformats.org/spreadsheetml/2006/main" count="241" uniqueCount="118">
  <si>
    <t>side 2 (µm)</t>
  </si>
  <si>
    <t>side 1 (µm)</t>
  </si>
  <si>
    <t>samples 2, 3, 4, and 37a are small crystals, big D and big B are big crystals (obv)</t>
  </si>
  <si>
    <t>foldername</t>
  </si>
  <si>
    <t>std err mean</t>
  </si>
  <si>
    <t>num ROI pix</t>
  </si>
  <si>
    <t>RCP avg</t>
  </si>
  <si>
    <t>LCP avg</t>
  </si>
  <si>
    <t>'bigBbottom_crystal1a_635nm'</t>
  </si>
  <si>
    <t>'bigBbottom_crystal1a_OS_635nm'</t>
  </si>
  <si>
    <t>'bigBbottom_crystal1b_635nm'</t>
  </si>
  <si>
    <t>'bigBbottom_crystal1b_OS_635nm'</t>
  </si>
  <si>
    <t>'bigBbottom_crystal2_635nm'</t>
  </si>
  <si>
    <t>'bigBbottom_crystal2_OS_635nm'</t>
  </si>
  <si>
    <t>'bigBtop_crystal_1_635nm'</t>
  </si>
  <si>
    <t>'bigBtop_crystal_1_OS_635nm'</t>
  </si>
  <si>
    <t>'bigBtop_crystal_A_635nm'</t>
  </si>
  <si>
    <t>'bigBtop_crystal_A_OS_635nm'</t>
  </si>
  <si>
    <t>'bigBtop_crystal_B_635nm'</t>
  </si>
  <si>
    <t>'bigBtop_crystal_B_OS_635nm'</t>
  </si>
  <si>
    <t>'bigBtop_crystal_C_635nm'</t>
  </si>
  <si>
    <t>'bigBtop_crystal_C_OS_635nm'</t>
  </si>
  <si>
    <t>'bigBtop_crystal_D_635nm'</t>
  </si>
  <si>
    <t>'bigBtop_crystal_D_OS_635nm'</t>
  </si>
  <si>
    <t>'bigBtop_crystal_E_635nm'</t>
  </si>
  <si>
    <t>'bigBtop_crystal_E_OS_635nm'</t>
  </si>
  <si>
    <t>'bigBtop_crystal_F_635nm'</t>
  </si>
  <si>
    <t>'bigBtop_crystal_F_OS_635nm'</t>
  </si>
  <si>
    <t>'bigBtop_crystal_G_635nm'</t>
  </si>
  <si>
    <t>'bigBtop_crystal_G_OS_635nm'</t>
  </si>
  <si>
    <t>'bigBtop_crystal_H_635nm'</t>
  </si>
  <si>
    <t>'bigBtop_crystal_H_OS_635nm'</t>
  </si>
  <si>
    <t>'bigBtop_crystal_J_635nm'</t>
  </si>
  <si>
    <t>'bigBtop_crystal_J_OS_635nm'</t>
  </si>
  <si>
    <t>'bigBtop_crystal_K_635nm'</t>
  </si>
  <si>
    <t>'bigBtop_crystal_K_OS_635nm'</t>
  </si>
  <si>
    <t>'bigDtop_crystal12a_635nm'</t>
  </si>
  <si>
    <t>'bigDtop_crystal12a_OS_635nm'</t>
  </si>
  <si>
    <t>'bigDtop_crystal12b_635nm'</t>
  </si>
  <si>
    <t>'bigDtop_crystal12b_OS_635nm'</t>
  </si>
  <si>
    <t>'bigDtop_crystal14_635nm'</t>
  </si>
  <si>
    <t>'bigDtop_crystal14_OS_635nm'</t>
  </si>
  <si>
    <t>'bigDtop_crystal15_1_635nm'</t>
  </si>
  <si>
    <t>'bigDtop_crystal15_1_OS_635nm'</t>
  </si>
  <si>
    <t>'bigDtop_crystal1_635nm'</t>
  </si>
  <si>
    <t>'bigDtop_crystal1_OS_635nm'</t>
  </si>
  <si>
    <t>'bigDtop_crystal4a_635nm'</t>
  </si>
  <si>
    <t>'bigDtop_crystal4a_OS_635nm'</t>
  </si>
  <si>
    <t>'bigDtop_crystal8_635nm'</t>
  </si>
  <si>
    <t>'bigDtop_crystal8_OS_635nm'</t>
  </si>
  <si>
    <t>'bigDtop_crystal9_635nm'</t>
  </si>
  <si>
    <t>'bigDtop_crystal9_OS_635nm'</t>
  </si>
  <si>
    <t>'sample2_crystal_34_635nm'</t>
  </si>
  <si>
    <t>'sample2_crystal_34_OS_635nm'</t>
  </si>
  <si>
    <t>'sample2_crystal_53_635nm'</t>
  </si>
  <si>
    <t>'sample2_crystal_53_OS_635nm'</t>
  </si>
  <si>
    <t>'sample2_crystal_X_635nm'</t>
  </si>
  <si>
    <t>'sample2_crystal_X_OS_635nm'</t>
  </si>
  <si>
    <t>'sample2_crystal_random4_635nm'</t>
  </si>
  <si>
    <t>'sample2_crystal_random4_OS_635nm'</t>
  </si>
  <si>
    <t>'sample37a_crystal_B_635nm'</t>
  </si>
  <si>
    <t>'sample37a_crystal_B_OS_635nm'</t>
  </si>
  <si>
    <t>'sample37a_crystal_C_635nm'</t>
  </si>
  <si>
    <t>'sample37a_crystal_C_OS_635nm'</t>
  </si>
  <si>
    <t>'sample37a_crystal_D_635nm'</t>
  </si>
  <si>
    <t>'sample37a_crystal_D_OS_635nm'</t>
  </si>
  <si>
    <t>'sample37a_crystal_E_635nm'</t>
  </si>
  <si>
    <t>'sample37a_crystal_E_OS_635nm'</t>
  </si>
  <si>
    <t>'sample37a_crystal_F_635nm'</t>
  </si>
  <si>
    <t>'sample37a_crystal_F_OS_635nm'</t>
  </si>
  <si>
    <t>'sample3_crystal_11_635nm'</t>
  </si>
  <si>
    <t>'sample3_crystal_11_OS_635nm'</t>
  </si>
  <si>
    <t>'sample3_crystal_12_635nm'</t>
  </si>
  <si>
    <t>'sample3_crystal_12_OS_635nm'</t>
  </si>
  <si>
    <t>'sample3_crystal_13_635nm'</t>
  </si>
  <si>
    <t>'sample3_crystal_13_OS_635nm'</t>
  </si>
  <si>
    <t>'sample3_crystal_5_635nm'</t>
  </si>
  <si>
    <t>'sample3_crystal_5_OS_635nm'</t>
  </si>
  <si>
    <t>'sample3_crystal_7_635nm'</t>
  </si>
  <si>
    <t>'sample3_crystal_7_OS_635nm'</t>
  </si>
  <si>
    <t>'sample3_crystal_9_635nm'</t>
  </si>
  <si>
    <t>'sample3_crystal_9_OS_635nm'</t>
  </si>
  <si>
    <t>'sample4_crystal_9_635nm'</t>
  </si>
  <si>
    <t>'sample4_crystal_9_OS_635nm'</t>
  </si>
  <si>
    <t>'sample4_crystal_X_635nm'</t>
  </si>
  <si>
    <t>'sample4_crystal_X_OS_635nm'</t>
  </si>
  <si>
    <t>thickness stdv</t>
  </si>
  <si>
    <t>mean thickness (um)</t>
  </si>
  <si>
    <t>meanCDroi (mdeg)</t>
  </si>
  <si>
    <t>surface area (µm^2)</t>
  </si>
  <si>
    <t>averarage of front and back |meanCDrois|</t>
  </si>
  <si>
    <t>thickness std err of two means</t>
  </si>
  <si>
    <t>ACD std err of two means</t>
  </si>
  <si>
    <t>'Ia_635nm'</t>
  </si>
  <si>
    <t>'Ia_OS_635nm'</t>
  </si>
  <si>
    <t>'K2_2_635nm'</t>
  </si>
  <si>
    <t>'K2_635nm'</t>
  </si>
  <si>
    <t>'K5_635nm'</t>
  </si>
  <si>
    <t>'K5_OS_635nm'</t>
  </si>
  <si>
    <t>'Ka1_635nm'</t>
  </si>
  <si>
    <t>'Ka1_OS_2_635nm'</t>
  </si>
  <si>
    <t>'Ka2_2_635nm'</t>
  </si>
  <si>
    <t>'Ka2_OS_635nm'</t>
  </si>
  <si>
    <t>'Kb4_m_635nm'</t>
  </si>
  <si>
    <t>'Kb4_m_OS_635nm'</t>
  </si>
  <si>
    <t>'Kd2_635nm'</t>
  </si>
  <si>
    <t>'Kd2_OS_635nm'</t>
  </si>
  <si>
    <t>'Kd4_635nm'</t>
  </si>
  <si>
    <t>'Kd4_OS_635nm'</t>
  </si>
  <si>
    <t>'Kc1_635nm'</t>
  </si>
  <si>
    <t>'Kc1_OS_635nm'</t>
  </si>
  <si>
    <t>'Kc2_635nm'</t>
  </si>
  <si>
    <t>'Kc2_OS_635nm'</t>
  </si>
  <si>
    <t>yellow highlight - i could not find "OS" for crystal K2</t>
  </si>
  <si>
    <t>orange highlight  - outlier transmission intensities</t>
  </si>
  <si>
    <t>purple highlight - outlier thickness</t>
  </si>
  <si>
    <t>abs(meanCDroi) mdeg</t>
  </si>
  <si>
    <t>gray highlight might be twinned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</si>
</sst>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Aptos Narrow"/>
      <family val="2"/>
      <scheme val="minor"/>
    </font>
    <font>
      <b/>
      <sz val="15"/>
      <color theme="1"/>
      <name val="Arial"/>
      <family val="2"/>
    </font>
    <font>
      <sz val="15"/>
      <color theme="1"/>
      <name val="Arial"/>
      <family val="2"/>
    </font>
    <font>
      <sz val="15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164" fontId="3" fillId="0" borderId="0" xfId="0" applyNumberFormat="1" applyFont="1"/>
    <xf numFmtId="164" fontId="2" fillId="0" borderId="0" xfId="0" applyNumberFormat="1" applyFont="1"/>
    <xf numFmtId="0" fontId="2" fillId="2" borderId="0" xfId="0" applyFont="1" applyFill="1"/>
    <xf numFmtId="2" fontId="2" fillId="2" borderId="0" xfId="0" applyNumberFormat="1" applyFont="1" applyFill="1"/>
    <xf numFmtId="164" fontId="3" fillId="2" borderId="0" xfId="0" applyNumberFormat="1" applyFont="1" applyFill="1"/>
    <xf numFmtId="164" fontId="2" fillId="2" borderId="0" xfId="0" applyNumberFormat="1" applyFont="1" applyFill="1"/>
    <xf numFmtId="0" fontId="2" fillId="4" borderId="0" xfId="0" applyFont="1" applyFill="1"/>
    <xf numFmtId="2" fontId="2" fillId="4" borderId="0" xfId="0" applyNumberFormat="1" applyFont="1" applyFill="1"/>
    <xf numFmtId="0" fontId="2" fillId="5" borderId="0" xfId="0" applyFont="1" applyFill="1"/>
    <xf numFmtId="2" fontId="2" fillId="5" borderId="0" xfId="0" applyNumberFormat="1" applyFont="1" applyFill="1"/>
    <xf numFmtId="0" fontId="2" fillId="3" borderId="0" xfId="0" applyFont="1" applyFill="1"/>
    <xf numFmtId="2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LSO Crystal Thickness vs LCP/RCP</a:t>
            </a:r>
            <a:r>
              <a:rPr lang="en-US" baseline="0"/>
              <a:t> transmission intensities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LCP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'LabView &amp; Zygo data compiled'!$I$2:$I$99</c:f>
              <c:numCache>
                <c:formatCode>0.00</c:formatCode>
                <c:ptCount val="98"/>
                <c:pt idx="0">
                  <c:v>19.512234368307009</c:v>
                </c:pt>
                <c:pt idx="1">
                  <c:v>19.512234368307009</c:v>
                </c:pt>
                <c:pt idx="2">
                  <c:v>33.011807348367562</c:v>
                </c:pt>
                <c:pt idx="3">
                  <c:v>33.011807348367562</c:v>
                </c:pt>
                <c:pt idx="4">
                  <c:v>30.576897180101689</c:v>
                </c:pt>
                <c:pt idx="5">
                  <c:v>30.576897180101689</c:v>
                </c:pt>
                <c:pt idx="6">
                  <c:v>29.088203587885229</c:v>
                </c:pt>
                <c:pt idx="7">
                  <c:v>29.088203587885229</c:v>
                </c:pt>
                <c:pt idx="8">
                  <c:v>24.094494774023921</c:v>
                </c:pt>
                <c:pt idx="9">
                  <c:v>24.094494774023921</c:v>
                </c:pt>
                <c:pt idx="10">
                  <c:v>18.634820660086302</c:v>
                </c:pt>
                <c:pt idx="11">
                  <c:v>18.634820660086302</c:v>
                </c:pt>
                <c:pt idx="12">
                  <c:v>18.857423600419313</c:v>
                </c:pt>
                <c:pt idx="13">
                  <c:v>18.857423600419313</c:v>
                </c:pt>
                <c:pt idx="14">
                  <c:v>33.242581762517716</c:v>
                </c:pt>
                <c:pt idx="15">
                  <c:v>33.242581762517716</c:v>
                </c:pt>
                <c:pt idx="16">
                  <c:v>21.868140239428822</c:v>
                </c:pt>
                <c:pt idx="17">
                  <c:v>21.868140239428822</c:v>
                </c:pt>
                <c:pt idx="18">
                  <c:v>28.895917729138933</c:v>
                </c:pt>
                <c:pt idx="19">
                  <c:v>28.895917729138933</c:v>
                </c:pt>
                <c:pt idx="20">
                  <c:v>26.622679747296846</c:v>
                </c:pt>
                <c:pt idx="21">
                  <c:v>26.622679747296846</c:v>
                </c:pt>
                <c:pt idx="22">
                  <c:v>21.820418574785329</c:v>
                </c:pt>
                <c:pt idx="23">
                  <c:v>21.820418574785329</c:v>
                </c:pt>
                <c:pt idx="24">
                  <c:v>38.458932222504274</c:v>
                </c:pt>
                <c:pt idx="25">
                  <c:v>38.458932222504274</c:v>
                </c:pt>
                <c:pt idx="26">
                  <c:v>32.842908351354716</c:v>
                </c:pt>
                <c:pt idx="27">
                  <c:v>32.842908351354716</c:v>
                </c:pt>
                <c:pt idx="28">
                  <c:v>16.949310380319197</c:v>
                </c:pt>
                <c:pt idx="29">
                  <c:v>16.949310380319197</c:v>
                </c:pt>
                <c:pt idx="30">
                  <c:v>17.831895242154282</c:v>
                </c:pt>
                <c:pt idx="31">
                  <c:v>17.831895242154282</c:v>
                </c:pt>
                <c:pt idx="32">
                  <c:v>30.303281319190937</c:v>
                </c:pt>
                <c:pt idx="33">
                  <c:v>30.303281319190937</c:v>
                </c:pt>
                <c:pt idx="34">
                  <c:v>30.737455757887307</c:v>
                </c:pt>
                <c:pt idx="35">
                  <c:v>30.737455757887307</c:v>
                </c:pt>
                <c:pt idx="36">
                  <c:v>39.716691630353253</c:v>
                </c:pt>
                <c:pt idx="37">
                  <c:v>39.716691630353253</c:v>
                </c:pt>
                <c:pt idx="38">
                  <c:v>27.793902230111833</c:v>
                </c:pt>
                <c:pt idx="39">
                  <c:v>27.793902230111833</c:v>
                </c:pt>
                <c:pt idx="40">
                  <c:v>18.103219121056295</c:v>
                </c:pt>
                <c:pt idx="41">
                  <c:v>18.103219121056295</c:v>
                </c:pt>
                <c:pt idx="42">
                  <c:v>34.045965853991021</c:v>
                </c:pt>
                <c:pt idx="43">
                  <c:v>34.045965853991021</c:v>
                </c:pt>
                <c:pt idx="44">
                  <c:v>12.155563947057511</c:v>
                </c:pt>
                <c:pt idx="45">
                  <c:v>12.155563947057511</c:v>
                </c:pt>
                <c:pt idx="46">
                  <c:v>15.981050609840784</c:v>
                </c:pt>
                <c:pt idx="47">
                  <c:v>15.981050609840784</c:v>
                </c:pt>
                <c:pt idx="48">
                  <c:v>16.619789706393032</c:v>
                </c:pt>
                <c:pt idx="49">
                  <c:v>16.619789706393032</c:v>
                </c:pt>
                <c:pt idx="50">
                  <c:v>13.531842098498871</c:v>
                </c:pt>
                <c:pt idx="51">
                  <c:v>13.531842098498871</c:v>
                </c:pt>
                <c:pt idx="52">
                  <c:v>7.9274591744462279</c:v>
                </c:pt>
                <c:pt idx="53">
                  <c:v>7.9274591744462279</c:v>
                </c:pt>
                <c:pt idx="54">
                  <c:v>15.045927940880752</c:v>
                </c:pt>
                <c:pt idx="55">
                  <c:v>15.045927940880752</c:v>
                </c:pt>
                <c:pt idx="56">
                  <c:v>4.6927903904587076</c:v>
                </c:pt>
                <c:pt idx="57">
                  <c:v>4.6927903904587076</c:v>
                </c:pt>
                <c:pt idx="58">
                  <c:v>17.489720576621039</c:v>
                </c:pt>
                <c:pt idx="59">
                  <c:v>17.489720576621039</c:v>
                </c:pt>
                <c:pt idx="60">
                  <c:v>20.023351712036003</c:v>
                </c:pt>
                <c:pt idx="61">
                  <c:v>20.023351712036003</c:v>
                </c:pt>
                <c:pt idx="62">
                  <c:v>19.261430726705015</c:v>
                </c:pt>
                <c:pt idx="63">
                  <c:v>19.261430726705015</c:v>
                </c:pt>
                <c:pt idx="64">
                  <c:v>14.741662828705062</c:v>
                </c:pt>
                <c:pt idx="65">
                  <c:v>14.741662828705062</c:v>
                </c:pt>
                <c:pt idx="66">
                  <c:v>16.538897704345164</c:v>
                </c:pt>
                <c:pt idx="67">
                  <c:v>16.538897704345164</c:v>
                </c:pt>
                <c:pt idx="68">
                  <c:v>6.6157143323509402</c:v>
                </c:pt>
                <c:pt idx="69">
                  <c:v>6.6157143323509402</c:v>
                </c:pt>
                <c:pt idx="70">
                  <c:v>7.3942148300088357</c:v>
                </c:pt>
                <c:pt idx="71">
                  <c:v>7.3942148300088357</c:v>
                </c:pt>
                <c:pt idx="72">
                  <c:v>18.422825787282907</c:v>
                </c:pt>
                <c:pt idx="73">
                  <c:v>18.422825787282907</c:v>
                </c:pt>
                <c:pt idx="74">
                  <c:v>15.675289067209979</c:v>
                </c:pt>
                <c:pt idx="75">
                  <c:v>15.675289067209979</c:v>
                </c:pt>
                <c:pt idx="76">
                  <c:v>7.4976464842591755</c:v>
                </c:pt>
                <c:pt idx="77">
                  <c:v>7.4976464842591755</c:v>
                </c:pt>
                <c:pt idx="78">
                  <c:v>63.723830145941648</c:v>
                </c:pt>
                <c:pt idx="79">
                  <c:v>63.723830145941648</c:v>
                </c:pt>
                <c:pt idx="80">
                  <c:v>26.16583875959207</c:v>
                </c:pt>
                <c:pt idx="81">
                  <c:v>26.16583875959207</c:v>
                </c:pt>
                <c:pt idx="82">
                  <c:v>33.161527654278039</c:v>
                </c:pt>
                <c:pt idx="83">
                  <c:v>33.161527654278039</c:v>
                </c:pt>
                <c:pt idx="84">
                  <c:v>33.569388460464886</c:v>
                </c:pt>
                <c:pt idx="85">
                  <c:v>33.569388460464886</c:v>
                </c:pt>
                <c:pt idx="86">
                  <c:v>30.727105522762407</c:v>
                </c:pt>
                <c:pt idx="87">
                  <c:v>30.727105522762407</c:v>
                </c:pt>
                <c:pt idx="88">
                  <c:v>38.655265099243124</c:v>
                </c:pt>
                <c:pt idx="89">
                  <c:v>38.655265099243124</c:v>
                </c:pt>
                <c:pt idx="90">
                  <c:v>18.705304243345829</c:v>
                </c:pt>
                <c:pt idx="91">
                  <c:v>18.705304243345829</c:v>
                </c:pt>
                <c:pt idx="92">
                  <c:v>28.828427551283646</c:v>
                </c:pt>
                <c:pt idx="93">
                  <c:v>28.828427551283646</c:v>
                </c:pt>
                <c:pt idx="94">
                  <c:v>19.212316345712249</c:v>
                </c:pt>
                <c:pt idx="95">
                  <c:v>19.212316345712249</c:v>
                </c:pt>
                <c:pt idx="96">
                  <c:v>18.752974153342571</c:v>
                </c:pt>
                <c:pt idx="97">
                  <c:v>18.752974153342571</c:v>
                </c:pt>
              </c:numCache>
            </c:numRef>
          </c:xVal>
          <c:yVal>
            <c:numRef>
              <c:f>'LabView &amp; Zygo data compiled'!$H$2:$H$99</c:f>
              <c:numCache>
                <c:formatCode>General</c:formatCode>
                <c:ptCount val="98"/>
                <c:pt idx="0">
                  <c:v>2620114.652121</c:v>
                </c:pt>
                <c:pt idx="1">
                  <c:v>2819256.0026369998</c:v>
                </c:pt>
                <c:pt idx="2">
                  <c:v>1959075.6396979999</c:v>
                </c:pt>
                <c:pt idx="3">
                  <c:v>1600914.0582039999</c:v>
                </c:pt>
                <c:pt idx="4">
                  <c:v>1689955.374938</c:v>
                </c:pt>
                <c:pt idx="5">
                  <c:v>1969087.115526</c:v>
                </c:pt>
                <c:pt idx="6">
                  <c:v>1899410.884321</c:v>
                </c:pt>
                <c:pt idx="7">
                  <c:v>1980597.6129089999</c:v>
                </c:pt>
                <c:pt idx="8">
                  <c:v>2887006.913313</c:v>
                </c:pt>
                <c:pt idx="9">
                  <c:v>2668591.7285620002</c:v>
                </c:pt>
                <c:pt idx="10">
                  <c:v>6050133.7036420004</c:v>
                </c:pt>
                <c:pt idx="11">
                  <c:v>4879706.2752210004</c:v>
                </c:pt>
                <c:pt idx="12">
                  <c:v>3960641.140445</c:v>
                </c:pt>
                <c:pt idx="13">
                  <c:v>3008989.0290279998</c:v>
                </c:pt>
                <c:pt idx="14">
                  <c:v>2747941.1922399998</c:v>
                </c:pt>
                <c:pt idx="15">
                  <c:v>1964121.0564979999</c:v>
                </c:pt>
                <c:pt idx="16">
                  <c:v>2975530.7713819998</c:v>
                </c:pt>
                <c:pt idx="17">
                  <c:v>2988281.5055959998</c:v>
                </c:pt>
                <c:pt idx="18">
                  <c:v>1917451.280572</c:v>
                </c:pt>
                <c:pt idx="19">
                  <c:v>1779835.603659</c:v>
                </c:pt>
                <c:pt idx="20">
                  <c:v>1827811.4930139999</c:v>
                </c:pt>
                <c:pt idx="21">
                  <c:v>2109892.764467</c:v>
                </c:pt>
                <c:pt idx="22">
                  <c:v>2226160.3399390001</c:v>
                </c:pt>
                <c:pt idx="23">
                  <c:v>2366357.6664559999</c:v>
                </c:pt>
                <c:pt idx="24">
                  <c:v>1219732.7075469999</c:v>
                </c:pt>
                <c:pt idx="25">
                  <c:v>991304.76521600003</c:v>
                </c:pt>
                <c:pt idx="26">
                  <c:v>1433118.586415</c:v>
                </c:pt>
                <c:pt idx="27">
                  <c:v>1894802.2390340001</c:v>
                </c:pt>
                <c:pt idx="28">
                  <c:v>3739165.6300769998</c:v>
                </c:pt>
                <c:pt idx="29">
                  <c:v>5459330.1837910004</c:v>
                </c:pt>
                <c:pt idx="30">
                  <c:v>5323451.0830079997</c:v>
                </c:pt>
                <c:pt idx="31">
                  <c:v>4505078.4361479999</c:v>
                </c:pt>
                <c:pt idx="32">
                  <c:v>2480398.517856</c:v>
                </c:pt>
                <c:pt idx="33">
                  <c:v>2273063.7159699998</c:v>
                </c:pt>
                <c:pt idx="34">
                  <c:v>2219912.6379160001</c:v>
                </c:pt>
                <c:pt idx="35">
                  <c:v>1861749.397506</c:v>
                </c:pt>
                <c:pt idx="36">
                  <c:v>1265238.429363</c:v>
                </c:pt>
                <c:pt idx="37">
                  <c:v>1497115.0535329999</c:v>
                </c:pt>
                <c:pt idx="38">
                  <c:v>2546127.5585210002</c:v>
                </c:pt>
                <c:pt idx="39">
                  <c:v>3011847.3413709998</c:v>
                </c:pt>
                <c:pt idx="40">
                  <c:v>3782701.6648530001</c:v>
                </c:pt>
                <c:pt idx="41">
                  <c:v>5040243.4077479998</c:v>
                </c:pt>
                <c:pt idx="42">
                  <c:v>2532848.154112</c:v>
                </c:pt>
                <c:pt idx="43">
                  <c:v>2682488.0849100002</c:v>
                </c:pt>
                <c:pt idx="44">
                  <c:v>7456382.5549069997</c:v>
                </c:pt>
                <c:pt idx="45">
                  <c:v>5167376.3144629998</c:v>
                </c:pt>
                <c:pt idx="46">
                  <c:v>4587712.3050239999</c:v>
                </c:pt>
                <c:pt idx="47">
                  <c:v>3519048.4387249998</c:v>
                </c:pt>
                <c:pt idx="48">
                  <c:v>5403084.236211</c:v>
                </c:pt>
                <c:pt idx="49">
                  <c:v>4366487.7593430001</c:v>
                </c:pt>
                <c:pt idx="50">
                  <c:v>3576538.9382509999</c:v>
                </c:pt>
                <c:pt idx="51">
                  <c:v>4433741.4589109998</c:v>
                </c:pt>
                <c:pt idx="52">
                  <c:v>7348123.5555560002</c:v>
                </c:pt>
                <c:pt idx="53">
                  <c:v>8188286.7805599999</c:v>
                </c:pt>
                <c:pt idx="54">
                  <c:v>6021086.6656320002</c:v>
                </c:pt>
                <c:pt idx="55">
                  <c:v>4562662.8917709999</c:v>
                </c:pt>
                <c:pt idx="56">
                  <c:v>7508205.4621959999</c:v>
                </c:pt>
                <c:pt idx="57">
                  <c:v>5359236.8415740002</c:v>
                </c:pt>
                <c:pt idx="58">
                  <c:v>2995349.0316599999</c:v>
                </c:pt>
                <c:pt idx="59">
                  <c:v>4547936.4021530002</c:v>
                </c:pt>
                <c:pt idx="60">
                  <c:v>2971385.3918519998</c:v>
                </c:pt>
                <c:pt idx="61">
                  <c:v>2326236.5387940002</c:v>
                </c:pt>
                <c:pt idx="62">
                  <c:v>3251669.2563729999</c:v>
                </c:pt>
                <c:pt idx="63">
                  <c:v>4173494.188087</c:v>
                </c:pt>
                <c:pt idx="64">
                  <c:v>7116498.5512460005</c:v>
                </c:pt>
                <c:pt idx="65">
                  <c:v>4406750.9989360003</c:v>
                </c:pt>
                <c:pt idx="66">
                  <c:v>5537739.4774930002</c:v>
                </c:pt>
                <c:pt idx="67">
                  <c:v>4103040.7835439998</c:v>
                </c:pt>
                <c:pt idx="68">
                  <c:v>5986757.1898130002</c:v>
                </c:pt>
                <c:pt idx="69">
                  <c:v>7200324.9691160005</c:v>
                </c:pt>
                <c:pt idx="70">
                  <c:v>5452381.9658629997</c:v>
                </c:pt>
                <c:pt idx="71">
                  <c:v>5084129.3968169997</c:v>
                </c:pt>
                <c:pt idx="72">
                  <c:v>4785838.0882470002</c:v>
                </c:pt>
                <c:pt idx="73">
                  <c:v>5370646.6174389999</c:v>
                </c:pt>
                <c:pt idx="74">
                  <c:v>3478008.4761990001</c:v>
                </c:pt>
                <c:pt idx="75">
                  <c:v>5025497.4042610005</c:v>
                </c:pt>
                <c:pt idx="76">
                  <c:v>8289154.4998439997</c:v>
                </c:pt>
                <c:pt idx="77">
                  <c:v>6450420.638332</c:v>
                </c:pt>
                <c:pt idx="78">
                  <c:v>852021.55281100003</c:v>
                </c:pt>
                <c:pt idx="79">
                  <c:v>752232.49361400004</c:v>
                </c:pt>
                <c:pt idx="80">
                  <c:v>2102932.8474150002</c:v>
                </c:pt>
                <c:pt idx="81">
                  <c:v>2052802.6000900001</c:v>
                </c:pt>
                <c:pt idx="82">
                  <c:v>2100185.9782909998</c:v>
                </c:pt>
                <c:pt idx="83">
                  <c:v>1625717.358944</c:v>
                </c:pt>
                <c:pt idx="84">
                  <c:v>1183487.31641</c:v>
                </c:pt>
                <c:pt idx="85">
                  <c:v>1528851.464718</c:v>
                </c:pt>
                <c:pt idx="86">
                  <c:v>1859494.2861029999</c:v>
                </c:pt>
                <c:pt idx="87">
                  <c:v>2202923.6929600001</c:v>
                </c:pt>
                <c:pt idx="88">
                  <c:v>4369123.4695499996</c:v>
                </c:pt>
                <c:pt idx="89">
                  <c:v>3197183.8406099998</c:v>
                </c:pt>
                <c:pt idx="90">
                  <c:v>3747477.345704</c:v>
                </c:pt>
                <c:pt idx="91">
                  <c:v>4334528.9906799998</c:v>
                </c:pt>
                <c:pt idx="92">
                  <c:v>1752312.569288</c:v>
                </c:pt>
                <c:pt idx="93">
                  <c:v>1787407.4838930001</c:v>
                </c:pt>
                <c:pt idx="94">
                  <c:v>3047956.9929789999</c:v>
                </c:pt>
                <c:pt idx="95">
                  <c:v>2871728.9773749998</c:v>
                </c:pt>
                <c:pt idx="96">
                  <c:v>3484191.0618329998</c:v>
                </c:pt>
                <c:pt idx="97">
                  <c:v>2736816.6401180001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C-524A-96A1-49240B573203}"/>
            </c:ext>
          </c:extLst>
        </c:ser>
        <c:ser>
          <c:idx val="2"/>
          <c:order val="1"/>
          <c:tx>
            <c:v>RCP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'LabView &amp; Zygo data compiled'!$I$2:$I$99</c:f>
              <c:numCache>
                <c:formatCode>0.00</c:formatCode>
                <c:ptCount val="98"/>
                <c:pt idx="0">
                  <c:v>19.512234368307009</c:v>
                </c:pt>
                <c:pt idx="1">
                  <c:v>19.512234368307009</c:v>
                </c:pt>
                <c:pt idx="2">
                  <c:v>33.011807348367562</c:v>
                </c:pt>
                <c:pt idx="3">
                  <c:v>33.011807348367562</c:v>
                </c:pt>
                <c:pt idx="4">
                  <c:v>30.576897180101689</c:v>
                </c:pt>
                <c:pt idx="5">
                  <c:v>30.576897180101689</c:v>
                </c:pt>
                <c:pt idx="6">
                  <c:v>29.088203587885229</c:v>
                </c:pt>
                <c:pt idx="7">
                  <c:v>29.088203587885229</c:v>
                </c:pt>
                <c:pt idx="8">
                  <c:v>24.094494774023921</c:v>
                </c:pt>
                <c:pt idx="9">
                  <c:v>24.094494774023921</c:v>
                </c:pt>
                <c:pt idx="10">
                  <c:v>18.634820660086302</c:v>
                </c:pt>
                <c:pt idx="11">
                  <c:v>18.634820660086302</c:v>
                </c:pt>
                <c:pt idx="12">
                  <c:v>18.857423600419313</c:v>
                </c:pt>
                <c:pt idx="13">
                  <c:v>18.857423600419313</c:v>
                </c:pt>
                <c:pt idx="14">
                  <c:v>33.242581762517716</c:v>
                </c:pt>
                <c:pt idx="15">
                  <c:v>33.242581762517716</c:v>
                </c:pt>
                <c:pt idx="16">
                  <c:v>21.868140239428822</c:v>
                </c:pt>
                <c:pt idx="17">
                  <c:v>21.868140239428822</c:v>
                </c:pt>
                <c:pt idx="18">
                  <c:v>28.895917729138933</c:v>
                </c:pt>
                <c:pt idx="19">
                  <c:v>28.895917729138933</c:v>
                </c:pt>
                <c:pt idx="20">
                  <c:v>26.622679747296846</c:v>
                </c:pt>
                <c:pt idx="21">
                  <c:v>26.622679747296846</c:v>
                </c:pt>
                <c:pt idx="22">
                  <c:v>21.820418574785329</c:v>
                </c:pt>
                <c:pt idx="23">
                  <c:v>21.820418574785329</c:v>
                </c:pt>
                <c:pt idx="24">
                  <c:v>38.458932222504274</c:v>
                </c:pt>
                <c:pt idx="25">
                  <c:v>38.458932222504274</c:v>
                </c:pt>
                <c:pt idx="26">
                  <c:v>32.842908351354716</c:v>
                </c:pt>
                <c:pt idx="27">
                  <c:v>32.842908351354716</c:v>
                </c:pt>
                <c:pt idx="28">
                  <c:v>16.949310380319197</c:v>
                </c:pt>
                <c:pt idx="29">
                  <c:v>16.949310380319197</c:v>
                </c:pt>
                <c:pt idx="30">
                  <c:v>17.831895242154282</c:v>
                </c:pt>
                <c:pt idx="31">
                  <c:v>17.831895242154282</c:v>
                </c:pt>
                <c:pt idx="32">
                  <c:v>30.303281319190937</c:v>
                </c:pt>
                <c:pt idx="33">
                  <c:v>30.303281319190937</c:v>
                </c:pt>
                <c:pt idx="34">
                  <c:v>30.737455757887307</c:v>
                </c:pt>
                <c:pt idx="35">
                  <c:v>30.737455757887307</c:v>
                </c:pt>
                <c:pt idx="36">
                  <c:v>39.716691630353253</c:v>
                </c:pt>
                <c:pt idx="37">
                  <c:v>39.716691630353253</c:v>
                </c:pt>
                <c:pt idx="38">
                  <c:v>27.793902230111833</c:v>
                </c:pt>
                <c:pt idx="39">
                  <c:v>27.793902230111833</c:v>
                </c:pt>
                <c:pt idx="40">
                  <c:v>18.103219121056295</c:v>
                </c:pt>
                <c:pt idx="41">
                  <c:v>18.103219121056295</c:v>
                </c:pt>
                <c:pt idx="42">
                  <c:v>34.045965853991021</c:v>
                </c:pt>
                <c:pt idx="43">
                  <c:v>34.045965853991021</c:v>
                </c:pt>
                <c:pt idx="44">
                  <c:v>12.155563947057511</c:v>
                </c:pt>
                <c:pt idx="45">
                  <c:v>12.155563947057511</c:v>
                </c:pt>
                <c:pt idx="46">
                  <c:v>15.981050609840784</c:v>
                </c:pt>
                <c:pt idx="47">
                  <c:v>15.981050609840784</c:v>
                </c:pt>
                <c:pt idx="48">
                  <c:v>16.619789706393032</c:v>
                </c:pt>
                <c:pt idx="49">
                  <c:v>16.619789706393032</c:v>
                </c:pt>
                <c:pt idx="50">
                  <c:v>13.531842098498871</c:v>
                </c:pt>
                <c:pt idx="51">
                  <c:v>13.531842098498871</c:v>
                </c:pt>
                <c:pt idx="52">
                  <c:v>7.9274591744462279</c:v>
                </c:pt>
                <c:pt idx="53">
                  <c:v>7.9274591744462279</c:v>
                </c:pt>
                <c:pt idx="54">
                  <c:v>15.045927940880752</c:v>
                </c:pt>
                <c:pt idx="55">
                  <c:v>15.045927940880752</c:v>
                </c:pt>
                <c:pt idx="56">
                  <c:v>4.6927903904587076</c:v>
                </c:pt>
                <c:pt idx="57">
                  <c:v>4.6927903904587076</c:v>
                </c:pt>
                <c:pt idx="58">
                  <c:v>17.489720576621039</c:v>
                </c:pt>
                <c:pt idx="59">
                  <c:v>17.489720576621039</c:v>
                </c:pt>
                <c:pt idx="60">
                  <c:v>20.023351712036003</c:v>
                </c:pt>
                <c:pt idx="61">
                  <c:v>20.023351712036003</c:v>
                </c:pt>
                <c:pt idx="62">
                  <c:v>19.261430726705015</c:v>
                </c:pt>
                <c:pt idx="63">
                  <c:v>19.261430726705015</c:v>
                </c:pt>
                <c:pt idx="64">
                  <c:v>14.741662828705062</c:v>
                </c:pt>
                <c:pt idx="65">
                  <c:v>14.741662828705062</c:v>
                </c:pt>
                <c:pt idx="66">
                  <c:v>16.538897704345164</c:v>
                </c:pt>
                <c:pt idx="67">
                  <c:v>16.538897704345164</c:v>
                </c:pt>
                <c:pt idx="68">
                  <c:v>6.6157143323509402</c:v>
                </c:pt>
                <c:pt idx="69">
                  <c:v>6.6157143323509402</c:v>
                </c:pt>
                <c:pt idx="70">
                  <c:v>7.3942148300088357</c:v>
                </c:pt>
                <c:pt idx="71">
                  <c:v>7.3942148300088357</c:v>
                </c:pt>
                <c:pt idx="72">
                  <c:v>18.422825787282907</c:v>
                </c:pt>
                <c:pt idx="73">
                  <c:v>18.422825787282907</c:v>
                </c:pt>
                <c:pt idx="74">
                  <c:v>15.675289067209979</c:v>
                </c:pt>
                <c:pt idx="75">
                  <c:v>15.675289067209979</c:v>
                </c:pt>
                <c:pt idx="76">
                  <c:v>7.4976464842591755</c:v>
                </c:pt>
                <c:pt idx="77">
                  <c:v>7.4976464842591755</c:v>
                </c:pt>
                <c:pt idx="78">
                  <c:v>63.723830145941648</c:v>
                </c:pt>
                <c:pt idx="79">
                  <c:v>63.723830145941648</c:v>
                </c:pt>
                <c:pt idx="80">
                  <c:v>26.16583875959207</c:v>
                </c:pt>
                <c:pt idx="81">
                  <c:v>26.16583875959207</c:v>
                </c:pt>
                <c:pt idx="82">
                  <c:v>33.161527654278039</c:v>
                </c:pt>
                <c:pt idx="83">
                  <c:v>33.161527654278039</c:v>
                </c:pt>
                <c:pt idx="84">
                  <c:v>33.569388460464886</c:v>
                </c:pt>
                <c:pt idx="85">
                  <c:v>33.569388460464886</c:v>
                </c:pt>
                <c:pt idx="86">
                  <c:v>30.727105522762407</c:v>
                </c:pt>
                <c:pt idx="87">
                  <c:v>30.727105522762407</c:v>
                </c:pt>
                <c:pt idx="88">
                  <c:v>38.655265099243124</c:v>
                </c:pt>
                <c:pt idx="89">
                  <c:v>38.655265099243124</c:v>
                </c:pt>
                <c:pt idx="90">
                  <c:v>18.705304243345829</c:v>
                </c:pt>
                <c:pt idx="91">
                  <c:v>18.705304243345829</c:v>
                </c:pt>
                <c:pt idx="92">
                  <c:v>28.828427551283646</c:v>
                </c:pt>
                <c:pt idx="93">
                  <c:v>28.828427551283646</c:v>
                </c:pt>
                <c:pt idx="94">
                  <c:v>19.212316345712249</c:v>
                </c:pt>
                <c:pt idx="95">
                  <c:v>19.212316345712249</c:v>
                </c:pt>
                <c:pt idx="96">
                  <c:v>18.752974153342571</c:v>
                </c:pt>
                <c:pt idx="97">
                  <c:v>18.752974153342571</c:v>
                </c:pt>
              </c:numCache>
            </c:numRef>
          </c:xVal>
          <c:yVal>
            <c:numRef>
              <c:f>'LabView &amp; Zygo data compiled'!$G$2:$G$99</c:f>
              <c:numCache>
                <c:formatCode>General</c:formatCode>
                <c:ptCount val="98"/>
                <c:pt idx="0">
                  <c:v>2066225.417835</c:v>
                </c:pt>
                <c:pt idx="1">
                  <c:v>3501654.0168829998</c:v>
                </c:pt>
                <c:pt idx="2">
                  <c:v>1596896.666896</c:v>
                </c:pt>
                <c:pt idx="3">
                  <c:v>2022769.791764</c:v>
                </c:pt>
                <c:pt idx="4">
                  <c:v>2037490.5856959999</c:v>
                </c:pt>
                <c:pt idx="5">
                  <c:v>1617276.556266</c:v>
                </c:pt>
                <c:pt idx="6">
                  <c:v>1781441.329017</c:v>
                </c:pt>
                <c:pt idx="7">
                  <c:v>2126364.5443569999</c:v>
                </c:pt>
                <c:pt idx="8">
                  <c:v>2932163.551496</c:v>
                </c:pt>
                <c:pt idx="9">
                  <c:v>2648865.0586060002</c:v>
                </c:pt>
                <c:pt idx="10">
                  <c:v>4739694.1027100002</c:v>
                </c:pt>
                <c:pt idx="11">
                  <c:v>6159897.4109570002</c:v>
                </c:pt>
                <c:pt idx="12">
                  <c:v>3050823.2764719999</c:v>
                </c:pt>
                <c:pt idx="13">
                  <c:v>3947429.6457219999</c:v>
                </c:pt>
                <c:pt idx="14">
                  <c:v>2126670.197199</c:v>
                </c:pt>
                <c:pt idx="15">
                  <c:v>2542078.6146359998</c:v>
                </c:pt>
                <c:pt idx="16">
                  <c:v>3381313.731526</c:v>
                </c:pt>
                <c:pt idx="17">
                  <c:v>2770967.657565</c:v>
                </c:pt>
                <c:pt idx="18">
                  <c:v>1854702.682204</c:v>
                </c:pt>
                <c:pt idx="19">
                  <c:v>1808063.8534830001</c:v>
                </c:pt>
                <c:pt idx="20">
                  <c:v>1849770.5679880001</c:v>
                </c:pt>
                <c:pt idx="21">
                  <c:v>2087991.392515</c:v>
                </c:pt>
                <c:pt idx="22">
                  <c:v>1976013.3433640001</c:v>
                </c:pt>
                <c:pt idx="23">
                  <c:v>2624648.3279579999</c:v>
                </c:pt>
                <c:pt idx="24">
                  <c:v>880173.25694700005</c:v>
                </c:pt>
                <c:pt idx="25">
                  <c:v>1358772.5222189999</c:v>
                </c:pt>
                <c:pt idx="26">
                  <c:v>1800951.629828</c:v>
                </c:pt>
                <c:pt idx="27">
                  <c:v>1524562.174107</c:v>
                </c:pt>
                <c:pt idx="28">
                  <c:v>4751426.9741150001</c:v>
                </c:pt>
                <c:pt idx="29">
                  <c:v>4272917.9130530003</c:v>
                </c:pt>
                <c:pt idx="30">
                  <c:v>4288281.0517680002</c:v>
                </c:pt>
                <c:pt idx="31">
                  <c:v>5485222.9525469998</c:v>
                </c:pt>
                <c:pt idx="32">
                  <c:v>2241685.9885729998</c:v>
                </c:pt>
                <c:pt idx="33">
                  <c:v>2553545.7997869998</c:v>
                </c:pt>
                <c:pt idx="34">
                  <c:v>1869083.1216879999</c:v>
                </c:pt>
                <c:pt idx="35">
                  <c:v>2194246.20536</c:v>
                </c:pt>
                <c:pt idx="36">
                  <c:v>1550461.794823</c:v>
                </c:pt>
                <c:pt idx="37">
                  <c:v>1241130.9391950001</c:v>
                </c:pt>
                <c:pt idx="38">
                  <c:v>2330145.9130719998</c:v>
                </c:pt>
                <c:pt idx="39">
                  <c:v>3226144.4096599999</c:v>
                </c:pt>
                <c:pt idx="40">
                  <c:v>4931430.4094890002</c:v>
                </c:pt>
                <c:pt idx="41">
                  <c:v>3854933.9107220001</c:v>
                </c:pt>
                <c:pt idx="42">
                  <c:v>3358434.0319369999</c:v>
                </c:pt>
                <c:pt idx="43">
                  <c:v>1988867.1683459999</c:v>
                </c:pt>
                <c:pt idx="44">
                  <c:v>5129883.7382460004</c:v>
                </c:pt>
                <c:pt idx="45">
                  <c:v>7419101.7258479996</c:v>
                </c:pt>
                <c:pt idx="46">
                  <c:v>3402296.767273</c:v>
                </c:pt>
                <c:pt idx="47">
                  <c:v>4978590.6307690004</c:v>
                </c:pt>
                <c:pt idx="48">
                  <c:v>4195129.4983679997</c:v>
                </c:pt>
                <c:pt idx="49">
                  <c:v>5798040.1117129996</c:v>
                </c:pt>
                <c:pt idx="50">
                  <c:v>4879678.9610660002</c:v>
                </c:pt>
                <c:pt idx="51">
                  <c:v>3117631.9773420002</c:v>
                </c:pt>
                <c:pt idx="52">
                  <c:v>5749896.467433</c:v>
                </c:pt>
                <c:pt idx="53">
                  <c:v>10107233.379572</c:v>
                </c:pt>
                <c:pt idx="54">
                  <c:v>4218563.2891859999</c:v>
                </c:pt>
                <c:pt idx="55">
                  <c:v>6343486.5260600001</c:v>
                </c:pt>
                <c:pt idx="56">
                  <c:v>6515812.560815</c:v>
                </c:pt>
                <c:pt idx="57">
                  <c:v>6011028.2668789998</c:v>
                </c:pt>
                <c:pt idx="58">
                  <c:v>3961009.0692429999</c:v>
                </c:pt>
                <c:pt idx="59">
                  <c:v>3582653.9309410001</c:v>
                </c:pt>
                <c:pt idx="60">
                  <c:v>2583030.0484730001</c:v>
                </c:pt>
                <c:pt idx="61">
                  <c:v>2629939.9021399999</c:v>
                </c:pt>
                <c:pt idx="62">
                  <c:v>3994528.5131640001</c:v>
                </c:pt>
                <c:pt idx="63">
                  <c:v>3392650.4439639999</c:v>
                </c:pt>
                <c:pt idx="64">
                  <c:v>5092040.4910629997</c:v>
                </c:pt>
                <c:pt idx="65">
                  <c:v>6369638.7929109996</c:v>
                </c:pt>
                <c:pt idx="66">
                  <c:v>3968039.2937090001</c:v>
                </c:pt>
                <c:pt idx="67">
                  <c:v>5757731.6772980001</c:v>
                </c:pt>
                <c:pt idx="68">
                  <c:v>7081552.1854360001</c:v>
                </c:pt>
                <c:pt idx="69">
                  <c:v>5992637.0308839995</c:v>
                </c:pt>
                <c:pt idx="70">
                  <c:v>4047624.1807229999</c:v>
                </c:pt>
                <c:pt idx="71">
                  <c:v>6790660.9169410001</c:v>
                </c:pt>
                <c:pt idx="72">
                  <c:v>6159992.2723350003</c:v>
                </c:pt>
                <c:pt idx="73">
                  <c:v>4205430.7369550001</c:v>
                </c:pt>
                <c:pt idx="74">
                  <c:v>4989571.173277</c:v>
                </c:pt>
                <c:pt idx="75">
                  <c:v>3469542.0290620001</c:v>
                </c:pt>
                <c:pt idx="76">
                  <c:v>6626787.4435409997</c:v>
                </c:pt>
                <c:pt idx="77">
                  <c:v>7961266.043571</c:v>
                </c:pt>
                <c:pt idx="78">
                  <c:v>986473.98020899994</c:v>
                </c:pt>
                <c:pt idx="79">
                  <c:v>646110.15423800005</c:v>
                </c:pt>
                <c:pt idx="80">
                  <c:v>2088261.779294</c:v>
                </c:pt>
                <c:pt idx="81">
                  <c:v>2017745.9859770001</c:v>
                </c:pt>
                <c:pt idx="82">
                  <c:v>1656672.7296249999</c:v>
                </c:pt>
                <c:pt idx="83">
                  <c:v>2085000.4246489999</c:v>
                </c:pt>
                <c:pt idx="84">
                  <c:v>1570632.0300110001</c:v>
                </c:pt>
                <c:pt idx="85">
                  <c:v>1186608.1464849999</c:v>
                </c:pt>
                <c:pt idx="86">
                  <c:v>2133523.6568</c:v>
                </c:pt>
                <c:pt idx="87">
                  <c:v>1924540.157253</c:v>
                </c:pt>
                <c:pt idx="88">
                  <c:v>3642803.167444</c:v>
                </c:pt>
                <c:pt idx="89">
                  <c:v>3797577.1159359999</c:v>
                </c:pt>
                <c:pt idx="90">
                  <c:v>4824721.0116050001</c:v>
                </c:pt>
                <c:pt idx="91">
                  <c:v>3434381.6607969999</c:v>
                </c:pt>
                <c:pt idx="92">
                  <c:v>1805590.1589850001</c:v>
                </c:pt>
                <c:pt idx="93">
                  <c:v>1700522.2443850001</c:v>
                </c:pt>
                <c:pt idx="94">
                  <c:v>2703040.1890810002</c:v>
                </c:pt>
                <c:pt idx="95">
                  <c:v>3192992.9763870002</c:v>
                </c:pt>
                <c:pt idx="96">
                  <c:v>2847234.0608239998</c:v>
                </c:pt>
                <c:pt idx="97">
                  <c:v>3400613.2990600001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C-524A-96A1-49240B573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2003551"/>
        <c:axId val="15410687"/>
      </c:scatterChart>
      <c:valAx>
        <c:axId val="72200355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Crystal Thickness</a:t>
                </a:r>
                <a:r>
                  <a:rPr lang="en-US" baseline="0"/>
                  <a:t> (µm)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5410687"/>
        <c:crosses val="autoZero"/>
        <c:crossBetween val="midCat"/>
      </c:valAx>
      <c:valAx>
        <c:axId val="1541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Transmission Intensity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5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2003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LCSO Crystal Thickness vs ACD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Backward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'LabView &amp; Zygo data compiled'!$C:$C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8.2780185999309186</c:v>
                  </c:pt>
                  <c:pt idx="3">
                    <c:v>5.8678634482934244</c:v>
                  </c:pt>
                  <c:pt idx="5">
                    <c:v>3.6759653029163983</c:v>
                  </c:pt>
                  <c:pt idx="7">
                    <c:v>8.0497124521324679</c:v>
                  </c:pt>
                  <c:pt idx="9">
                    <c:v>13.377860862208252</c:v>
                  </c:pt>
                  <c:pt idx="11">
                    <c:v>12.197288087047843</c:v>
                  </c:pt>
                  <c:pt idx="13">
                    <c:v>9.0109820787860446</c:v>
                  </c:pt>
                  <c:pt idx="15">
                    <c:v>6.049332474624328</c:v>
                  </c:pt>
                  <c:pt idx="17">
                    <c:v>19.189827443379169</c:v>
                  </c:pt>
                  <c:pt idx="19">
                    <c:v>6.8037376742790618</c:v>
                  </c:pt>
                  <c:pt idx="21">
                    <c:v>6.012871874203582</c:v>
                  </c:pt>
                  <c:pt idx="23">
                    <c:v>12.112006044554398</c:v>
                  </c:pt>
                  <c:pt idx="25">
                    <c:v>5.3725008384362765</c:v>
                  </c:pt>
                  <c:pt idx="27">
                    <c:v>4.314253513916225</c:v>
                  </c:pt>
                  <c:pt idx="29">
                    <c:v>12.593616434415146</c:v>
                  </c:pt>
                  <c:pt idx="31">
                    <c:v>12.81015763307829</c:v>
                  </c:pt>
                  <c:pt idx="33">
                    <c:v>8.1457257752014485</c:v>
                  </c:pt>
                  <c:pt idx="35">
                    <c:v>3.3366781649967758</c:v>
                  </c:pt>
                  <c:pt idx="37">
                    <c:v>4.0368930571867399</c:v>
                  </c:pt>
                  <c:pt idx="39">
                    <c:v>2.5420184518852338</c:v>
                  </c:pt>
                  <c:pt idx="41">
                    <c:v>8.9171125314026405</c:v>
                  </c:pt>
                  <c:pt idx="43">
                    <c:v>4.8158883969644171</c:v>
                  </c:pt>
                  <c:pt idx="45">
                    <c:v>11.586543622957549</c:v>
                  </c:pt>
                  <c:pt idx="47">
                    <c:v>11.931192681982489</c:v>
                  </c:pt>
                  <c:pt idx="49">
                    <c:v>15.148410275140028</c:v>
                  </c:pt>
                  <c:pt idx="51">
                    <c:v>22.631224709108711</c:v>
                  </c:pt>
                  <c:pt idx="53">
                    <c:v>19.837157952948967</c:v>
                  </c:pt>
                  <c:pt idx="55">
                    <c:v>18.444247311340966</c:v>
                  </c:pt>
                  <c:pt idx="57">
                    <c:v>27.056684475159745</c:v>
                  </c:pt>
                  <c:pt idx="59">
                    <c:v>16.177818655559108</c:v>
                  </c:pt>
                  <c:pt idx="61">
                    <c:v>6.1155661281078668</c:v>
                  </c:pt>
                  <c:pt idx="63">
                    <c:v>10.940079709023719</c:v>
                  </c:pt>
                  <c:pt idx="65">
                    <c:v>17.404530844326516</c:v>
                  </c:pt>
                  <c:pt idx="67">
                    <c:v>15.382581497072346</c:v>
                  </c:pt>
                  <c:pt idx="69">
                    <c:v>27.832220927589177</c:v>
                  </c:pt>
                  <c:pt idx="71">
                    <c:v>25.785596500792241</c:v>
                  </c:pt>
                  <c:pt idx="73">
                    <c:v>17.372275399453766</c:v>
                  </c:pt>
                  <c:pt idx="75">
                    <c:v>10.747297010544385</c:v>
                  </c:pt>
                  <c:pt idx="77">
                    <c:v>24.788505060678592</c:v>
                  </c:pt>
                  <c:pt idx="79">
                    <c:v>2.7221718729903883</c:v>
                  </c:pt>
                  <c:pt idx="81">
                    <c:v>3.9926357394403329</c:v>
                  </c:pt>
                  <c:pt idx="83">
                    <c:v>2.6895379791392142</c:v>
                  </c:pt>
                  <c:pt idx="85">
                    <c:v>2.6247025244126236</c:v>
                  </c:pt>
                  <c:pt idx="87">
                    <c:v>4.3798056365233826</c:v>
                  </c:pt>
                  <c:pt idx="89">
                    <c:v>12.379823114627385</c:v>
                  </c:pt>
                  <c:pt idx="91">
                    <c:v>20.880880983260049</c:v>
                  </c:pt>
                  <c:pt idx="93">
                    <c:v>3.5013356002000506</c:v>
                  </c:pt>
                  <c:pt idx="95">
                    <c:v>9.7332967254846388</c:v>
                  </c:pt>
                  <c:pt idx="97">
                    <c:v>6.9644018407744293</c:v>
                  </c:pt>
                </c:numCache>
              </c:numRef>
            </c:plus>
            <c:minus>
              <c:numRef>
                <c:f>'LabView &amp; Zygo data compiled'!$C:$C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8.2780185999309186</c:v>
                  </c:pt>
                  <c:pt idx="3">
                    <c:v>5.8678634482934244</c:v>
                  </c:pt>
                  <c:pt idx="5">
                    <c:v>3.6759653029163983</c:v>
                  </c:pt>
                  <c:pt idx="7">
                    <c:v>8.0497124521324679</c:v>
                  </c:pt>
                  <c:pt idx="9">
                    <c:v>13.377860862208252</c:v>
                  </c:pt>
                  <c:pt idx="11">
                    <c:v>12.197288087047843</c:v>
                  </c:pt>
                  <c:pt idx="13">
                    <c:v>9.0109820787860446</c:v>
                  </c:pt>
                  <c:pt idx="15">
                    <c:v>6.049332474624328</c:v>
                  </c:pt>
                  <c:pt idx="17">
                    <c:v>19.189827443379169</c:v>
                  </c:pt>
                  <c:pt idx="19">
                    <c:v>6.8037376742790618</c:v>
                  </c:pt>
                  <c:pt idx="21">
                    <c:v>6.012871874203582</c:v>
                  </c:pt>
                  <c:pt idx="23">
                    <c:v>12.112006044554398</c:v>
                  </c:pt>
                  <c:pt idx="25">
                    <c:v>5.3725008384362765</c:v>
                  </c:pt>
                  <c:pt idx="27">
                    <c:v>4.314253513916225</c:v>
                  </c:pt>
                  <c:pt idx="29">
                    <c:v>12.593616434415146</c:v>
                  </c:pt>
                  <c:pt idx="31">
                    <c:v>12.81015763307829</c:v>
                  </c:pt>
                  <c:pt idx="33">
                    <c:v>8.1457257752014485</c:v>
                  </c:pt>
                  <c:pt idx="35">
                    <c:v>3.3366781649967758</c:v>
                  </c:pt>
                  <c:pt idx="37">
                    <c:v>4.0368930571867399</c:v>
                  </c:pt>
                  <c:pt idx="39">
                    <c:v>2.5420184518852338</c:v>
                  </c:pt>
                  <c:pt idx="41">
                    <c:v>8.9171125314026405</c:v>
                  </c:pt>
                  <c:pt idx="43">
                    <c:v>4.8158883969644171</c:v>
                  </c:pt>
                  <c:pt idx="45">
                    <c:v>11.586543622957549</c:v>
                  </c:pt>
                  <c:pt idx="47">
                    <c:v>11.931192681982489</c:v>
                  </c:pt>
                  <c:pt idx="49">
                    <c:v>15.148410275140028</c:v>
                  </c:pt>
                  <c:pt idx="51">
                    <c:v>22.631224709108711</c:v>
                  </c:pt>
                  <c:pt idx="53">
                    <c:v>19.837157952948967</c:v>
                  </c:pt>
                  <c:pt idx="55">
                    <c:v>18.444247311340966</c:v>
                  </c:pt>
                  <c:pt idx="57">
                    <c:v>27.056684475159745</c:v>
                  </c:pt>
                  <c:pt idx="59">
                    <c:v>16.177818655559108</c:v>
                  </c:pt>
                  <c:pt idx="61">
                    <c:v>6.1155661281078668</c:v>
                  </c:pt>
                  <c:pt idx="63">
                    <c:v>10.940079709023719</c:v>
                  </c:pt>
                  <c:pt idx="65">
                    <c:v>17.404530844326516</c:v>
                  </c:pt>
                  <c:pt idx="67">
                    <c:v>15.382581497072346</c:v>
                  </c:pt>
                  <c:pt idx="69">
                    <c:v>27.832220927589177</c:v>
                  </c:pt>
                  <c:pt idx="71">
                    <c:v>25.785596500792241</c:v>
                  </c:pt>
                  <c:pt idx="73">
                    <c:v>17.372275399453766</c:v>
                  </c:pt>
                  <c:pt idx="75">
                    <c:v>10.747297010544385</c:v>
                  </c:pt>
                  <c:pt idx="77">
                    <c:v>24.788505060678592</c:v>
                  </c:pt>
                  <c:pt idx="79">
                    <c:v>2.7221718729903883</c:v>
                  </c:pt>
                  <c:pt idx="81">
                    <c:v>3.9926357394403329</c:v>
                  </c:pt>
                  <c:pt idx="83">
                    <c:v>2.6895379791392142</c:v>
                  </c:pt>
                  <c:pt idx="85">
                    <c:v>2.6247025244126236</c:v>
                  </c:pt>
                  <c:pt idx="87">
                    <c:v>4.3798056365233826</c:v>
                  </c:pt>
                  <c:pt idx="89">
                    <c:v>12.379823114627385</c:v>
                  </c:pt>
                  <c:pt idx="91">
                    <c:v>20.880880983260049</c:v>
                  </c:pt>
                  <c:pt idx="93">
                    <c:v>3.5013356002000506</c:v>
                  </c:pt>
                  <c:pt idx="95">
                    <c:v>9.7332967254846388</c:v>
                  </c:pt>
                  <c:pt idx="97">
                    <c:v>6.9644018407744293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'Backward Transmission ACD'!$H$2:$H$49</c:f>
              <c:numCache>
                <c:formatCode>0.00</c:formatCode>
                <c:ptCount val="48"/>
                <c:pt idx="0">
                  <c:v>19.512234368307009</c:v>
                </c:pt>
                <c:pt idx="1">
                  <c:v>33.011807348367562</c:v>
                </c:pt>
                <c:pt idx="2">
                  <c:v>30.576897180101689</c:v>
                </c:pt>
                <c:pt idx="3">
                  <c:v>29.088203587885229</c:v>
                </c:pt>
                <c:pt idx="4">
                  <c:v>24.094494774023921</c:v>
                </c:pt>
                <c:pt idx="5">
                  <c:v>18.634820660086302</c:v>
                </c:pt>
                <c:pt idx="6">
                  <c:v>18.857423600419313</c:v>
                </c:pt>
                <c:pt idx="7">
                  <c:v>33.242581762517716</c:v>
                </c:pt>
                <c:pt idx="8">
                  <c:v>21.868140239428822</c:v>
                </c:pt>
                <c:pt idx="9">
                  <c:v>28.895917729138933</c:v>
                </c:pt>
                <c:pt idx="10">
                  <c:v>26.622679747296846</c:v>
                </c:pt>
                <c:pt idx="11">
                  <c:v>21.820418574785329</c:v>
                </c:pt>
                <c:pt idx="12">
                  <c:v>38.458932222504274</c:v>
                </c:pt>
                <c:pt idx="13">
                  <c:v>32.842908351354716</c:v>
                </c:pt>
                <c:pt idx="14">
                  <c:v>16.949310380319197</c:v>
                </c:pt>
                <c:pt idx="15">
                  <c:v>17.831895242154282</c:v>
                </c:pt>
                <c:pt idx="16">
                  <c:v>30.303281319190937</c:v>
                </c:pt>
                <c:pt idx="17">
                  <c:v>30.737455757887307</c:v>
                </c:pt>
                <c:pt idx="18">
                  <c:v>39.716691630353253</c:v>
                </c:pt>
                <c:pt idx="19">
                  <c:v>27.793902230111833</c:v>
                </c:pt>
                <c:pt idx="20">
                  <c:v>18.103219121056295</c:v>
                </c:pt>
                <c:pt idx="21">
                  <c:v>34.045965853991021</c:v>
                </c:pt>
                <c:pt idx="22">
                  <c:v>12.155563947057511</c:v>
                </c:pt>
                <c:pt idx="23">
                  <c:v>15.981050609840784</c:v>
                </c:pt>
                <c:pt idx="24">
                  <c:v>16.619789706393032</c:v>
                </c:pt>
                <c:pt idx="25">
                  <c:v>13.531842098498871</c:v>
                </c:pt>
                <c:pt idx="26">
                  <c:v>7.9274591744462279</c:v>
                </c:pt>
                <c:pt idx="27">
                  <c:v>15.045927940880752</c:v>
                </c:pt>
                <c:pt idx="28">
                  <c:v>4.6927903904587076</c:v>
                </c:pt>
                <c:pt idx="29">
                  <c:v>17.489720576621039</c:v>
                </c:pt>
                <c:pt idx="30">
                  <c:v>20.023351712036003</c:v>
                </c:pt>
                <c:pt idx="31">
                  <c:v>19.261430726705015</c:v>
                </c:pt>
                <c:pt idx="32">
                  <c:v>14.741662828705062</c:v>
                </c:pt>
                <c:pt idx="33">
                  <c:v>16.538897704345164</c:v>
                </c:pt>
                <c:pt idx="34">
                  <c:v>6.6157143323509402</c:v>
                </c:pt>
                <c:pt idx="35">
                  <c:v>7.3942148300088357</c:v>
                </c:pt>
                <c:pt idx="36">
                  <c:v>18.422825787282907</c:v>
                </c:pt>
                <c:pt idx="37">
                  <c:v>15.675289067209979</c:v>
                </c:pt>
                <c:pt idx="38">
                  <c:v>7.4976464842591755</c:v>
                </c:pt>
                <c:pt idx="39">
                  <c:v>63.723830145941648</c:v>
                </c:pt>
                <c:pt idx="40">
                  <c:v>33.161527654278039</c:v>
                </c:pt>
                <c:pt idx="41">
                  <c:v>33.569388460464886</c:v>
                </c:pt>
                <c:pt idx="42">
                  <c:v>30.727105522762407</c:v>
                </c:pt>
                <c:pt idx="43">
                  <c:v>38.655265099243124</c:v>
                </c:pt>
                <c:pt idx="44">
                  <c:v>18.705304243345829</c:v>
                </c:pt>
                <c:pt idx="45">
                  <c:v>28.828427551283646</c:v>
                </c:pt>
                <c:pt idx="46">
                  <c:v>19.212316345712249</c:v>
                </c:pt>
                <c:pt idx="47">
                  <c:v>18.752974153342571</c:v>
                </c:pt>
              </c:numCache>
            </c:numRef>
          </c:xVal>
          <c:yVal>
            <c:numRef>
              <c:f>'Backward Transmission ACD'!$B$2:$B$49</c:f>
              <c:numCache>
                <c:formatCode>General</c:formatCode>
                <c:ptCount val="48"/>
                <c:pt idx="0">
                  <c:v>2843.0095609999998</c:v>
                </c:pt>
                <c:pt idx="1">
                  <c:v>2659.2594370000002</c:v>
                </c:pt>
                <c:pt idx="2">
                  <c:v>2122.7041370000002</c:v>
                </c:pt>
                <c:pt idx="3">
                  <c:v>909.39462400000002</c:v>
                </c:pt>
                <c:pt idx="4">
                  <c:v>319.641459</c:v>
                </c:pt>
                <c:pt idx="5">
                  <c:v>3278.2529070000001</c:v>
                </c:pt>
                <c:pt idx="6">
                  <c:v>3728.9931590000001</c:v>
                </c:pt>
                <c:pt idx="7">
                  <c:v>3718.4360339999998</c:v>
                </c:pt>
                <c:pt idx="8">
                  <c:v>1070.1063959999999</c:v>
                </c:pt>
                <c:pt idx="9">
                  <c:v>322.63021700000002</c:v>
                </c:pt>
                <c:pt idx="10">
                  <c:v>185.26537500000001</c:v>
                </c:pt>
                <c:pt idx="11">
                  <c:v>1547.4312359999999</c:v>
                </c:pt>
                <c:pt idx="12">
                  <c:v>3731.9807609999998</c:v>
                </c:pt>
                <c:pt idx="13">
                  <c:v>2610.4586039999999</c:v>
                </c:pt>
                <c:pt idx="14">
                  <c:v>3210.3274120000001</c:v>
                </c:pt>
                <c:pt idx="15">
                  <c:v>2777.5559739999999</c:v>
                </c:pt>
                <c:pt idx="16">
                  <c:v>1460.124544</c:v>
                </c:pt>
                <c:pt idx="17">
                  <c:v>1945.6521279999999</c:v>
                </c:pt>
                <c:pt idx="18">
                  <c:v>2170.9727969999999</c:v>
                </c:pt>
                <c:pt idx="19">
                  <c:v>822.73256200000003</c:v>
                </c:pt>
                <c:pt idx="20">
                  <c:v>3611.0872810000001</c:v>
                </c:pt>
                <c:pt idx="21">
                  <c:v>3681.458811</c:v>
                </c:pt>
                <c:pt idx="22">
                  <c:v>4920.3254349999997</c:v>
                </c:pt>
                <c:pt idx="23">
                  <c:v>4413.4096790000003</c:v>
                </c:pt>
                <c:pt idx="24">
                  <c:v>3827.7912379999998</c:v>
                </c:pt>
                <c:pt idx="25">
                  <c:v>4393.5934470000002</c:v>
                </c:pt>
                <c:pt idx="26">
                  <c:v>2987.7920629999999</c:v>
                </c:pt>
                <c:pt idx="27">
                  <c:v>4408.6359990000001</c:v>
                </c:pt>
                <c:pt idx="28">
                  <c:v>1767.446874</c:v>
                </c:pt>
                <c:pt idx="29">
                  <c:v>3338.1998990000002</c:v>
                </c:pt>
                <c:pt idx="30">
                  <c:v>1574.826028</c:v>
                </c:pt>
                <c:pt idx="31">
                  <c:v>2760.9522969999998</c:v>
                </c:pt>
                <c:pt idx="32">
                  <c:v>5027.2808269999996</c:v>
                </c:pt>
                <c:pt idx="33">
                  <c:v>4549.3911170000001</c:v>
                </c:pt>
                <c:pt idx="34">
                  <c:v>2578.6443380000001</c:v>
                </c:pt>
                <c:pt idx="35">
                  <c:v>3994.919711</c:v>
                </c:pt>
                <c:pt idx="36">
                  <c:v>3580.6364279999998</c:v>
                </c:pt>
                <c:pt idx="37">
                  <c:v>5072.4529149999998</c:v>
                </c:pt>
                <c:pt idx="38">
                  <c:v>2953.0216009999999</c:v>
                </c:pt>
                <c:pt idx="39">
                  <c:v>1747.4708909999999</c:v>
                </c:pt>
                <c:pt idx="40">
                  <c:v>3112.080105</c:v>
                </c:pt>
                <c:pt idx="41">
                  <c:v>2912.791753</c:v>
                </c:pt>
                <c:pt idx="42">
                  <c:v>1801.2921699999999</c:v>
                </c:pt>
                <c:pt idx="43">
                  <c:v>2349.7304359999998</c:v>
                </c:pt>
                <c:pt idx="44">
                  <c:v>3304.5586250000001</c:v>
                </c:pt>
                <c:pt idx="45">
                  <c:v>633.52638200000001</c:v>
                </c:pt>
                <c:pt idx="46">
                  <c:v>1470.038315</c:v>
                </c:pt>
                <c:pt idx="47">
                  <c:v>2857.6298700000002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27-584F-823C-9B560E71EAD2}"/>
            </c:ext>
          </c:extLst>
        </c:ser>
        <c:ser>
          <c:idx val="1"/>
          <c:order val="1"/>
          <c:tx>
            <c:v>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'Forward Transmission ACD'!$H$2:$H$51</c:f>
              <c:numCache>
                <c:formatCode>0.00</c:formatCode>
                <c:ptCount val="50"/>
                <c:pt idx="0">
                  <c:v>19.512234368307009</c:v>
                </c:pt>
                <c:pt idx="1">
                  <c:v>33.011807348367562</c:v>
                </c:pt>
                <c:pt idx="2">
                  <c:v>30.576897180101689</c:v>
                </c:pt>
                <c:pt idx="3">
                  <c:v>29.088203587885229</c:v>
                </c:pt>
                <c:pt idx="4">
                  <c:v>24.094494774023921</c:v>
                </c:pt>
                <c:pt idx="5">
                  <c:v>18.634820660086302</c:v>
                </c:pt>
                <c:pt idx="6">
                  <c:v>18.857423600419313</c:v>
                </c:pt>
                <c:pt idx="7">
                  <c:v>33.242581762517716</c:v>
                </c:pt>
                <c:pt idx="8">
                  <c:v>21.868140239428822</c:v>
                </c:pt>
                <c:pt idx="9">
                  <c:v>28.895917729138933</c:v>
                </c:pt>
                <c:pt idx="10">
                  <c:v>26.622679747296846</c:v>
                </c:pt>
                <c:pt idx="11">
                  <c:v>21.820418574785329</c:v>
                </c:pt>
                <c:pt idx="12">
                  <c:v>38.458932222504274</c:v>
                </c:pt>
                <c:pt idx="13">
                  <c:v>32.842908351354716</c:v>
                </c:pt>
                <c:pt idx="14">
                  <c:v>16.949310380319197</c:v>
                </c:pt>
                <c:pt idx="15">
                  <c:v>17.831895242154282</c:v>
                </c:pt>
                <c:pt idx="16">
                  <c:v>30.303281319190937</c:v>
                </c:pt>
                <c:pt idx="17">
                  <c:v>30.737455757887307</c:v>
                </c:pt>
                <c:pt idx="18">
                  <c:v>39.716691630353253</c:v>
                </c:pt>
                <c:pt idx="19">
                  <c:v>27.793902230111833</c:v>
                </c:pt>
                <c:pt idx="20">
                  <c:v>18.103219121056295</c:v>
                </c:pt>
                <c:pt idx="21">
                  <c:v>34.045965853991021</c:v>
                </c:pt>
                <c:pt idx="22">
                  <c:v>12.155563947057511</c:v>
                </c:pt>
                <c:pt idx="23">
                  <c:v>15.981050609840784</c:v>
                </c:pt>
                <c:pt idx="24">
                  <c:v>16.619789706393032</c:v>
                </c:pt>
                <c:pt idx="25">
                  <c:v>13.531842098498871</c:v>
                </c:pt>
                <c:pt idx="26">
                  <c:v>7.9274591744462279</c:v>
                </c:pt>
                <c:pt idx="27">
                  <c:v>15.045927940880752</c:v>
                </c:pt>
                <c:pt idx="28">
                  <c:v>4.6927903904587076</c:v>
                </c:pt>
                <c:pt idx="29">
                  <c:v>17.489720576621039</c:v>
                </c:pt>
                <c:pt idx="30">
                  <c:v>20.023351712036003</c:v>
                </c:pt>
                <c:pt idx="31">
                  <c:v>19.261430726705015</c:v>
                </c:pt>
                <c:pt idx="32">
                  <c:v>14.741662828705062</c:v>
                </c:pt>
                <c:pt idx="33">
                  <c:v>16.538897704345164</c:v>
                </c:pt>
                <c:pt idx="34">
                  <c:v>6.6157143323509402</c:v>
                </c:pt>
                <c:pt idx="35">
                  <c:v>7.3942148300088357</c:v>
                </c:pt>
                <c:pt idx="36">
                  <c:v>18.422825787282907</c:v>
                </c:pt>
                <c:pt idx="37">
                  <c:v>15.675289067209979</c:v>
                </c:pt>
                <c:pt idx="38">
                  <c:v>7.4976464842591755</c:v>
                </c:pt>
                <c:pt idx="39">
                  <c:v>63.723830145941648</c:v>
                </c:pt>
                <c:pt idx="40">
                  <c:v>26.16583875959207</c:v>
                </c:pt>
                <c:pt idx="41">
                  <c:v>26.16583875959207</c:v>
                </c:pt>
                <c:pt idx="42">
                  <c:v>33.161527654278039</c:v>
                </c:pt>
                <c:pt idx="43">
                  <c:v>33.569388460464886</c:v>
                </c:pt>
                <c:pt idx="44">
                  <c:v>30.727105522762407</c:v>
                </c:pt>
                <c:pt idx="45">
                  <c:v>38.655265099243124</c:v>
                </c:pt>
                <c:pt idx="46">
                  <c:v>18.705304243345829</c:v>
                </c:pt>
                <c:pt idx="47">
                  <c:v>28.828427551283646</c:v>
                </c:pt>
                <c:pt idx="48">
                  <c:v>19.212316345712249</c:v>
                </c:pt>
                <c:pt idx="49">
                  <c:v>18.752974153342571</c:v>
                </c:pt>
              </c:numCache>
            </c:numRef>
          </c:xVal>
          <c:yVal>
            <c:numRef>
              <c:f>'Forward Transmission ACD'!$B$2:$B$51</c:f>
              <c:numCache>
                <c:formatCode>General</c:formatCode>
                <c:ptCount val="50"/>
                <c:pt idx="0">
                  <c:v>3065.1563679999999</c:v>
                </c:pt>
                <c:pt idx="1">
                  <c:v>2311.73785</c:v>
                </c:pt>
                <c:pt idx="2">
                  <c:v>2218.6459410000002</c:v>
                </c:pt>
                <c:pt idx="3">
                  <c:v>782.95854199999997</c:v>
                </c:pt>
                <c:pt idx="4">
                  <c:v>273.382159</c:v>
                </c:pt>
                <c:pt idx="5">
                  <c:v>3647.8398830000001</c:v>
                </c:pt>
                <c:pt idx="6">
                  <c:v>3661.3235559999998</c:v>
                </c:pt>
                <c:pt idx="7">
                  <c:v>3616.9051159999999</c:v>
                </c:pt>
                <c:pt idx="8">
                  <c:v>1664.686201</c:v>
                </c:pt>
                <c:pt idx="9">
                  <c:v>451.53595899999999</c:v>
                </c:pt>
                <c:pt idx="10">
                  <c:v>177.74049299999999</c:v>
                </c:pt>
                <c:pt idx="11">
                  <c:v>1774.9631710000001</c:v>
                </c:pt>
                <c:pt idx="12">
                  <c:v>3822.9573850000002</c:v>
                </c:pt>
                <c:pt idx="13">
                  <c:v>2673.44832</c:v>
                </c:pt>
                <c:pt idx="14">
                  <c:v>3151.288078</c:v>
                </c:pt>
                <c:pt idx="15">
                  <c:v>2983.7424850000002</c:v>
                </c:pt>
                <c:pt idx="16">
                  <c:v>1348.625166</c:v>
                </c:pt>
                <c:pt idx="17">
                  <c:v>2087.4521340000001</c:v>
                </c:pt>
                <c:pt idx="18">
                  <c:v>2374.0717049999998</c:v>
                </c:pt>
                <c:pt idx="19">
                  <c:v>1159.9445559999999</c:v>
                </c:pt>
                <c:pt idx="20">
                  <c:v>3387.391787</c:v>
                </c:pt>
                <c:pt idx="21">
                  <c:v>3624.1731239999999</c:v>
                </c:pt>
                <c:pt idx="22">
                  <c:v>5209.1553160000003</c:v>
                </c:pt>
                <c:pt idx="23">
                  <c:v>3828.4202719999998</c:v>
                </c:pt>
                <c:pt idx="24">
                  <c:v>3482.0336400000001</c:v>
                </c:pt>
                <c:pt idx="25">
                  <c:v>3971.5992729999998</c:v>
                </c:pt>
                <c:pt idx="26">
                  <c:v>3192.026899</c:v>
                </c:pt>
                <c:pt idx="27">
                  <c:v>4661.0131019999999</c:v>
                </c:pt>
                <c:pt idx="28">
                  <c:v>2229.4155230000001</c:v>
                </c:pt>
                <c:pt idx="29">
                  <c:v>3807.3772560000002</c:v>
                </c:pt>
                <c:pt idx="30">
                  <c:v>1880.8111489999999</c:v>
                </c:pt>
                <c:pt idx="31">
                  <c:v>2734.9980260000002</c:v>
                </c:pt>
                <c:pt idx="32">
                  <c:v>4613.0831410000001</c:v>
                </c:pt>
                <c:pt idx="33">
                  <c:v>4448.5676050000002</c:v>
                </c:pt>
                <c:pt idx="34">
                  <c:v>2293.1864540000001</c:v>
                </c:pt>
                <c:pt idx="35">
                  <c:v>3656.188764</c:v>
                </c:pt>
                <c:pt idx="36">
                  <c:v>3542.0796890000001</c:v>
                </c:pt>
                <c:pt idx="37">
                  <c:v>5098.7654060000004</c:v>
                </c:pt>
                <c:pt idx="38">
                  <c:v>3221.2126149999999</c:v>
                </c:pt>
                <c:pt idx="39">
                  <c:v>1714.0428240000001</c:v>
                </c:pt>
                <c:pt idx="40">
                  <c:v>144.939087</c:v>
                </c:pt>
                <c:pt idx="41">
                  <c:v>358.52547399999997</c:v>
                </c:pt>
                <c:pt idx="42">
                  <c:v>2991.7062059999998</c:v>
                </c:pt>
                <c:pt idx="43">
                  <c:v>3336.7928010000001</c:v>
                </c:pt>
                <c:pt idx="44">
                  <c:v>1793.9009590000001</c:v>
                </c:pt>
                <c:pt idx="45">
                  <c:v>2565.8023779999999</c:v>
                </c:pt>
                <c:pt idx="46">
                  <c:v>3346.6320609999998</c:v>
                </c:pt>
                <c:pt idx="47">
                  <c:v>465.22688799999997</c:v>
                </c:pt>
                <c:pt idx="48">
                  <c:v>1637.1319820000001</c:v>
                </c:pt>
                <c:pt idx="49">
                  <c:v>2811.6785530000002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27-584F-823C-9B560E71E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076271"/>
        <c:axId val="447481871"/>
      </c:scatterChart>
      <c:valAx>
        <c:axId val="82507627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Crystal Thickness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7481871"/>
        <c:crosses val="autoZero"/>
        <c:crossBetween val="midCat"/>
      </c:valAx>
      <c:valAx>
        <c:axId val="4474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|ACD|</a:t>
                </a:r>
                <a:r>
                  <a:rPr lang="en-US" baseline="0"/>
                  <a:t> (mdeg)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507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LCSO Crystal Thickness vs Average ACD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LCSO crystals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'LabView &amp; Zygo data compiled'!$C:$C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8.2780185999309186</c:v>
                  </c:pt>
                  <c:pt idx="3">
                    <c:v>5.8678634482934244</c:v>
                  </c:pt>
                  <c:pt idx="5">
                    <c:v>3.6759653029163983</c:v>
                  </c:pt>
                  <c:pt idx="7">
                    <c:v>8.0497124521324679</c:v>
                  </c:pt>
                  <c:pt idx="9">
                    <c:v>13.377860862208252</c:v>
                  </c:pt>
                  <c:pt idx="11">
                    <c:v>12.197288087047843</c:v>
                  </c:pt>
                  <c:pt idx="13">
                    <c:v>9.0109820787860446</c:v>
                  </c:pt>
                  <c:pt idx="15">
                    <c:v>6.049332474624328</c:v>
                  </c:pt>
                  <c:pt idx="17">
                    <c:v>19.189827443379169</c:v>
                  </c:pt>
                  <c:pt idx="19">
                    <c:v>6.8037376742790618</c:v>
                  </c:pt>
                  <c:pt idx="21">
                    <c:v>6.012871874203582</c:v>
                  </c:pt>
                  <c:pt idx="23">
                    <c:v>12.112006044554398</c:v>
                  </c:pt>
                  <c:pt idx="25">
                    <c:v>5.3725008384362765</c:v>
                  </c:pt>
                  <c:pt idx="27">
                    <c:v>4.314253513916225</c:v>
                  </c:pt>
                  <c:pt idx="29">
                    <c:v>12.593616434415146</c:v>
                  </c:pt>
                  <c:pt idx="31">
                    <c:v>12.81015763307829</c:v>
                  </c:pt>
                  <c:pt idx="33">
                    <c:v>8.1457257752014485</c:v>
                  </c:pt>
                  <c:pt idx="35">
                    <c:v>3.3366781649967758</c:v>
                  </c:pt>
                  <c:pt idx="37">
                    <c:v>4.0368930571867399</c:v>
                  </c:pt>
                  <c:pt idx="39">
                    <c:v>2.5420184518852338</c:v>
                  </c:pt>
                  <c:pt idx="41">
                    <c:v>8.9171125314026405</c:v>
                  </c:pt>
                  <c:pt idx="43">
                    <c:v>4.8158883969644171</c:v>
                  </c:pt>
                  <c:pt idx="45">
                    <c:v>11.586543622957549</c:v>
                  </c:pt>
                  <c:pt idx="47">
                    <c:v>11.931192681982489</c:v>
                  </c:pt>
                  <c:pt idx="49">
                    <c:v>15.148410275140028</c:v>
                  </c:pt>
                  <c:pt idx="51">
                    <c:v>22.631224709108711</c:v>
                  </c:pt>
                  <c:pt idx="53">
                    <c:v>19.837157952948967</c:v>
                  </c:pt>
                  <c:pt idx="55">
                    <c:v>18.444247311340966</c:v>
                  </c:pt>
                  <c:pt idx="57">
                    <c:v>27.056684475159745</c:v>
                  </c:pt>
                  <c:pt idx="59">
                    <c:v>16.177818655559108</c:v>
                  </c:pt>
                  <c:pt idx="61">
                    <c:v>6.1155661281078668</c:v>
                  </c:pt>
                  <c:pt idx="63">
                    <c:v>10.940079709023719</c:v>
                  </c:pt>
                  <c:pt idx="65">
                    <c:v>17.404530844326516</c:v>
                  </c:pt>
                  <c:pt idx="67">
                    <c:v>15.382581497072346</c:v>
                  </c:pt>
                  <c:pt idx="69">
                    <c:v>27.832220927589177</c:v>
                  </c:pt>
                  <c:pt idx="71">
                    <c:v>25.785596500792241</c:v>
                  </c:pt>
                  <c:pt idx="73">
                    <c:v>17.372275399453766</c:v>
                  </c:pt>
                  <c:pt idx="75">
                    <c:v>10.747297010544385</c:v>
                  </c:pt>
                  <c:pt idx="77">
                    <c:v>24.788505060678592</c:v>
                  </c:pt>
                  <c:pt idx="79">
                    <c:v>2.7221718729903883</c:v>
                  </c:pt>
                  <c:pt idx="81">
                    <c:v>3.9926357394403329</c:v>
                  </c:pt>
                  <c:pt idx="83">
                    <c:v>2.6895379791392142</c:v>
                  </c:pt>
                  <c:pt idx="85">
                    <c:v>2.6247025244126236</c:v>
                  </c:pt>
                  <c:pt idx="87">
                    <c:v>4.3798056365233826</c:v>
                  </c:pt>
                  <c:pt idx="89">
                    <c:v>12.379823114627385</c:v>
                  </c:pt>
                  <c:pt idx="91">
                    <c:v>20.880880983260049</c:v>
                  </c:pt>
                  <c:pt idx="93">
                    <c:v>3.5013356002000506</c:v>
                  </c:pt>
                  <c:pt idx="95">
                    <c:v>9.7332967254846388</c:v>
                  </c:pt>
                  <c:pt idx="97">
                    <c:v>6.9644018407744293</c:v>
                  </c:pt>
                </c:numCache>
              </c:numRef>
            </c:plus>
            <c:minus>
              <c:numRef>
                <c:f>'LabView &amp; Zygo data compiled'!$C:$C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8.2780185999309186</c:v>
                  </c:pt>
                  <c:pt idx="3">
                    <c:v>5.8678634482934244</c:v>
                  </c:pt>
                  <c:pt idx="5">
                    <c:v>3.6759653029163983</c:v>
                  </c:pt>
                  <c:pt idx="7">
                    <c:v>8.0497124521324679</c:v>
                  </c:pt>
                  <c:pt idx="9">
                    <c:v>13.377860862208252</c:v>
                  </c:pt>
                  <c:pt idx="11">
                    <c:v>12.197288087047843</c:v>
                  </c:pt>
                  <c:pt idx="13">
                    <c:v>9.0109820787860446</c:v>
                  </c:pt>
                  <c:pt idx="15">
                    <c:v>6.049332474624328</c:v>
                  </c:pt>
                  <c:pt idx="17">
                    <c:v>19.189827443379169</c:v>
                  </c:pt>
                  <c:pt idx="19">
                    <c:v>6.8037376742790618</c:v>
                  </c:pt>
                  <c:pt idx="21">
                    <c:v>6.012871874203582</c:v>
                  </c:pt>
                  <c:pt idx="23">
                    <c:v>12.112006044554398</c:v>
                  </c:pt>
                  <c:pt idx="25">
                    <c:v>5.3725008384362765</c:v>
                  </c:pt>
                  <c:pt idx="27">
                    <c:v>4.314253513916225</c:v>
                  </c:pt>
                  <c:pt idx="29">
                    <c:v>12.593616434415146</c:v>
                  </c:pt>
                  <c:pt idx="31">
                    <c:v>12.81015763307829</c:v>
                  </c:pt>
                  <c:pt idx="33">
                    <c:v>8.1457257752014485</c:v>
                  </c:pt>
                  <c:pt idx="35">
                    <c:v>3.3366781649967758</c:v>
                  </c:pt>
                  <c:pt idx="37">
                    <c:v>4.0368930571867399</c:v>
                  </c:pt>
                  <c:pt idx="39">
                    <c:v>2.5420184518852338</c:v>
                  </c:pt>
                  <c:pt idx="41">
                    <c:v>8.9171125314026405</c:v>
                  </c:pt>
                  <c:pt idx="43">
                    <c:v>4.8158883969644171</c:v>
                  </c:pt>
                  <c:pt idx="45">
                    <c:v>11.586543622957549</c:v>
                  </c:pt>
                  <c:pt idx="47">
                    <c:v>11.931192681982489</c:v>
                  </c:pt>
                  <c:pt idx="49">
                    <c:v>15.148410275140028</c:v>
                  </c:pt>
                  <c:pt idx="51">
                    <c:v>22.631224709108711</c:v>
                  </c:pt>
                  <c:pt idx="53">
                    <c:v>19.837157952948967</c:v>
                  </c:pt>
                  <c:pt idx="55">
                    <c:v>18.444247311340966</c:v>
                  </c:pt>
                  <c:pt idx="57">
                    <c:v>27.056684475159745</c:v>
                  </c:pt>
                  <c:pt idx="59">
                    <c:v>16.177818655559108</c:v>
                  </c:pt>
                  <c:pt idx="61">
                    <c:v>6.1155661281078668</c:v>
                  </c:pt>
                  <c:pt idx="63">
                    <c:v>10.940079709023719</c:v>
                  </c:pt>
                  <c:pt idx="65">
                    <c:v>17.404530844326516</c:v>
                  </c:pt>
                  <c:pt idx="67">
                    <c:v>15.382581497072346</c:v>
                  </c:pt>
                  <c:pt idx="69">
                    <c:v>27.832220927589177</c:v>
                  </c:pt>
                  <c:pt idx="71">
                    <c:v>25.785596500792241</c:v>
                  </c:pt>
                  <c:pt idx="73">
                    <c:v>17.372275399453766</c:v>
                  </c:pt>
                  <c:pt idx="75">
                    <c:v>10.747297010544385</c:v>
                  </c:pt>
                  <c:pt idx="77">
                    <c:v>24.788505060678592</c:v>
                  </c:pt>
                  <c:pt idx="79">
                    <c:v>2.7221718729903883</c:v>
                  </c:pt>
                  <c:pt idx="81">
                    <c:v>3.9926357394403329</c:v>
                  </c:pt>
                  <c:pt idx="83">
                    <c:v>2.6895379791392142</c:v>
                  </c:pt>
                  <c:pt idx="85">
                    <c:v>2.6247025244126236</c:v>
                  </c:pt>
                  <c:pt idx="87">
                    <c:v>4.3798056365233826</c:v>
                  </c:pt>
                  <c:pt idx="89">
                    <c:v>12.379823114627385</c:v>
                  </c:pt>
                  <c:pt idx="91">
                    <c:v>20.880880983260049</c:v>
                  </c:pt>
                  <c:pt idx="93">
                    <c:v>3.5013356002000506</c:v>
                  </c:pt>
                  <c:pt idx="95">
                    <c:v>9.7332967254846388</c:v>
                  </c:pt>
                  <c:pt idx="97">
                    <c:v>6.9644018407744293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'LabView &amp; Zygo data compiled'!$I$2:$I$99</c:f>
              <c:numCache>
                <c:formatCode>0.00</c:formatCode>
                <c:ptCount val="98"/>
                <c:pt idx="0">
                  <c:v>19.512234368307009</c:v>
                </c:pt>
                <c:pt idx="1">
                  <c:v>19.512234368307009</c:v>
                </c:pt>
                <c:pt idx="2">
                  <c:v>33.011807348367562</c:v>
                </c:pt>
                <c:pt idx="3">
                  <c:v>33.011807348367562</c:v>
                </c:pt>
                <c:pt idx="4">
                  <c:v>30.576897180101689</c:v>
                </c:pt>
                <c:pt idx="5">
                  <c:v>30.576897180101689</c:v>
                </c:pt>
                <c:pt idx="6">
                  <c:v>29.088203587885229</c:v>
                </c:pt>
                <c:pt idx="7">
                  <c:v>29.088203587885229</c:v>
                </c:pt>
                <c:pt idx="8">
                  <c:v>24.094494774023921</c:v>
                </c:pt>
                <c:pt idx="9">
                  <c:v>24.094494774023921</c:v>
                </c:pt>
                <c:pt idx="10">
                  <c:v>18.634820660086302</c:v>
                </c:pt>
                <c:pt idx="11">
                  <c:v>18.634820660086302</c:v>
                </c:pt>
                <c:pt idx="12">
                  <c:v>18.857423600419313</c:v>
                </c:pt>
                <c:pt idx="13">
                  <c:v>18.857423600419313</c:v>
                </c:pt>
                <c:pt idx="14">
                  <c:v>33.242581762517716</c:v>
                </c:pt>
                <c:pt idx="15">
                  <c:v>33.242581762517716</c:v>
                </c:pt>
                <c:pt idx="16">
                  <c:v>21.868140239428822</c:v>
                </c:pt>
                <c:pt idx="17">
                  <c:v>21.868140239428822</c:v>
                </c:pt>
                <c:pt idx="18">
                  <c:v>28.895917729138933</c:v>
                </c:pt>
                <c:pt idx="19">
                  <c:v>28.895917729138933</c:v>
                </c:pt>
                <c:pt idx="20">
                  <c:v>26.622679747296846</c:v>
                </c:pt>
                <c:pt idx="21">
                  <c:v>26.622679747296846</c:v>
                </c:pt>
                <c:pt idx="22">
                  <c:v>21.820418574785329</c:v>
                </c:pt>
                <c:pt idx="23">
                  <c:v>21.820418574785329</c:v>
                </c:pt>
                <c:pt idx="24">
                  <c:v>38.458932222504274</c:v>
                </c:pt>
                <c:pt idx="25">
                  <c:v>38.458932222504274</c:v>
                </c:pt>
                <c:pt idx="26">
                  <c:v>32.842908351354716</c:v>
                </c:pt>
                <c:pt idx="27">
                  <c:v>32.842908351354716</c:v>
                </c:pt>
                <c:pt idx="28">
                  <c:v>16.949310380319197</c:v>
                </c:pt>
                <c:pt idx="29">
                  <c:v>16.949310380319197</c:v>
                </c:pt>
                <c:pt idx="30">
                  <c:v>17.831895242154282</c:v>
                </c:pt>
                <c:pt idx="31">
                  <c:v>17.831895242154282</c:v>
                </c:pt>
                <c:pt idx="32">
                  <c:v>30.303281319190937</c:v>
                </c:pt>
                <c:pt idx="33">
                  <c:v>30.303281319190937</c:v>
                </c:pt>
                <c:pt idx="34">
                  <c:v>30.737455757887307</c:v>
                </c:pt>
                <c:pt idx="35">
                  <c:v>30.737455757887307</c:v>
                </c:pt>
                <c:pt idx="36">
                  <c:v>39.716691630353253</c:v>
                </c:pt>
                <c:pt idx="37">
                  <c:v>39.716691630353253</c:v>
                </c:pt>
                <c:pt idx="38">
                  <c:v>27.793902230111833</c:v>
                </c:pt>
                <c:pt idx="39">
                  <c:v>27.793902230111833</c:v>
                </c:pt>
                <c:pt idx="40">
                  <c:v>18.103219121056295</c:v>
                </c:pt>
                <c:pt idx="41">
                  <c:v>18.103219121056295</c:v>
                </c:pt>
                <c:pt idx="42">
                  <c:v>34.045965853991021</c:v>
                </c:pt>
                <c:pt idx="43">
                  <c:v>34.045965853991021</c:v>
                </c:pt>
                <c:pt idx="44">
                  <c:v>12.155563947057511</c:v>
                </c:pt>
                <c:pt idx="45">
                  <c:v>12.155563947057511</c:v>
                </c:pt>
                <c:pt idx="46">
                  <c:v>15.981050609840784</c:v>
                </c:pt>
                <c:pt idx="47">
                  <c:v>15.981050609840784</c:v>
                </c:pt>
                <c:pt idx="48">
                  <c:v>16.619789706393032</c:v>
                </c:pt>
                <c:pt idx="49">
                  <c:v>16.619789706393032</c:v>
                </c:pt>
                <c:pt idx="50">
                  <c:v>13.531842098498871</c:v>
                </c:pt>
                <c:pt idx="51">
                  <c:v>13.531842098498871</c:v>
                </c:pt>
                <c:pt idx="52">
                  <c:v>7.9274591744462279</c:v>
                </c:pt>
                <c:pt idx="53">
                  <c:v>7.9274591744462279</c:v>
                </c:pt>
                <c:pt idx="54">
                  <c:v>15.045927940880752</c:v>
                </c:pt>
                <c:pt idx="55">
                  <c:v>15.045927940880752</c:v>
                </c:pt>
                <c:pt idx="56">
                  <c:v>4.6927903904587076</c:v>
                </c:pt>
                <c:pt idx="57">
                  <c:v>4.6927903904587076</c:v>
                </c:pt>
                <c:pt idx="58">
                  <c:v>17.489720576621039</c:v>
                </c:pt>
                <c:pt idx="59">
                  <c:v>17.489720576621039</c:v>
                </c:pt>
                <c:pt idx="60">
                  <c:v>20.023351712036003</c:v>
                </c:pt>
                <c:pt idx="61">
                  <c:v>20.023351712036003</c:v>
                </c:pt>
                <c:pt idx="62">
                  <c:v>19.261430726705015</c:v>
                </c:pt>
                <c:pt idx="63">
                  <c:v>19.261430726705015</c:v>
                </c:pt>
                <c:pt idx="64">
                  <c:v>14.741662828705062</c:v>
                </c:pt>
                <c:pt idx="65">
                  <c:v>14.741662828705062</c:v>
                </c:pt>
                <c:pt idx="66">
                  <c:v>16.538897704345164</c:v>
                </c:pt>
                <c:pt idx="67">
                  <c:v>16.538897704345164</c:v>
                </c:pt>
                <c:pt idx="68">
                  <c:v>6.6157143323509402</c:v>
                </c:pt>
                <c:pt idx="69">
                  <c:v>6.6157143323509402</c:v>
                </c:pt>
                <c:pt idx="70">
                  <c:v>7.3942148300088357</c:v>
                </c:pt>
                <c:pt idx="71">
                  <c:v>7.3942148300088357</c:v>
                </c:pt>
                <c:pt idx="72">
                  <c:v>18.422825787282907</c:v>
                </c:pt>
                <c:pt idx="73">
                  <c:v>18.422825787282907</c:v>
                </c:pt>
                <c:pt idx="74">
                  <c:v>15.675289067209979</c:v>
                </c:pt>
                <c:pt idx="75">
                  <c:v>15.675289067209979</c:v>
                </c:pt>
                <c:pt idx="76">
                  <c:v>7.4976464842591755</c:v>
                </c:pt>
                <c:pt idx="77">
                  <c:v>7.4976464842591755</c:v>
                </c:pt>
                <c:pt idx="78">
                  <c:v>63.723830145941648</c:v>
                </c:pt>
                <c:pt idx="79">
                  <c:v>63.723830145941648</c:v>
                </c:pt>
                <c:pt idx="80">
                  <c:v>26.16583875959207</c:v>
                </c:pt>
                <c:pt idx="81">
                  <c:v>26.16583875959207</c:v>
                </c:pt>
                <c:pt idx="82">
                  <c:v>33.161527654278039</c:v>
                </c:pt>
                <c:pt idx="83">
                  <c:v>33.161527654278039</c:v>
                </c:pt>
                <c:pt idx="84">
                  <c:v>33.569388460464886</c:v>
                </c:pt>
                <c:pt idx="85">
                  <c:v>33.569388460464886</c:v>
                </c:pt>
                <c:pt idx="86">
                  <c:v>30.727105522762407</c:v>
                </c:pt>
                <c:pt idx="87">
                  <c:v>30.727105522762407</c:v>
                </c:pt>
                <c:pt idx="88">
                  <c:v>38.655265099243124</c:v>
                </c:pt>
                <c:pt idx="89">
                  <c:v>38.655265099243124</c:v>
                </c:pt>
                <c:pt idx="90">
                  <c:v>18.705304243345829</c:v>
                </c:pt>
                <c:pt idx="91">
                  <c:v>18.705304243345829</c:v>
                </c:pt>
                <c:pt idx="92">
                  <c:v>28.828427551283646</c:v>
                </c:pt>
                <c:pt idx="93">
                  <c:v>28.828427551283646</c:v>
                </c:pt>
                <c:pt idx="94">
                  <c:v>19.212316345712249</c:v>
                </c:pt>
                <c:pt idx="95">
                  <c:v>19.212316345712249</c:v>
                </c:pt>
                <c:pt idx="96">
                  <c:v>18.752974153342571</c:v>
                </c:pt>
                <c:pt idx="97">
                  <c:v>18.752974153342571</c:v>
                </c:pt>
              </c:numCache>
            </c:numRef>
          </c:xVal>
          <c:yVal>
            <c:numRef>
              <c:f>'LabView &amp; Zygo data compiled'!$B$2:$B$99</c:f>
              <c:numCache>
                <c:formatCode>General</c:formatCode>
                <c:ptCount val="98"/>
                <c:pt idx="0">
                  <c:v>2954.0829644999999</c:v>
                </c:pt>
                <c:pt idx="2">
                  <c:v>2485.4986435000001</c:v>
                </c:pt>
                <c:pt idx="4">
                  <c:v>2170.6750390000002</c:v>
                </c:pt>
                <c:pt idx="6">
                  <c:v>846.17658299999994</c:v>
                </c:pt>
                <c:pt idx="8">
                  <c:v>296.51180899999997</c:v>
                </c:pt>
                <c:pt idx="10">
                  <c:v>3463.0463950000003</c:v>
                </c:pt>
                <c:pt idx="12">
                  <c:v>3695.1583575</c:v>
                </c:pt>
                <c:pt idx="14">
                  <c:v>3667.6705750000001</c:v>
                </c:pt>
                <c:pt idx="16">
                  <c:v>1367.3962984999998</c:v>
                </c:pt>
                <c:pt idx="18">
                  <c:v>387.08308799999998</c:v>
                </c:pt>
                <c:pt idx="20">
                  <c:v>181.50293399999998</c:v>
                </c:pt>
                <c:pt idx="22">
                  <c:v>1661.1972034999999</c:v>
                </c:pt>
                <c:pt idx="24">
                  <c:v>3777.4690730000002</c:v>
                </c:pt>
                <c:pt idx="26">
                  <c:v>2641.9534619999999</c:v>
                </c:pt>
                <c:pt idx="28">
                  <c:v>3180.8077450000001</c:v>
                </c:pt>
                <c:pt idx="30">
                  <c:v>2880.6492294999998</c:v>
                </c:pt>
                <c:pt idx="32">
                  <c:v>1404.374855</c:v>
                </c:pt>
                <c:pt idx="34">
                  <c:v>2016.5521309999999</c:v>
                </c:pt>
                <c:pt idx="36">
                  <c:v>2272.5222509999999</c:v>
                </c:pt>
                <c:pt idx="38">
                  <c:v>991.33855900000003</c:v>
                </c:pt>
                <c:pt idx="40">
                  <c:v>3499.2395340000003</c:v>
                </c:pt>
                <c:pt idx="42">
                  <c:v>3652.8159674999997</c:v>
                </c:pt>
                <c:pt idx="44">
                  <c:v>5064.7403754999996</c:v>
                </c:pt>
                <c:pt idx="46">
                  <c:v>4120.9149754999999</c:v>
                </c:pt>
                <c:pt idx="48">
                  <c:v>3654.9124389999997</c:v>
                </c:pt>
                <c:pt idx="50">
                  <c:v>4182.5963599999995</c:v>
                </c:pt>
                <c:pt idx="52">
                  <c:v>3089.9094809999997</c:v>
                </c:pt>
                <c:pt idx="54">
                  <c:v>4534.8245504999995</c:v>
                </c:pt>
                <c:pt idx="56">
                  <c:v>1998.4311984999999</c:v>
                </c:pt>
                <c:pt idx="58">
                  <c:v>3572.7885775000004</c:v>
                </c:pt>
                <c:pt idx="60">
                  <c:v>1727.8185884999998</c:v>
                </c:pt>
                <c:pt idx="62">
                  <c:v>2747.9751615</c:v>
                </c:pt>
                <c:pt idx="64">
                  <c:v>4820.1819839999998</c:v>
                </c:pt>
                <c:pt idx="66">
                  <c:v>4498.9793609999997</c:v>
                </c:pt>
                <c:pt idx="68">
                  <c:v>2435.9153960000003</c:v>
                </c:pt>
                <c:pt idx="70">
                  <c:v>3825.5542375</c:v>
                </c:pt>
                <c:pt idx="72">
                  <c:v>3561.3580585</c:v>
                </c:pt>
                <c:pt idx="74">
                  <c:v>5085.6091605000001</c:v>
                </c:pt>
                <c:pt idx="76">
                  <c:v>3087.1171079999999</c:v>
                </c:pt>
                <c:pt idx="78">
                  <c:v>1730.7568575</c:v>
                </c:pt>
                <c:pt idx="80">
                  <c:v>251.7322805</c:v>
                </c:pt>
                <c:pt idx="82">
                  <c:v>3051.8931554999999</c:v>
                </c:pt>
                <c:pt idx="84">
                  <c:v>3124.792277</c:v>
                </c:pt>
                <c:pt idx="86">
                  <c:v>1797.5965645000001</c:v>
                </c:pt>
                <c:pt idx="88">
                  <c:v>2457.7664070000001</c:v>
                </c:pt>
                <c:pt idx="90">
                  <c:v>3325.595343</c:v>
                </c:pt>
                <c:pt idx="92">
                  <c:v>549.37663499999996</c:v>
                </c:pt>
                <c:pt idx="94">
                  <c:v>1553.5851485000001</c:v>
                </c:pt>
                <c:pt idx="96">
                  <c:v>2834.6542115000002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D-0748-A1DC-8A09928D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076271"/>
        <c:axId val="447481871"/>
      </c:scatterChart>
      <c:valAx>
        <c:axId val="82507627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Crystal Thickness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7481871"/>
        <c:crosses val="autoZero"/>
        <c:crossBetween val="midCat"/>
      </c:valAx>
      <c:valAx>
        <c:axId val="4474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|ACD|</a:t>
                </a:r>
                <a:r>
                  <a:rPr lang="en-US" baseline="0"/>
                  <a:t> (mdeg)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5076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LCSO Crystal Thickness vs Forward ACD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'Forward Transmission ACD'!$H$2:$H$51</c:f>
              <c:numCache>
                <c:formatCode>0.00</c:formatCode>
                <c:ptCount val="50"/>
                <c:pt idx="0">
                  <c:v>19.512234368307009</c:v>
                </c:pt>
                <c:pt idx="1">
                  <c:v>33.011807348367562</c:v>
                </c:pt>
                <c:pt idx="2">
                  <c:v>30.576897180101689</c:v>
                </c:pt>
                <c:pt idx="3">
                  <c:v>29.088203587885229</c:v>
                </c:pt>
                <c:pt idx="4">
                  <c:v>24.094494774023921</c:v>
                </c:pt>
                <c:pt idx="5">
                  <c:v>18.634820660086302</c:v>
                </c:pt>
                <c:pt idx="6">
                  <c:v>18.857423600419313</c:v>
                </c:pt>
                <c:pt idx="7">
                  <c:v>33.242581762517716</c:v>
                </c:pt>
                <c:pt idx="8">
                  <c:v>21.868140239428822</c:v>
                </c:pt>
                <c:pt idx="9">
                  <c:v>28.895917729138933</c:v>
                </c:pt>
                <c:pt idx="10">
                  <c:v>26.622679747296846</c:v>
                </c:pt>
                <c:pt idx="11">
                  <c:v>21.820418574785329</c:v>
                </c:pt>
                <c:pt idx="12">
                  <c:v>38.458932222504274</c:v>
                </c:pt>
                <c:pt idx="13">
                  <c:v>32.842908351354716</c:v>
                </c:pt>
                <c:pt idx="14">
                  <c:v>16.949310380319197</c:v>
                </c:pt>
                <c:pt idx="15">
                  <c:v>17.831895242154282</c:v>
                </c:pt>
                <c:pt idx="16">
                  <c:v>30.303281319190937</c:v>
                </c:pt>
                <c:pt idx="17">
                  <c:v>30.737455757887307</c:v>
                </c:pt>
                <c:pt idx="18">
                  <c:v>39.716691630353253</c:v>
                </c:pt>
                <c:pt idx="19">
                  <c:v>27.793902230111833</c:v>
                </c:pt>
                <c:pt idx="20">
                  <c:v>18.103219121056295</c:v>
                </c:pt>
                <c:pt idx="21">
                  <c:v>34.045965853991021</c:v>
                </c:pt>
                <c:pt idx="22">
                  <c:v>12.155563947057511</c:v>
                </c:pt>
                <c:pt idx="23">
                  <c:v>15.981050609840784</c:v>
                </c:pt>
                <c:pt idx="24">
                  <c:v>16.619789706393032</c:v>
                </c:pt>
                <c:pt idx="25">
                  <c:v>13.531842098498871</c:v>
                </c:pt>
                <c:pt idx="26">
                  <c:v>7.9274591744462279</c:v>
                </c:pt>
                <c:pt idx="27">
                  <c:v>15.045927940880752</c:v>
                </c:pt>
                <c:pt idx="28">
                  <c:v>4.6927903904587076</c:v>
                </c:pt>
                <c:pt idx="29">
                  <c:v>17.489720576621039</c:v>
                </c:pt>
                <c:pt idx="30">
                  <c:v>20.023351712036003</c:v>
                </c:pt>
                <c:pt idx="31">
                  <c:v>19.261430726705015</c:v>
                </c:pt>
                <c:pt idx="32">
                  <c:v>14.741662828705062</c:v>
                </c:pt>
                <c:pt idx="33">
                  <c:v>16.538897704345164</c:v>
                </c:pt>
                <c:pt idx="34">
                  <c:v>6.6157143323509402</c:v>
                </c:pt>
                <c:pt idx="35">
                  <c:v>7.3942148300088357</c:v>
                </c:pt>
                <c:pt idx="36">
                  <c:v>18.422825787282907</c:v>
                </c:pt>
                <c:pt idx="37">
                  <c:v>15.675289067209979</c:v>
                </c:pt>
                <c:pt idx="38">
                  <c:v>7.4976464842591755</c:v>
                </c:pt>
                <c:pt idx="39">
                  <c:v>63.723830145941648</c:v>
                </c:pt>
                <c:pt idx="40">
                  <c:v>26.16583875959207</c:v>
                </c:pt>
                <c:pt idx="41">
                  <c:v>26.16583875959207</c:v>
                </c:pt>
                <c:pt idx="42">
                  <c:v>33.161527654278039</c:v>
                </c:pt>
                <c:pt idx="43">
                  <c:v>33.569388460464886</c:v>
                </c:pt>
                <c:pt idx="44">
                  <c:v>30.727105522762407</c:v>
                </c:pt>
                <c:pt idx="45">
                  <c:v>38.655265099243124</c:v>
                </c:pt>
                <c:pt idx="46">
                  <c:v>18.705304243345829</c:v>
                </c:pt>
                <c:pt idx="47">
                  <c:v>28.828427551283646</c:v>
                </c:pt>
                <c:pt idx="48">
                  <c:v>19.212316345712249</c:v>
                </c:pt>
                <c:pt idx="49">
                  <c:v>18.752974153342571</c:v>
                </c:pt>
              </c:numCache>
            </c:numRef>
          </c:xVal>
          <c:yVal>
            <c:numRef>
              <c:f>'Forward Transmission ACD'!$B$2:$B$51</c:f>
              <c:numCache>
                <c:formatCode>General</c:formatCode>
                <c:ptCount val="50"/>
                <c:pt idx="0">
                  <c:v>3065.1563679999999</c:v>
                </c:pt>
                <c:pt idx="1">
                  <c:v>2311.73785</c:v>
                </c:pt>
                <c:pt idx="2">
                  <c:v>2218.6459410000002</c:v>
                </c:pt>
                <c:pt idx="3">
                  <c:v>782.95854199999997</c:v>
                </c:pt>
                <c:pt idx="4">
                  <c:v>273.382159</c:v>
                </c:pt>
                <c:pt idx="5">
                  <c:v>3647.8398830000001</c:v>
                </c:pt>
                <c:pt idx="6">
                  <c:v>3661.3235559999998</c:v>
                </c:pt>
                <c:pt idx="7">
                  <c:v>3616.9051159999999</c:v>
                </c:pt>
                <c:pt idx="8">
                  <c:v>1664.686201</c:v>
                </c:pt>
                <c:pt idx="9">
                  <c:v>451.53595899999999</c:v>
                </c:pt>
                <c:pt idx="10">
                  <c:v>177.74049299999999</c:v>
                </c:pt>
                <c:pt idx="11">
                  <c:v>1774.9631710000001</c:v>
                </c:pt>
                <c:pt idx="12">
                  <c:v>3822.9573850000002</c:v>
                </c:pt>
                <c:pt idx="13">
                  <c:v>2673.44832</c:v>
                </c:pt>
                <c:pt idx="14">
                  <c:v>3151.288078</c:v>
                </c:pt>
                <c:pt idx="15">
                  <c:v>2983.7424850000002</c:v>
                </c:pt>
                <c:pt idx="16">
                  <c:v>1348.625166</c:v>
                </c:pt>
                <c:pt idx="17">
                  <c:v>2087.4521340000001</c:v>
                </c:pt>
                <c:pt idx="18">
                  <c:v>2374.0717049999998</c:v>
                </c:pt>
                <c:pt idx="19">
                  <c:v>1159.9445559999999</c:v>
                </c:pt>
                <c:pt idx="20">
                  <c:v>3387.391787</c:v>
                </c:pt>
                <c:pt idx="21">
                  <c:v>3624.1731239999999</c:v>
                </c:pt>
                <c:pt idx="22">
                  <c:v>5209.1553160000003</c:v>
                </c:pt>
                <c:pt idx="23">
                  <c:v>3828.4202719999998</c:v>
                </c:pt>
                <c:pt idx="24">
                  <c:v>3482.0336400000001</c:v>
                </c:pt>
                <c:pt idx="25">
                  <c:v>3971.5992729999998</c:v>
                </c:pt>
                <c:pt idx="26">
                  <c:v>3192.026899</c:v>
                </c:pt>
                <c:pt idx="27">
                  <c:v>4661.0131019999999</c:v>
                </c:pt>
                <c:pt idx="28">
                  <c:v>2229.4155230000001</c:v>
                </c:pt>
                <c:pt idx="29">
                  <c:v>3807.3772560000002</c:v>
                </c:pt>
                <c:pt idx="30">
                  <c:v>1880.8111489999999</c:v>
                </c:pt>
                <c:pt idx="31">
                  <c:v>2734.9980260000002</c:v>
                </c:pt>
                <c:pt idx="32">
                  <c:v>4613.0831410000001</c:v>
                </c:pt>
                <c:pt idx="33">
                  <c:v>4448.5676050000002</c:v>
                </c:pt>
                <c:pt idx="34">
                  <c:v>2293.1864540000001</c:v>
                </c:pt>
                <c:pt idx="35">
                  <c:v>3656.188764</c:v>
                </c:pt>
                <c:pt idx="36">
                  <c:v>3542.0796890000001</c:v>
                </c:pt>
                <c:pt idx="37">
                  <c:v>5098.7654060000004</c:v>
                </c:pt>
                <c:pt idx="38">
                  <c:v>3221.2126149999999</c:v>
                </c:pt>
                <c:pt idx="39">
                  <c:v>1714.0428240000001</c:v>
                </c:pt>
                <c:pt idx="40">
                  <c:v>144.939087</c:v>
                </c:pt>
                <c:pt idx="41">
                  <c:v>358.52547399999997</c:v>
                </c:pt>
                <c:pt idx="42">
                  <c:v>2991.7062059999998</c:v>
                </c:pt>
                <c:pt idx="43">
                  <c:v>3336.7928010000001</c:v>
                </c:pt>
                <c:pt idx="44">
                  <c:v>1793.9009590000001</c:v>
                </c:pt>
                <c:pt idx="45">
                  <c:v>2565.8023779999999</c:v>
                </c:pt>
                <c:pt idx="46">
                  <c:v>3346.6320609999998</c:v>
                </c:pt>
                <c:pt idx="47">
                  <c:v>465.22688799999997</c:v>
                </c:pt>
                <c:pt idx="48">
                  <c:v>1637.1319820000001</c:v>
                </c:pt>
                <c:pt idx="49">
                  <c:v>2811.6785530000002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A9-0540-8629-0185864A1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076271"/>
        <c:axId val="447481871"/>
      </c:scatterChart>
      <c:valAx>
        <c:axId val="82507627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Crystal Thickness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7481871"/>
        <c:crosses val="autoZero"/>
        <c:crossBetween val="midCat"/>
      </c:valAx>
      <c:valAx>
        <c:axId val="4474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|ACD|</a:t>
                </a:r>
                <a:r>
                  <a:rPr lang="en-US" baseline="0"/>
                  <a:t> (mdeg)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507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LCSO Crystal Thickness vs Backward ACD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'LabView &amp; Zygo data compiled'!$C:$C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8.2780185999309186</c:v>
                  </c:pt>
                  <c:pt idx="3">
                    <c:v>5.8678634482934244</c:v>
                  </c:pt>
                  <c:pt idx="5">
                    <c:v>3.6759653029163983</c:v>
                  </c:pt>
                  <c:pt idx="7">
                    <c:v>8.0497124521324679</c:v>
                  </c:pt>
                  <c:pt idx="9">
                    <c:v>13.377860862208252</c:v>
                  </c:pt>
                  <c:pt idx="11">
                    <c:v>12.197288087047843</c:v>
                  </c:pt>
                  <c:pt idx="13">
                    <c:v>9.0109820787860446</c:v>
                  </c:pt>
                  <c:pt idx="15">
                    <c:v>6.049332474624328</c:v>
                  </c:pt>
                  <c:pt idx="17">
                    <c:v>19.189827443379169</c:v>
                  </c:pt>
                  <c:pt idx="19">
                    <c:v>6.8037376742790618</c:v>
                  </c:pt>
                  <c:pt idx="21">
                    <c:v>6.012871874203582</c:v>
                  </c:pt>
                  <c:pt idx="23">
                    <c:v>12.112006044554398</c:v>
                  </c:pt>
                  <c:pt idx="25">
                    <c:v>5.3725008384362765</c:v>
                  </c:pt>
                  <c:pt idx="27">
                    <c:v>4.314253513916225</c:v>
                  </c:pt>
                  <c:pt idx="29">
                    <c:v>12.593616434415146</c:v>
                  </c:pt>
                  <c:pt idx="31">
                    <c:v>12.81015763307829</c:v>
                  </c:pt>
                  <c:pt idx="33">
                    <c:v>8.1457257752014485</c:v>
                  </c:pt>
                  <c:pt idx="35">
                    <c:v>3.3366781649967758</c:v>
                  </c:pt>
                  <c:pt idx="37">
                    <c:v>4.0368930571867399</c:v>
                  </c:pt>
                  <c:pt idx="39">
                    <c:v>2.5420184518852338</c:v>
                  </c:pt>
                  <c:pt idx="41">
                    <c:v>8.9171125314026405</c:v>
                  </c:pt>
                  <c:pt idx="43">
                    <c:v>4.8158883969644171</c:v>
                  </c:pt>
                  <c:pt idx="45">
                    <c:v>11.586543622957549</c:v>
                  </c:pt>
                  <c:pt idx="47">
                    <c:v>11.931192681982489</c:v>
                  </c:pt>
                  <c:pt idx="49">
                    <c:v>15.148410275140028</c:v>
                  </c:pt>
                  <c:pt idx="51">
                    <c:v>22.631224709108711</c:v>
                  </c:pt>
                  <c:pt idx="53">
                    <c:v>19.837157952948967</c:v>
                  </c:pt>
                  <c:pt idx="55">
                    <c:v>18.444247311340966</c:v>
                  </c:pt>
                  <c:pt idx="57">
                    <c:v>27.056684475159745</c:v>
                  </c:pt>
                  <c:pt idx="59">
                    <c:v>16.177818655559108</c:v>
                  </c:pt>
                  <c:pt idx="61">
                    <c:v>6.1155661281078668</c:v>
                  </c:pt>
                  <c:pt idx="63">
                    <c:v>10.940079709023719</c:v>
                  </c:pt>
                  <c:pt idx="65">
                    <c:v>17.404530844326516</c:v>
                  </c:pt>
                  <c:pt idx="67">
                    <c:v>15.382581497072346</c:v>
                  </c:pt>
                  <c:pt idx="69">
                    <c:v>27.832220927589177</c:v>
                  </c:pt>
                  <c:pt idx="71">
                    <c:v>25.785596500792241</c:v>
                  </c:pt>
                  <c:pt idx="73">
                    <c:v>17.372275399453766</c:v>
                  </c:pt>
                  <c:pt idx="75">
                    <c:v>10.747297010544385</c:v>
                  </c:pt>
                  <c:pt idx="77">
                    <c:v>24.788505060678592</c:v>
                  </c:pt>
                  <c:pt idx="79">
                    <c:v>2.7221718729903883</c:v>
                  </c:pt>
                  <c:pt idx="81">
                    <c:v>3.9926357394403329</c:v>
                  </c:pt>
                  <c:pt idx="83">
                    <c:v>2.6895379791392142</c:v>
                  </c:pt>
                  <c:pt idx="85">
                    <c:v>2.6247025244126236</c:v>
                  </c:pt>
                  <c:pt idx="87">
                    <c:v>4.3798056365233826</c:v>
                  </c:pt>
                  <c:pt idx="89">
                    <c:v>12.379823114627385</c:v>
                  </c:pt>
                  <c:pt idx="91">
                    <c:v>20.880880983260049</c:v>
                  </c:pt>
                  <c:pt idx="93">
                    <c:v>3.5013356002000506</c:v>
                  </c:pt>
                  <c:pt idx="95">
                    <c:v>9.7332967254846388</c:v>
                  </c:pt>
                  <c:pt idx="97">
                    <c:v>6.9644018407744293</c:v>
                  </c:pt>
                </c:numCache>
              </c:numRef>
            </c:plus>
            <c:minus>
              <c:numRef>
                <c:f>'LabView &amp; Zygo data compiled'!$C:$C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8.2780185999309186</c:v>
                  </c:pt>
                  <c:pt idx="3">
                    <c:v>5.8678634482934244</c:v>
                  </c:pt>
                  <c:pt idx="5">
                    <c:v>3.6759653029163983</c:v>
                  </c:pt>
                  <c:pt idx="7">
                    <c:v>8.0497124521324679</c:v>
                  </c:pt>
                  <c:pt idx="9">
                    <c:v>13.377860862208252</c:v>
                  </c:pt>
                  <c:pt idx="11">
                    <c:v>12.197288087047843</c:v>
                  </c:pt>
                  <c:pt idx="13">
                    <c:v>9.0109820787860446</c:v>
                  </c:pt>
                  <c:pt idx="15">
                    <c:v>6.049332474624328</c:v>
                  </c:pt>
                  <c:pt idx="17">
                    <c:v>19.189827443379169</c:v>
                  </c:pt>
                  <c:pt idx="19">
                    <c:v>6.8037376742790618</c:v>
                  </c:pt>
                  <c:pt idx="21">
                    <c:v>6.012871874203582</c:v>
                  </c:pt>
                  <c:pt idx="23">
                    <c:v>12.112006044554398</c:v>
                  </c:pt>
                  <c:pt idx="25">
                    <c:v>5.3725008384362765</c:v>
                  </c:pt>
                  <c:pt idx="27">
                    <c:v>4.314253513916225</c:v>
                  </c:pt>
                  <c:pt idx="29">
                    <c:v>12.593616434415146</c:v>
                  </c:pt>
                  <c:pt idx="31">
                    <c:v>12.81015763307829</c:v>
                  </c:pt>
                  <c:pt idx="33">
                    <c:v>8.1457257752014485</c:v>
                  </c:pt>
                  <c:pt idx="35">
                    <c:v>3.3366781649967758</c:v>
                  </c:pt>
                  <c:pt idx="37">
                    <c:v>4.0368930571867399</c:v>
                  </c:pt>
                  <c:pt idx="39">
                    <c:v>2.5420184518852338</c:v>
                  </c:pt>
                  <c:pt idx="41">
                    <c:v>8.9171125314026405</c:v>
                  </c:pt>
                  <c:pt idx="43">
                    <c:v>4.8158883969644171</c:v>
                  </c:pt>
                  <c:pt idx="45">
                    <c:v>11.586543622957549</c:v>
                  </c:pt>
                  <c:pt idx="47">
                    <c:v>11.931192681982489</c:v>
                  </c:pt>
                  <c:pt idx="49">
                    <c:v>15.148410275140028</c:v>
                  </c:pt>
                  <c:pt idx="51">
                    <c:v>22.631224709108711</c:v>
                  </c:pt>
                  <c:pt idx="53">
                    <c:v>19.837157952948967</c:v>
                  </c:pt>
                  <c:pt idx="55">
                    <c:v>18.444247311340966</c:v>
                  </c:pt>
                  <c:pt idx="57">
                    <c:v>27.056684475159745</c:v>
                  </c:pt>
                  <c:pt idx="59">
                    <c:v>16.177818655559108</c:v>
                  </c:pt>
                  <c:pt idx="61">
                    <c:v>6.1155661281078668</c:v>
                  </c:pt>
                  <c:pt idx="63">
                    <c:v>10.940079709023719</c:v>
                  </c:pt>
                  <c:pt idx="65">
                    <c:v>17.404530844326516</c:v>
                  </c:pt>
                  <c:pt idx="67">
                    <c:v>15.382581497072346</c:v>
                  </c:pt>
                  <c:pt idx="69">
                    <c:v>27.832220927589177</c:v>
                  </c:pt>
                  <c:pt idx="71">
                    <c:v>25.785596500792241</c:v>
                  </c:pt>
                  <c:pt idx="73">
                    <c:v>17.372275399453766</c:v>
                  </c:pt>
                  <c:pt idx="75">
                    <c:v>10.747297010544385</c:v>
                  </c:pt>
                  <c:pt idx="77">
                    <c:v>24.788505060678592</c:v>
                  </c:pt>
                  <c:pt idx="79">
                    <c:v>2.7221718729903883</c:v>
                  </c:pt>
                  <c:pt idx="81">
                    <c:v>3.9926357394403329</c:v>
                  </c:pt>
                  <c:pt idx="83">
                    <c:v>2.6895379791392142</c:v>
                  </c:pt>
                  <c:pt idx="85">
                    <c:v>2.6247025244126236</c:v>
                  </c:pt>
                  <c:pt idx="87">
                    <c:v>4.3798056365233826</c:v>
                  </c:pt>
                  <c:pt idx="89">
                    <c:v>12.379823114627385</c:v>
                  </c:pt>
                  <c:pt idx="91">
                    <c:v>20.880880983260049</c:v>
                  </c:pt>
                  <c:pt idx="93">
                    <c:v>3.5013356002000506</c:v>
                  </c:pt>
                  <c:pt idx="95">
                    <c:v>9.7332967254846388</c:v>
                  </c:pt>
                  <c:pt idx="97">
                    <c:v>6.9644018407744293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'Backward Transmission ACD'!$H$2:$H$49</c:f>
              <c:numCache>
                <c:formatCode>0.00</c:formatCode>
                <c:ptCount val="48"/>
                <c:pt idx="0">
                  <c:v>19.512234368307009</c:v>
                </c:pt>
                <c:pt idx="1">
                  <c:v>33.011807348367562</c:v>
                </c:pt>
                <c:pt idx="2">
                  <c:v>30.576897180101689</c:v>
                </c:pt>
                <c:pt idx="3">
                  <c:v>29.088203587885229</c:v>
                </c:pt>
                <c:pt idx="4">
                  <c:v>24.094494774023921</c:v>
                </c:pt>
                <c:pt idx="5">
                  <c:v>18.634820660086302</c:v>
                </c:pt>
                <c:pt idx="6">
                  <c:v>18.857423600419313</c:v>
                </c:pt>
                <c:pt idx="7">
                  <c:v>33.242581762517716</c:v>
                </c:pt>
                <c:pt idx="8">
                  <c:v>21.868140239428822</c:v>
                </c:pt>
                <c:pt idx="9">
                  <c:v>28.895917729138933</c:v>
                </c:pt>
                <c:pt idx="10">
                  <c:v>26.622679747296846</c:v>
                </c:pt>
                <c:pt idx="11">
                  <c:v>21.820418574785329</c:v>
                </c:pt>
                <c:pt idx="12">
                  <c:v>38.458932222504274</c:v>
                </c:pt>
                <c:pt idx="13">
                  <c:v>32.842908351354716</c:v>
                </c:pt>
                <c:pt idx="14">
                  <c:v>16.949310380319197</c:v>
                </c:pt>
                <c:pt idx="15">
                  <c:v>17.831895242154282</c:v>
                </c:pt>
                <c:pt idx="16">
                  <c:v>30.303281319190937</c:v>
                </c:pt>
                <c:pt idx="17">
                  <c:v>30.737455757887307</c:v>
                </c:pt>
                <c:pt idx="18">
                  <c:v>39.716691630353253</c:v>
                </c:pt>
                <c:pt idx="19">
                  <c:v>27.793902230111833</c:v>
                </c:pt>
                <c:pt idx="20">
                  <c:v>18.103219121056295</c:v>
                </c:pt>
                <c:pt idx="21">
                  <c:v>34.045965853991021</c:v>
                </c:pt>
                <c:pt idx="22">
                  <c:v>12.155563947057511</c:v>
                </c:pt>
                <c:pt idx="23">
                  <c:v>15.981050609840784</c:v>
                </c:pt>
                <c:pt idx="24">
                  <c:v>16.619789706393032</c:v>
                </c:pt>
                <c:pt idx="25">
                  <c:v>13.531842098498871</c:v>
                </c:pt>
                <c:pt idx="26">
                  <c:v>7.9274591744462279</c:v>
                </c:pt>
                <c:pt idx="27">
                  <c:v>15.045927940880752</c:v>
                </c:pt>
                <c:pt idx="28">
                  <c:v>4.6927903904587076</c:v>
                </c:pt>
                <c:pt idx="29">
                  <c:v>17.489720576621039</c:v>
                </c:pt>
                <c:pt idx="30">
                  <c:v>20.023351712036003</c:v>
                </c:pt>
                <c:pt idx="31">
                  <c:v>19.261430726705015</c:v>
                </c:pt>
                <c:pt idx="32">
                  <c:v>14.741662828705062</c:v>
                </c:pt>
                <c:pt idx="33">
                  <c:v>16.538897704345164</c:v>
                </c:pt>
                <c:pt idx="34">
                  <c:v>6.6157143323509402</c:v>
                </c:pt>
                <c:pt idx="35">
                  <c:v>7.3942148300088357</c:v>
                </c:pt>
                <c:pt idx="36">
                  <c:v>18.422825787282907</c:v>
                </c:pt>
                <c:pt idx="37">
                  <c:v>15.675289067209979</c:v>
                </c:pt>
                <c:pt idx="38">
                  <c:v>7.4976464842591755</c:v>
                </c:pt>
                <c:pt idx="39">
                  <c:v>63.723830145941648</c:v>
                </c:pt>
                <c:pt idx="40">
                  <c:v>33.161527654278039</c:v>
                </c:pt>
                <c:pt idx="41">
                  <c:v>33.569388460464886</c:v>
                </c:pt>
                <c:pt idx="42">
                  <c:v>30.727105522762407</c:v>
                </c:pt>
                <c:pt idx="43">
                  <c:v>38.655265099243124</c:v>
                </c:pt>
                <c:pt idx="44">
                  <c:v>18.705304243345829</c:v>
                </c:pt>
                <c:pt idx="45">
                  <c:v>28.828427551283646</c:v>
                </c:pt>
                <c:pt idx="46">
                  <c:v>19.212316345712249</c:v>
                </c:pt>
                <c:pt idx="47">
                  <c:v>18.752974153342571</c:v>
                </c:pt>
              </c:numCache>
            </c:numRef>
          </c:xVal>
          <c:yVal>
            <c:numRef>
              <c:f>'Backward Transmission ACD'!$B$2:$B$49</c:f>
              <c:numCache>
                <c:formatCode>General</c:formatCode>
                <c:ptCount val="48"/>
                <c:pt idx="0">
                  <c:v>2843.0095609999998</c:v>
                </c:pt>
                <c:pt idx="1">
                  <c:v>2659.2594370000002</c:v>
                </c:pt>
                <c:pt idx="2">
                  <c:v>2122.7041370000002</c:v>
                </c:pt>
                <c:pt idx="3">
                  <c:v>909.39462400000002</c:v>
                </c:pt>
                <c:pt idx="4">
                  <c:v>319.641459</c:v>
                </c:pt>
                <c:pt idx="5">
                  <c:v>3278.2529070000001</c:v>
                </c:pt>
                <c:pt idx="6">
                  <c:v>3728.9931590000001</c:v>
                </c:pt>
                <c:pt idx="7">
                  <c:v>3718.4360339999998</c:v>
                </c:pt>
                <c:pt idx="8">
                  <c:v>1070.1063959999999</c:v>
                </c:pt>
                <c:pt idx="9">
                  <c:v>322.63021700000002</c:v>
                </c:pt>
                <c:pt idx="10">
                  <c:v>185.26537500000001</c:v>
                </c:pt>
                <c:pt idx="11">
                  <c:v>1547.4312359999999</c:v>
                </c:pt>
                <c:pt idx="12">
                  <c:v>3731.9807609999998</c:v>
                </c:pt>
                <c:pt idx="13">
                  <c:v>2610.4586039999999</c:v>
                </c:pt>
                <c:pt idx="14">
                  <c:v>3210.3274120000001</c:v>
                </c:pt>
                <c:pt idx="15">
                  <c:v>2777.5559739999999</c:v>
                </c:pt>
                <c:pt idx="16">
                  <c:v>1460.124544</c:v>
                </c:pt>
                <c:pt idx="17">
                  <c:v>1945.6521279999999</c:v>
                </c:pt>
                <c:pt idx="18">
                  <c:v>2170.9727969999999</c:v>
                </c:pt>
                <c:pt idx="19">
                  <c:v>822.73256200000003</c:v>
                </c:pt>
                <c:pt idx="20">
                  <c:v>3611.0872810000001</c:v>
                </c:pt>
                <c:pt idx="21">
                  <c:v>3681.458811</c:v>
                </c:pt>
                <c:pt idx="22">
                  <c:v>4920.3254349999997</c:v>
                </c:pt>
                <c:pt idx="23">
                  <c:v>4413.4096790000003</c:v>
                </c:pt>
                <c:pt idx="24">
                  <c:v>3827.7912379999998</c:v>
                </c:pt>
                <c:pt idx="25">
                  <c:v>4393.5934470000002</c:v>
                </c:pt>
                <c:pt idx="26">
                  <c:v>2987.7920629999999</c:v>
                </c:pt>
                <c:pt idx="27">
                  <c:v>4408.6359990000001</c:v>
                </c:pt>
                <c:pt idx="28">
                  <c:v>1767.446874</c:v>
                </c:pt>
                <c:pt idx="29">
                  <c:v>3338.1998990000002</c:v>
                </c:pt>
                <c:pt idx="30">
                  <c:v>1574.826028</c:v>
                </c:pt>
                <c:pt idx="31">
                  <c:v>2760.9522969999998</c:v>
                </c:pt>
                <c:pt idx="32">
                  <c:v>5027.2808269999996</c:v>
                </c:pt>
                <c:pt idx="33">
                  <c:v>4549.3911170000001</c:v>
                </c:pt>
                <c:pt idx="34">
                  <c:v>2578.6443380000001</c:v>
                </c:pt>
                <c:pt idx="35">
                  <c:v>3994.919711</c:v>
                </c:pt>
                <c:pt idx="36">
                  <c:v>3580.6364279999998</c:v>
                </c:pt>
                <c:pt idx="37">
                  <c:v>5072.4529149999998</c:v>
                </c:pt>
                <c:pt idx="38">
                  <c:v>2953.0216009999999</c:v>
                </c:pt>
                <c:pt idx="39">
                  <c:v>1747.4708909999999</c:v>
                </c:pt>
                <c:pt idx="40">
                  <c:v>3112.080105</c:v>
                </c:pt>
                <c:pt idx="41">
                  <c:v>2912.791753</c:v>
                </c:pt>
                <c:pt idx="42">
                  <c:v>1801.2921699999999</c:v>
                </c:pt>
                <c:pt idx="43">
                  <c:v>2349.7304359999998</c:v>
                </c:pt>
                <c:pt idx="44">
                  <c:v>3304.5586250000001</c:v>
                </c:pt>
                <c:pt idx="45">
                  <c:v>633.52638200000001</c:v>
                </c:pt>
                <c:pt idx="46">
                  <c:v>1470.038315</c:v>
                </c:pt>
                <c:pt idx="47">
                  <c:v>2857.6298700000002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4-E64E-86B5-0A7ACB3CC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076271"/>
        <c:axId val="447481871"/>
      </c:scatterChart>
      <c:valAx>
        <c:axId val="825076271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Crystal Thickness (µm)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47481871"/>
        <c:crosses val="autoZero"/>
        <c:crossBetween val="midCat"/>
      </c:valAx>
      <c:valAx>
        <c:axId val="4474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|ACD|</a:t>
                </a:r>
                <a:r>
                  <a:rPr lang="en-US" baseline="0"/>
                  <a:t> (mdeg)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2507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361970</xdr:colOff>
      <xdr:row>66</xdr:row>
      <xdr:rowOff>152400</xdr:rowOff>
    </xdr:from>
    <xdr:to>
      <xdr:col>28</xdr:col>
      <xdr:colOff>457200</xdr:colOff>
      <xdr:row>97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56D126-8A22-0CA6-A0F0-901DB5090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264694</xdr:colOff>
      <xdr:row>0</xdr:row>
      <xdr:rowOff>154182</xdr:rowOff>
    </xdr:from>
    <xdr:to>
      <xdr:col>28</xdr:col>
      <xdr:colOff>185376</xdr:colOff>
      <xdr:row>32</xdr:row>
      <xdr:rowOff>128780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AB616C5-4B9E-CF46-B693-3C3CC3DF7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251325</xdr:colOff>
      <xdr:row>33</xdr:row>
      <xdr:rowOff>57484</xdr:rowOff>
    </xdr:from>
    <xdr:to>
      <xdr:col>28</xdr:col>
      <xdr:colOff>172007</xdr:colOff>
      <xdr:row>65</xdr:row>
      <xdr:rowOff>32082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5701A-31D0-BA4F-B1A3-835FC9C22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342698</xdr:colOff>
      <xdr:row>0</xdr:row>
      <xdr:rowOff>161270</xdr:rowOff>
    </xdr:from>
    <xdr:to>
      <xdr:col>23</xdr:col>
      <xdr:colOff>524718</xdr:colOff>
      <xdr:row>22</xdr:row>
      <xdr:rowOff>187311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E9D8D57-14ED-004F-ACAC-3BC653AE2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247073</xdr:colOff>
      <xdr:row>0</xdr:row>
      <xdr:rowOff>135468</xdr:rowOff>
    </xdr:from>
    <xdr:to>
      <xdr:col>23</xdr:col>
      <xdr:colOff>429093</xdr:colOff>
      <xdr:row>23</xdr:row>
      <xdr:rowOff>30880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F851E7-4301-8940-A9BB-3641ECF33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058C4-943D-3549-9964-3CD5A56AC8CB}">
  <dimension ref="A1:N107"/>
  <sheetViews>
    <sheetView tabSelected="1" zoomScale="50" workbookViewId="0">
      <selection activeCell="F28" sqref="F28"/>
    </sheetView>
  </sheetViews>
  <sheetFormatPr baseColWidth="10" defaultColWidth="11" defaultRowHeight="19" x14ac:dyDescent="0.2"/>
  <cols>
    <col min="1" max="1" width="45.6640625" style="3" bestFit="1" customWidth="1"/>
    <col min="2" max="2" width="51.5" style="3" bestFit="1" customWidth="1"/>
    <col min="3" max="3" width="32.33203125" style="3" bestFit="1" customWidth="1"/>
    <col min="4" max="4" width="24.1640625" style="3" bestFit="1" customWidth="1"/>
    <col min="5" max="8" width="16.1640625" style="3" bestFit="1" customWidth="1"/>
    <col min="9" max="9" width="26.6640625" style="3" bestFit="1" customWidth="1"/>
    <col min="10" max="10" width="38.6640625" style="3" bestFit="1" customWidth="1"/>
    <col min="11" max="11" width="18.83203125" style="3" bestFit="1" customWidth="1"/>
    <col min="12" max="13" width="14.33203125" style="3" bestFit="1" customWidth="1"/>
    <col min="14" max="14" width="27.83203125" style="3" bestFit="1" customWidth="1"/>
    <col min="15" max="16384" width="11" style="3"/>
  </cols>
  <sheetData>
    <row r="1" spans="1:14" x14ac:dyDescent="0.2">
      <c r="A1" s="1" t="s">
        <v>3</v>
      </c>
      <c r="B1" s="1" t="s">
        <v>90</v>
      </c>
      <c r="C1" s="1" t="s">
        <v>92</v>
      </c>
      <c r="D1" s="1" t="s">
        <v>88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87</v>
      </c>
      <c r="J1" s="1" t="s">
        <v>91</v>
      </c>
      <c r="K1" s="1" t="s">
        <v>86</v>
      </c>
      <c r="L1" s="2" t="s">
        <v>1</v>
      </c>
      <c r="M1" s="2" t="s">
        <v>0</v>
      </c>
      <c r="N1" s="1" t="s">
        <v>89</v>
      </c>
    </row>
    <row r="2" spans="1:14" x14ac:dyDescent="0.2">
      <c r="A2" s="3" t="s">
        <v>8</v>
      </c>
      <c r="B2" s="3">
        <f>AVERAGE(ABS(D2),ABS(D3))</f>
        <v>2954.0829644999999</v>
      </c>
      <c r="C2" s="3">
        <f xml:space="preserve"> SQRT(((E2^2)+(E3^2))/4)</f>
        <v>8.2780185999309186</v>
      </c>
      <c r="D2" s="3">
        <v>-3065.1563679999999</v>
      </c>
      <c r="E2" s="3">
        <v>8.0415469999999996</v>
      </c>
      <c r="F2" s="3">
        <v>73517</v>
      </c>
      <c r="G2" s="3">
        <v>2066225.417835</v>
      </c>
      <c r="H2" s="3">
        <v>2620114.652121</v>
      </c>
      <c r="I2" s="4">
        <v>19.512234368307009</v>
      </c>
      <c r="J2" s="3">
        <v>3.2601483717111912E-2</v>
      </c>
      <c r="K2" s="4">
        <v>0.32380295945235171</v>
      </c>
      <c r="L2" s="5">
        <v>60</v>
      </c>
      <c r="M2" s="5">
        <v>49.090909000000003</v>
      </c>
      <c r="N2" s="3">
        <f>L2*M2</f>
        <v>2945.4545400000002</v>
      </c>
    </row>
    <row r="3" spans="1:14" x14ac:dyDescent="0.2">
      <c r="A3" s="3" t="s">
        <v>9</v>
      </c>
      <c r="D3" s="3">
        <v>2843.0095609999998</v>
      </c>
      <c r="E3" s="3">
        <v>14.4719</v>
      </c>
      <c r="F3" s="3">
        <v>44364</v>
      </c>
      <c r="G3" s="3">
        <v>3501654.0168829998</v>
      </c>
      <c r="H3" s="3">
        <v>2819256.0026369998</v>
      </c>
      <c r="I3" s="4">
        <v>19.512234368307009</v>
      </c>
      <c r="K3" s="4"/>
      <c r="L3" s="5"/>
      <c r="M3" s="5"/>
    </row>
    <row r="4" spans="1:14" x14ac:dyDescent="0.2">
      <c r="A4" s="3" t="s">
        <v>10</v>
      </c>
      <c r="B4" s="3">
        <f>AVERAGE(ABS(D4),ABS(D5))</f>
        <v>2485.4986435000001</v>
      </c>
      <c r="C4" s="3">
        <f xml:space="preserve"> SQRT(((E4^2)+(E5^2))/4)</f>
        <v>5.8678634482934244</v>
      </c>
      <c r="D4" s="3">
        <v>-2311.73785</v>
      </c>
      <c r="E4" s="3">
        <v>10.805774</v>
      </c>
      <c r="F4" s="3">
        <v>140965</v>
      </c>
      <c r="G4" s="3">
        <v>1596896.666896</v>
      </c>
      <c r="H4" s="3">
        <v>1959075.6396979999</v>
      </c>
      <c r="I4" s="4">
        <v>33.011807348367562</v>
      </c>
      <c r="J4" s="3">
        <v>4.7777923628570036E-2</v>
      </c>
      <c r="K4" s="4">
        <v>1.0141793497907396</v>
      </c>
      <c r="L4" s="5">
        <v>127.27273</v>
      </c>
      <c r="M4" s="5">
        <v>105.45455</v>
      </c>
      <c r="N4" s="3">
        <f t="shared" ref="N4:N66" si="0">L4*M4</f>
        <v>13421.4884694215</v>
      </c>
    </row>
    <row r="5" spans="1:14" x14ac:dyDescent="0.2">
      <c r="A5" s="3" t="s">
        <v>11</v>
      </c>
      <c r="D5" s="3">
        <v>2659.2594370000002</v>
      </c>
      <c r="E5" s="3">
        <v>4.5784859999999998</v>
      </c>
      <c r="F5" s="3">
        <v>116728</v>
      </c>
      <c r="G5" s="3">
        <v>2022769.791764</v>
      </c>
      <c r="H5" s="3">
        <v>1600914.0582039999</v>
      </c>
      <c r="I5" s="4">
        <v>33.011807348367562</v>
      </c>
      <c r="K5" s="4"/>
      <c r="L5" s="5"/>
      <c r="M5" s="5"/>
    </row>
    <row r="6" spans="1:14" s="7" customFormat="1" x14ac:dyDescent="0.2">
      <c r="A6" s="7" t="s">
        <v>12</v>
      </c>
      <c r="B6" s="7">
        <f t="shared" ref="B6" si="1">AVERAGE(ABS(D6),ABS(D7))</f>
        <v>2170.6750390000002</v>
      </c>
      <c r="C6" s="7">
        <f t="shared" ref="C6" si="2" xml:space="preserve"> SQRT(((E6^2)+(E7^2))/4)</f>
        <v>3.6759653029163983</v>
      </c>
      <c r="D6" s="7">
        <v>2218.6459410000002</v>
      </c>
      <c r="E6" s="7">
        <v>4.1513660000000003</v>
      </c>
      <c r="F6" s="7">
        <v>109562</v>
      </c>
      <c r="G6" s="7">
        <v>2037490.5856959999</v>
      </c>
      <c r="H6" s="7">
        <v>1689955.374938</v>
      </c>
      <c r="I6" s="8">
        <v>30.576897180101689</v>
      </c>
      <c r="J6" s="7">
        <v>2.8997283658434278E-2</v>
      </c>
      <c r="K6" s="8">
        <v>0.41690332947089226</v>
      </c>
      <c r="L6" s="9">
        <v>113.63636</v>
      </c>
      <c r="M6" s="9">
        <v>77.272727000000003</v>
      </c>
      <c r="N6" s="7">
        <f t="shared" si="0"/>
        <v>8780.9914235537199</v>
      </c>
    </row>
    <row r="7" spans="1:14" s="7" customFormat="1" x14ac:dyDescent="0.2">
      <c r="A7" s="7" t="s">
        <v>13</v>
      </c>
      <c r="D7" s="7">
        <v>-2122.7041370000002</v>
      </c>
      <c r="E7" s="7">
        <v>6.0677050000000001</v>
      </c>
      <c r="F7" s="7">
        <v>103864</v>
      </c>
      <c r="G7" s="7">
        <v>1617276.556266</v>
      </c>
      <c r="H7" s="7">
        <v>1969087.115526</v>
      </c>
      <c r="I7" s="8">
        <v>30.576897180101689</v>
      </c>
      <c r="K7" s="8"/>
      <c r="L7" s="9"/>
      <c r="M7" s="9"/>
    </row>
    <row r="8" spans="1:14" x14ac:dyDescent="0.2">
      <c r="A8" s="3" t="s">
        <v>14</v>
      </c>
      <c r="B8" s="3">
        <f t="shared" ref="B8" si="3">AVERAGE(ABS(D8),ABS(D9))</f>
        <v>846.17658299999994</v>
      </c>
      <c r="C8" s="3">
        <f t="shared" ref="C8" si="4" xml:space="preserve"> SQRT(((E8^2)+(E9^2))/4)</f>
        <v>8.0497124521324679</v>
      </c>
      <c r="D8" s="3">
        <v>-782.95854199999997</v>
      </c>
      <c r="E8" s="3">
        <v>14.868429000000001</v>
      </c>
      <c r="F8" s="3">
        <v>64091</v>
      </c>
      <c r="G8" s="3">
        <v>1781441.329017</v>
      </c>
      <c r="H8" s="3">
        <v>1899410.884321</v>
      </c>
      <c r="I8" s="4">
        <v>29.088203587885229</v>
      </c>
      <c r="J8" s="3">
        <v>2.1063752498276959E-2</v>
      </c>
      <c r="K8" s="4">
        <v>0.36804201429647354</v>
      </c>
      <c r="L8" s="5">
        <v>51.5</v>
      </c>
      <c r="M8" s="5">
        <v>91.5</v>
      </c>
      <c r="N8" s="3">
        <f t="shared" si="0"/>
        <v>4712.25</v>
      </c>
    </row>
    <row r="9" spans="1:14" x14ac:dyDescent="0.2">
      <c r="A9" s="3" t="s">
        <v>15</v>
      </c>
      <c r="D9" s="3">
        <v>909.39462400000002</v>
      </c>
      <c r="E9" s="3">
        <v>6.174245</v>
      </c>
      <c r="F9" s="3">
        <v>56395</v>
      </c>
      <c r="G9" s="3">
        <v>2126364.5443569999</v>
      </c>
      <c r="H9" s="3">
        <v>1980597.6129089999</v>
      </c>
      <c r="I9" s="4">
        <v>29.088203587885229</v>
      </c>
      <c r="K9" s="4"/>
      <c r="L9" s="5"/>
      <c r="M9" s="5"/>
    </row>
    <row r="10" spans="1:14" s="7" customFormat="1" x14ac:dyDescent="0.2">
      <c r="A10" s="7" t="s">
        <v>16</v>
      </c>
      <c r="B10" s="7">
        <f t="shared" ref="B10" si="5">AVERAGE(ABS(D10),ABS(D11))</f>
        <v>296.51180899999997</v>
      </c>
      <c r="C10" s="7">
        <f t="shared" ref="C10" si="6" xml:space="preserve"> SQRT(((E10^2)+(E11^2))/4)</f>
        <v>13.377860862208252</v>
      </c>
      <c r="D10" s="7">
        <v>273.382159</v>
      </c>
      <c r="E10" s="7">
        <v>17.668237000000001</v>
      </c>
      <c r="F10" s="7">
        <v>50169</v>
      </c>
      <c r="G10" s="7">
        <v>2932163.551496</v>
      </c>
      <c r="H10" s="7">
        <v>2887006.913313</v>
      </c>
      <c r="I10" s="8">
        <v>24.094494774023921</v>
      </c>
      <c r="J10" s="7">
        <v>2.389563341168174E-2</v>
      </c>
      <c r="K10" s="8">
        <v>0.50329779729811697</v>
      </c>
      <c r="L10" s="9">
        <v>55.6</v>
      </c>
      <c r="M10" s="9">
        <v>63.3</v>
      </c>
      <c r="N10" s="7">
        <f t="shared" si="0"/>
        <v>3519.48</v>
      </c>
    </row>
    <row r="11" spans="1:14" s="7" customFormat="1" x14ac:dyDescent="0.2">
      <c r="A11" s="7" t="s">
        <v>17</v>
      </c>
      <c r="D11" s="7">
        <v>-319.641459</v>
      </c>
      <c r="E11" s="7">
        <v>20.092338000000002</v>
      </c>
      <c r="F11" s="7">
        <v>53305</v>
      </c>
      <c r="G11" s="7">
        <v>2648865.0586060002</v>
      </c>
      <c r="H11" s="7">
        <v>2668591.7285620002</v>
      </c>
      <c r="I11" s="8">
        <v>24.094494774023921</v>
      </c>
      <c r="K11" s="8"/>
      <c r="L11" s="9"/>
      <c r="M11" s="9"/>
    </row>
    <row r="12" spans="1:14" x14ac:dyDescent="0.2">
      <c r="A12" s="3" t="s">
        <v>18</v>
      </c>
      <c r="B12" s="3">
        <f t="shared" ref="B12" si="7">AVERAGE(ABS(D12),ABS(D13))</f>
        <v>3463.0463950000003</v>
      </c>
      <c r="C12" s="3">
        <f t="shared" ref="C12" si="8" xml:space="preserve"> SQRT(((E12^2)+(E13^2))/4)</f>
        <v>12.197288087047843</v>
      </c>
      <c r="D12" s="3">
        <v>-3647.8398830000001</v>
      </c>
      <c r="E12" s="3">
        <v>17.865506</v>
      </c>
      <c r="F12" s="3">
        <v>28965</v>
      </c>
      <c r="G12" s="3">
        <v>4739694.1027100002</v>
      </c>
      <c r="H12" s="3">
        <v>6050133.7036420004</v>
      </c>
      <c r="I12" s="4">
        <v>18.634820660086302</v>
      </c>
      <c r="J12" s="3">
        <v>4.2161429697242861E-2</v>
      </c>
      <c r="K12" s="4">
        <v>0.74849999799005473</v>
      </c>
      <c r="L12" s="6">
        <v>35.6</v>
      </c>
      <c r="M12" s="6">
        <v>43.9</v>
      </c>
      <c r="N12" s="3">
        <f t="shared" si="0"/>
        <v>1562.84</v>
      </c>
    </row>
    <row r="13" spans="1:14" x14ac:dyDescent="0.2">
      <c r="A13" s="3" t="s">
        <v>19</v>
      </c>
      <c r="D13" s="3">
        <v>3278.2529070000001</v>
      </c>
      <c r="E13" s="3">
        <v>16.610811000000002</v>
      </c>
      <c r="F13" s="3">
        <v>25336</v>
      </c>
      <c r="G13" s="3">
        <v>6159897.4109570002</v>
      </c>
      <c r="H13" s="3">
        <v>4879706.2752210004</v>
      </c>
      <c r="I13" s="4">
        <v>18.634820660086302</v>
      </c>
      <c r="K13" s="4"/>
      <c r="L13" s="6"/>
      <c r="M13" s="6"/>
    </row>
    <row r="14" spans="1:14" x14ac:dyDescent="0.2">
      <c r="A14" s="3" t="s">
        <v>20</v>
      </c>
      <c r="B14" s="3">
        <f t="shared" ref="B14" si="9">AVERAGE(ABS(D14),ABS(D15))</f>
        <v>3695.1583575</v>
      </c>
      <c r="C14" s="3">
        <f t="shared" ref="C14" si="10" xml:space="preserve"> SQRT(((E14^2)+(E15^2))/4)</f>
        <v>9.0109820787860446</v>
      </c>
      <c r="D14" s="3">
        <v>-3661.3235559999998</v>
      </c>
      <c r="E14" s="3">
        <v>13.240702000000001</v>
      </c>
      <c r="F14" s="3">
        <v>46851</v>
      </c>
      <c r="G14" s="3">
        <v>3050823.2764719999</v>
      </c>
      <c r="H14" s="3">
        <v>3960641.140445</v>
      </c>
      <c r="I14" s="4">
        <v>18.857423600419313</v>
      </c>
      <c r="J14" s="3">
        <v>5.5706207193630425E-2</v>
      </c>
      <c r="K14" s="4">
        <v>1.0842205517909296</v>
      </c>
      <c r="L14" s="6">
        <v>49.6</v>
      </c>
      <c r="M14" s="6">
        <v>47</v>
      </c>
      <c r="N14" s="3">
        <f t="shared" si="0"/>
        <v>2331.2000000000003</v>
      </c>
    </row>
    <row r="15" spans="1:14" x14ac:dyDescent="0.2">
      <c r="A15" s="3" t="s">
        <v>21</v>
      </c>
      <c r="D15" s="3">
        <v>3728.9931590000001</v>
      </c>
      <c r="E15" s="3">
        <v>12.225997</v>
      </c>
      <c r="F15" s="3">
        <v>46472</v>
      </c>
      <c r="G15" s="3">
        <v>3947429.6457219999</v>
      </c>
      <c r="H15" s="3">
        <v>3008989.0290279998</v>
      </c>
      <c r="I15" s="4">
        <v>18.857423600419313</v>
      </c>
      <c r="K15" s="4"/>
      <c r="L15" s="6"/>
      <c r="M15" s="6"/>
    </row>
    <row r="16" spans="1:14" x14ac:dyDescent="0.2">
      <c r="A16" s="3" t="s">
        <v>22</v>
      </c>
      <c r="B16" s="3">
        <f t="shared" ref="B16" si="11">AVERAGE(ABS(D16),ABS(D17))</f>
        <v>3667.6705750000001</v>
      </c>
      <c r="C16" s="3">
        <f t="shared" ref="C16" si="12" xml:space="preserve"> SQRT(((E16^2)+(E17^2))/4)</f>
        <v>6.049332474624328</v>
      </c>
      <c r="D16" s="3">
        <v>-3616.9051159999999</v>
      </c>
      <c r="E16" s="3">
        <v>8.2640770000000003</v>
      </c>
      <c r="F16" s="3">
        <v>55051</v>
      </c>
      <c r="G16" s="3">
        <v>2126670.197199</v>
      </c>
      <c r="H16" s="3">
        <v>2747941.1922399998</v>
      </c>
      <c r="I16" s="4">
        <v>33.242581762517716</v>
      </c>
      <c r="J16" s="3">
        <v>1.8667483193645147E-2</v>
      </c>
      <c r="K16" s="4">
        <v>0.37893744294577925</v>
      </c>
      <c r="L16" s="6">
        <v>56.5</v>
      </c>
      <c r="M16" s="6">
        <v>73.400000000000006</v>
      </c>
      <c r="N16" s="3">
        <f t="shared" si="0"/>
        <v>4147.1000000000004</v>
      </c>
    </row>
    <row r="17" spans="1:14" x14ac:dyDescent="0.2">
      <c r="A17" s="3" t="s">
        <v>23</v>
      </c>
      <c r="D17" s="3">
        <v>3718.4360339999998</v>
      </c>
      <c r="E17" s="3">
        <v>8.8364429999999992</v>
      </c>
      <c r="F17" s="3">
        <v>55807</v>
      </c>
      <c r="G17" s="3">
        <v>2542078.6146359998</v>
      </c>
      <c r="H17" s="3">
        <v>1964121.0564979999</v>
      </c>
      <c r="I17" s="4">
        <v>33.242581762517716</v>
      </c>
      <c r="K17" s="4"/>
      <c r="L17" s="6"/>
      <c r="M17" s="6"/>
    </row>
    <row r="18" spans="1:14" x14ac:dyDescent="0.2">
      <c r="A18" s="3" t="s">
        <v>24</v>
      </c>
      <c r="B18" s="3">
        <f t="shared" ref="B18" si="13">AVERAGE(ABS(D18),ABS(D19))</f>
        <v>1367.3962984999998</v>
      </c>
      <c r="C18" s="3">
        <f t="shared" ref="C18" si="14" xml:space="preserve"> SQRT(((E18^2)+(E19^2))/4)</f>
        <v>19.189827443379169</v>
      </c>
      <c r="D18" s="3">
        <v>1664.686201</v>
      </c>
      <c r="E18" s="3">
        <v>29.168372000000002</v>
      </c>
      <c r="F18" s="3">
        <v>26997</v>
      </c>
      <c r="G18" s="3">
        <v>3381313.731526</v>
      </c>
      <c r="H18" s="3">
        <v>2975530.7713819998</v>
      </c>
      <c r="I18" s="4">
        <v>21.868140239428822</v>
      </c>
      <c r="J18" s="3">
        <v>1.9430496776618907E-2</v>
      </c>
      <c r="K18" s="4">
        <v>0.36245966849174827</v>
      </c>
      <c r="L18" s="6">
        <v>47.6</v>
      </c>
      <c r="M18" s="6">
        <v>41.1</v>
      </c>
      <c r="N18" s="3">
        <f t="shared" si="0"/>
        <v>1956.3600000000001</v>
      </c>
    </row>
    <row r="19" spans="1:14" x14ac:dyDescent="0.2">
      <c r="A19" s="3" t="s">
        <v>25</v>
      </c>
      <c r="D19" s="3">
        <v>-1070.1063959999999</v>
      </c>
      <c r="E19" s="3">
        <v>24.944016999999999</v>
      </c>
      <c r="F19" s="3">
        <v>29664</v>
      </c>
      <c r="G19" s="3">
        <v>2770967.657565</v>
      </c>
      <c r="H19" s="3">
        <v>2988281.5055959998</v>
      </c>
      <c r="I19" s="4">
        <v>21.868140239428822</v>
      </c>
      <c r="K19" s="4"/>
      <c r="L19" s="6"/>
      <c r="M19" s="6"/>
    </row>
    <row r="20" spans="1:14" x14ac:dyDescent="0.2">
      <c r="A20" s="3" t="s">
        <v>26</v>
      </c>
      <c r="B20" s="3">
        <f t="shared" ref="B20" si="15">AVERAGE(ABS(D20),ABS(D21))</f>
        <v>387.08308799999998</v>
      </c>
      <c r="C20" s="3">
        <f t="shared" ref="C20" si="16" xml:space="preserve"> SQRT(((E20^2)+(E21^2))/4)</f>
        <v>6.8037376742790618</v>
      </c>
      <c r="D20" s="3">
        <v>-451.53595899999999</v>
      </c>
      <c r="E20" s="3">
        <v>10.246636000000001</v>
      </c>
      <c r="F20" s="3">
        <v>68503</v>
      </c>
      <c r="G20" s="3">
        <v>1854702.682204</v>
      </c>
      <c r="H20" s="3">
        <v>1917451.280572</v>
      </c>
      <c r="I20" s="4">
        <v>28.895917729138933</v>
      </c>
      <c r="J20" s="3">
        <v>4.5323840074399165E-2</v>
      </c>
      <c r="K20" s="4">
        <v>0.8458066811061834</v>
      </c>
      <c r="L20" s="6">
        <v>66</v>
      </c>
      <c r="M20" s="6">
        <v>63.2</v>
      </c>
      <c r="N20" s="3">
        <f t="shared" si="0"/>
        <v>4171.2</v>
      </c>
    </row>
    <row r="21" spans="1:14" x14ac:dyDescent="0.2">
      <c r="A21" s="3" t="s">
        <v>27</v>
      </c>
      <c r="D21" s="3">
        <v>322.63021700000002</v>
      </c>
      <c r="E21" s="3">
        <v>8.9537610000000001</v>
      </c>
      <c r="F21" s="3">
        <v>75493</v>
      </c>
      <c r="G21" s="3">
        <v>1808063.8534830001</v>
      </c>
      <c r="H21" s="3">
        <v>1779835.603659</v>
      </c>
      <c r="I21" s="4">
        <v>28.895917729138933</v>
      </c>
      <c r="K21" s="4"/>
      <c r="L21" s="6"/>
      <c r="M21" s="6"/>
    </row>
    <row r="22" spans="1:14" s="7" customFormat="1" x14ac:dyDescent="0.2">
      <c r="A22" s="7" t="s">
        <v>28</v>
      </c>
      <c r="B22" s="7">
        <f t="shared" ref="B22" si="17">AVERAGE(ABS(D22),ABS(D23))</f>
        <v>181.50293399999998</v>
      </c>
      <c r="C22" s="7">
        <f t="shared" ref="C22" si="18" xml:space="preserve"> SQRT(((E22^2)+(E23^2))/4)</f>
        <v>6.012871874203582</v>
      </c>
      <c r="D22" s="7">
        <v>177.74049299999999</v>
      </c>
      <c r="E22" s="7">
        <v>8.8586770000000001</v>
      </c>
      <c r="F22" s="7">
        <v>74292</v>
      </c>
      <c r="G22" s="7">
        <v>1849770.5679880001</v>
      </c>
      <c r="H22" s="7">
        <v>1827811.4930139999</v>
      </c>
      <c r="I22" s="8">
        <v>26.622679747296846</v>
      </c>
      <c r="J22" s="7">
        <v>5.9092558691682513E-2</v>
      </c>
      <c r="K22" s="8">
        <v>1.2228205220626518</v>
      </c>
      <c r="L22" s="10">
        <v>55.2</v>
      </c>
      <c r="M22" s="10">
        <v>63.5</v>
      </c>
      <c r="N22" s="7">
        <f t="shared" si="0"/>
        <v>3505.2000000000003</v>
      </c>
    </row>
    <row r="23" spans="1:14" s="7" customFormat="1" x14ac:dyDescent="0.2">
      <c r="A23" s="7" t="s">
        <v>29</v>
      </c>
      <c r="D23" s="7">
        <v>-185.26537500000001</v>
      </c>
      <c r="E23" s="7">
        <v>8.1327949999999998</v>
      </c>
      <c r="F23" s="7">
        <v>67205</v>
      </c>
      <c r="G23" s="7">
        <v>2087991.392515</v>
      </c>
      <c r="H23" s="7">
        <v>2109892.764467</v>
      </c>
      <c r="I23" s="8">
        <v>26.622679747296846</v>
      </c>
      <c r="K23" s="8"/>
      <c r="L23" s="10"/>
      <c r="M23" s="10"/>
    </row>
    <row r="24" spans="1:14" x14ac:dyDescent="0.2">
      <c r="A24" s="3" t="s">
        <v>30</v>
      </c>
      <c r="B24" s="3">
        <f t="shared" ref="B24" si="19">AVERAGE(ABS(D24),ABS(D25))</f>
        <v>1661.1972034999999</v>
      </c>
      <c r="C24" s="3">
        <f t="shared" ref="C24" si="20" xml:space="preserve"> SQRT(((E24^2)+(E25^2))/4)</f>
        <v>12.112006044554398</v>
      </c>
      <c r="D24" s="3">
        <v>-1774.9631710000001</v>
      </c>
      <c r="E24" s="3">
        <v>15.872491999999999</v>
      </c>
      <c r="F24" s="3">
        <v>65697</v>
      </c>
      <c r="G24" s="3">
        <v>1976013.3433640001</v>
      </c>
      <c r="H24" s="3">
        <v>2226160.3399390001</v>
      </c>
      <c r="I24" s="4">
        <v>21.820418574785329</v>
      </c>
      <c r="J24" s="3">
        <v>9.7049398448085425E-2</v>
      </c>
      <c r="K24" s="4">
        <v>2.0696685135448729</v>
      </c>
      <c r="L24" s="6">
        <v>56.3</v>
      </c>
      <c r="M24" s="6">
        <v>60.6</v>
      </c>
      <c r="N24" s="3">
        <f t="shared" si="0"/>
        <v>3411.7799999999997</v>
      </c>
    </row>
    <row r="25" spans="1:14" x14ac:dyDescent="0.2">
      <c r="A25" s="3" t="s">
        <v>31</v>
      </c>
      <c r="D25" s="3">
        <v>1547.4312359999999</v>
      </c>
      <c r="E25" s="3">
        <v>18.299365000000002</v>
      </c>
      <c r="F25" s="3">
        <v>53891</v>
      </c>
      <c r="G25" s="3">
        <v>2624648.3279579999</v>
      </c>
      <c r="H25" s="3">
        <v>2366357.6664559999</v>
      </c>
      <c r="I25" s="4">
        <v>21.820418574785329</v>
      </c>
      <c r="K25" s="4"/>
      <c r="L25" s="6"/>
      <c r="M25" s="6"/>
    </row>
    <row r="26" spans="1:14" x14ac:dyDescent="0.2">
      <c r="A26" s="3" t="s">
        <v>32</v>
      </c>
      <c r="B26" s="3">
        <f t="shared" ref="B26" si="21">AVERAGE(ABS(D26),ABS(D27))</f>
        <v>3777.4690730000002</v>
      </c>
      <c r="C26" s="3">
        <f t="shared" ref="C26" si="22" xml:space="preserve"> SQRT(((E26^2)+(E27^2))/4)</f>
        <v>5.3725008384362765</v>
      </c>
      <c r="D26" s="3">
        <v>-3822.9573850000002</v>
      </c>
      <c r="E26" s="3">
        <v>7.7054369999999999</v>
      </c>
      <c r="F26" s="3">
        <v>128684</v>
      </c>
      <c r="G26" s="3">
        <v>880173.25694700005</v>
      </c>
      <c r="H26" s="3">
        <v>1219732.7075469999</v>
      </c>
      <c r="I26" s="4">
        <v>38.458932222504274</v>
      </c>
      <c r="J26" s="3">
        <v>3.5461119730233623E-2</v>
      </c>
      <c r="K26" s="4">
        <v>0.89372173576359515</v>
      </c>
      <c r="L26" s="6">
        <v>73.3</v>
      </c>
      <c r="M26" s="6">
        <v>88.5</v>
      </c>
      <c r="N26" s="3">
        <f t="shared" si="0"/>
        <v>6487.05</v>
      </c>
    </row>
    <row r="27" spans="1:14" x14ac:dyDescent="0.2">
      <c r="A27" s="3" t="s">
        <v>33</v>
      </c>
      <c r="D27" s="3">
        <v>3731.9807609999998</v>
      </c>
      <c r="E27" s="3">
        <v>7.4887449999999998</v>
      </c>
      <c r="F27" s="3">
        <v>119220</v>
      </c>
      <c r="G27" s="3">
        <v>1358772.5222189999</v>
      </c>
      <c r="H27" s="3">
        <v>991304.76521600003</v>
      </c>
      <c r="I27" s="4">
        <v>38.458932222504274</v>
      </c>
      <c r="K27" s="4"/>
      <c r="L27" s="6"/>
      <c r="M27" s="6"/>
    </row>
    <row r="28" spans="1:14" x14ac:dyDescent="0.2">
      <c r="A28" s="3" t="s">
        <v>34</v>
      </c>
      <c r="B28" s="3">
        <f t="shared" ref="B28" si="23">AVERAGE(ABS(D28),ABS(D29))</f>
        <v>2641.9534619999999</v>
      </c>
      <c r="C28" s="3">
        <f t="shared" ref="C28" si="24" xml:space="preserve"> SQRT(((E28^2)+(E29^2))/4)</f>
        <v>4.314253513916225</v>
      </c>
      <c r="D28" s="3">
        <v>2673.44832</v>
      </c>
      <c r="E28" s="3">
        <v>6.1448650000000002</v>
      </c>
      <c r="F28" s="3">
        <v>94810</v>
      </c>
      <c r="G28" s="3">
        <v>1800951.629828</v>
      </c>
      <c r="H28" s="3">
        <v>1433118.586415</v>
      </c>
      <c r="I28" s="4">
        <v>32.842908351354716</v>
      </c>
      <c r="J28" s="3">
        <v>1.365560821689568E-2</v>
      </c>
      <c r="K28" s="4">
        <v>0.29294479086144071</v>
      </c>
      <c r="L28" s="6">
        <v>65.099999999999994</v>
      </c>
      <c r="M28" s="6">
        <v>97.6</v>
      </c>
      <c r="N28" s="3">
        <f t="shared" si="0"/>
        <v>6353.7599999999993</v>
      </c>
    </row>
    <row r="29" spans="1:14" x14ac:dyDescent="0.2">
      <c r="A29" s="3" t="s">
        <v>35</v>
      </c>
      <c r="D29" s="3">
        <v>-2610.4586039999999</v>
      </c>
      <c r="E29" s="3">
        <v>6.0573730000000001</v>
      </c>
      <c r="F29" s="3">
        <v>84787</v>
      </c>
      <c r="G29" s="3">
        <v>1524562.174107</v>
      </c>
      <c r="H29" s="3">
        <v>1894802.2390340001</v>
      </c>
      <c r="I29" s="4">
        <v>32.842908351354716</v>
      </c>
      <c r="K29" s="4"/>
      <c r="L29" s="6"/>
      <c r="M29" s="6"/>
    </row>
    <row r="30" spans="1:14" x14ac:dyDescent="0.2">
      <c r="A30" s="3" t="s">
        <v>36</v>
      </c>
      <c r="B30" s="3">
        <f t="shared" ref="B30" si="25">AVERAGE(ABS(D30),ABS(D31))</f>
        <v>3180.8077450000001</v>
      </c>
      <c r="C30" s="3">
        <f t="shared" ref="C30" si="26" xml:space="preserve"> SQRT(((E30^2)+(E31^2))/4)</f>
        <v>12.593616434415146</v>
      </c>
      <c r="D30" s="3">
        <v>3151.288078</v>
      </c>
      <c r="E30" s="3">
        <v>18.220476999999999</v>
      </c>
      <c r="F30" s="3">
        <v>27622</v>
      </c>
      <c r="G30" s="3">
        <v>4751426.9741150001</v>
      </c>
      <c r="H30" s="3">
        <v>3739165.6300769998</v>
      </c>
      <c r="I30" s="4">
        <v>16.949310380319197</v>
      </c>
      <c r="J30" s="3">
        <v>3.1875412095626873E-2</v>
      </c>
      <c r="K30" s="4">
        <v>0.30544689944239339</v>
      </c>
      <c r="L30" s="6">
        <v>45.454545454545453</v>
      </c>
      <c r="M30" s="6">
        <v>40</v>
      </c>
      <c r="N30" s="3">
        <f t="shared" si="0"/>
        <v>1818.181818181818</v>
      </c>
    </row>
    <row r="31" spans="1:14" x14ac:dyDescent="0.2">
      <c r="A31" s="3" t="s">
        <v>37</v>
      </c>
      <c r="D31" s="3">
        <v>-3210.3274120000001</v>
      </c>
      <c r="E31" s="3">
        <v>17.389966000000001</v>
      </c>
      <c r="F31" s="3">
        <v>23037</v>
      </c>
      <c r="G31" s="3">
        <v>4272917.9130530003</v>
      </c>
      <c r="H31" s="3">
        <v>5459330.1837910004</v>
      </c>
      <c r="I31" s="4">
        <v>16.949310380319197</v>
      </c>
      <c r="K31" s="4"/>
      <c r="L31" s="6"/>
      <c r="M31" s="6"/>
    </row>
    <row r="32" spans="1:14" x14ac:dyDescent="0.2">
      <c r="A32" s="3" t="s">
        <v>38</v>
      </c>
      <c r="B32" s="3">
        <f t="shared" ref="B32" si="27">AVERAGE(ABS(D32),ABS(D33))</f>
        <v>2880.6492294999998</v>
      </c>
      <c r="C32" s="3">
        <f t="shared" ref="C32" si="28" xml:space="preserve"> SQRT(((E32^2)+(E33^2))/4)</f>
        <v>12.81015763307829</v>
      </c>
      <c r="D32" s="3">
        <v>-2983.7424850000002</v>
      </c>
      <c r="E32" s="3">
        <v>18.834029999999998</v>
      </c>
      <c r="F32" s="3">
        <v>22311</v>
      </c>
      <c r="G32" s="3">
        <v>4288281.0517680002</v>
      </c>
      <c r="H32" s="3">
        <v>5323451.0830079997</v>
      </c>
      <c r="I32" s="4">
        <v>17.831895242154282</v>
      </c>
      <c r="J32" s="3">
        <v>4.0799715941931547E-2</v>
      </c>
      <c r="K32" s="4">
        <v>0.39240358353591837</v>
      </c>
      <c r="L32" s="6">
        <v>45.454545454545453</v>
      </c>
      <c r="M32" s="6">
        <v>45.454545454545453</v>
      </c>
      <c r="N32" s="3">
        <f t="shared" si="0"/>
        <v>2066.1157024793388</v>
      </c>
    </row>
    <row r="33" spans="1:14" x14ac:dyDescent="0.2">
      <c r="A33" s="3" t="s">
        <v>39</v>
      </c>
      <c r="D33" s="3">
        <v>2777.5559739999999</v>
      </c>
      <c r="E33" s="3">
        <v>17.368933999999999</v>
      </c>
      <c r="F33" s="3">
        <v>20062</v>
      </c>
      <c r="G33" s="3">
        <v>5485222.9525469998</v>
      </c>
      <c r="H33" s="3">
        <v>4505078.4361479999</v>
      </c>
      <c r="I33" s="4">
        <v>17.831895242154282</v>
      </c>
      <c r="K33" s="4"/>
      <c r="L33" s="6"/>
      <c r="M33" s="6"/>
    </row>
    <row r="34" spans="1:14" x14ac:dyDescent="0.2">
      <c r="A34" s="3" t="s">
        <v>40</v>
      </c>
      <c r="B34" s="3">
        <f t="shared" ref="B34" si="29">AVERAGE(ABS(D34),ABS(D35))</f>
        <v>1404.374855</v>
      </c>
      <c r="C34" s="3">
        <f t="shared" ref="C34" si="30" xml:space="preserve"> SQRT(((E34^2)+(E35^2))/4)</f>
        <v>8.1457257752014485</v>
      </c>
      <c r="D34" s="3">
        <v>-1348.625166</v>
      </c>
      <c r="E34" s="3">
        <v>11.856377999999999</v>
      </c>
      <c r="F34" s="3">
        <v>76222</v>
      </c>
      <c r="G34" s="3">
        <v>2241685.9885729998</v>
      </c>
      <c r="H34" s="3">
        <v>2480398.517856</v>
      </c>
      <c r="I34" s="4">
        <v>30.303281319190937</v>
      </c>
      <c r="J34" s="3">
        <v>7.2669044906623612E-2</v>
      </c>
      <c r="K34" s="4">
        <v>1.114480069224941</v>
      </c>
      <c r="L34" s="6">
        <v>64.5</v>
      </c>
      <c r="M34" s="6">
        <v>103.6</v>
      </c>
      <c r="N34" s="3">
        <f t="shared" si="0"/>
        <v>6682.2</v>
      </c>
    </row>
    <row r="35" spans="1:14" x14ac:dyDescent="0.2">
      <c r="A35" s="3" t="s">
        <v>41</v>
      </c>
      <c r="D35" s="3">
        <v>1460.124544</v>
      </c>
      <c r="E35" s="3">
        <v>11.173079</v>
      </c>
      <c r="F35" s="3">
        <v>73207</v>
      </c>
      <c r="G35" s="3">
        <v>2553545.7997869998</v>
      </c>
      <c r="H35" s="3">
        <v>2273063.7159699998</v>
      </c>
      <c r="I35" s="4">
        <v>30.303281319190937</v>
      </c>
      <c r="K35" s="4"/>
      <c r="L35" s="6"/>
      <c r="M35" s="6"/>
    </row>
    <row r="36" spans="1:14" x14ac:dyDescent="0.2">
      <c r="A36" s="3" t="s">
        <v>42</v>
      </c>
      <c r="B36" s="3">
        <f t="shared" ref="B36" si="31">AVERAGE(ABS(D36),ABS(D37))</f>
        <v>2016.5521309999999</v>
      </c>
      <c r="C36" s="3">
        <f t="shared" ref="C36" si="32" xml:space="preserve"> SQRT(((E36^2)+(E37^2))/4)</f>
        <v>3.3366781649967758</v>
      </c>
      <c r="D36" s="3">
        <v>-2087.4521340000001</v>
      </c>
      <c r="E36" s="3">
        <v>4.7707119999999996</v>
      </c>
      <c r="F36" s="3">
        <v>101736</v>
      </c>
      <c r="G36" s="3">
        <v>1869083.1216879999</v>
      </c>
      <c r="H36" s="3">
        <v>2219912.6379160001</v>
      </c>
      <c r="I36" s="4">
        <v>30.737455757887307</v>
      </c>
      <c r="J36" s="3">
        <v>3.3006422604100596E-2</v>
      </c>
      <c r="K36" s="4">
        <v>0.39459508780719804</v>
      </c>
      <c r="L36" s="6">
        <v>72.727272727272734</v>
      </c>
      <c r="M36" s="6">
        <v>121.81818181818183</v>
      </c>
      <c r="N36" s="3">
        <f t="shared" si="0"/>
        <v>8859.5041322314064</v>
      </c>
    </row>
    <row r="37" spans="1:14" x14ac:dyDescent="0.2">
      <c r="A37" s="3" t="s">
        <v>43</v>
      </c>
      <c r="D37" s="3">
        <v>1945.6521279999999</v>
      </c>
      <c r="E37" s="3">
        <v>4.6662610000000004</v>
      </c>
      <c r="F37" s="3">
        <v>107387</v>
      </c>
      <c r="G37" s="3">
        <v>2194246.20536</v>
      </c>
      <c r="H37" s="3">
        <v>1861749.397506</v>
      </c>
      <c r="I37" s="4">
        <v>30.737455757887307</v>
      </c>
      <c r="K37" s="4"/>
      <c r="L37" s="6"/>
      <c r="M37" s="6"/>
    </row>
    <row r="38" spans="1:14" x14ac:dyDescent="0.2">
      <c r="A38" s="3" t="s">
        <v>44</v>
      </c>
      <c r="B38" s="3">
        <f t="shared" ref="B38" si="33">AVERAGE(ABS(D38),ABS(D39))</f>
        <v>2272.5222509999999</v>
      </c>
      <c r="C38" s="3">
        <f t="shared" ref="C38" si="34" xml:space="preserve"> SQRT(((E38^2)+(E39^2))/4)</f>
        <v>4.0368930571867399</v>
      </c>
      <c r="D38" s="3">
        <v>2374.0717049999998</v>
      </c>
      <c r="E38" s="3">
        <v>5.504505</v>
      </c>
      <c r="F38" s="3">
        <v>106425</v>
      </c>
      <c r="G38" s="3">
        <v>1550461.794823</v>
      </c>
      <c r="H38" s="3">
        <v>1265238.429363</v>
      </c>
      <c r="I38" s="4">
        <v>39.716691630353253</v>
      </c>
      <c r="J38" s="3">
        <v>3.8770433893647906E-2</v>
      </c>
      <c r="K38" s="4">
        <v>0.5965913881707251</v>
      </c>
      <c r="L38" s="6">
        <v>94.909090909090907</v>
      </c>
      <c r="M38" s="6">
        <v>105.45454545454545</v>
      </c>
      <c r="N38" s="3">
        <f t="shared" si="0"/>
        <v>10008.595041322315</v>
      </c>
    </row>
    <row r="39" spans="1:14" x14ac:dyDescent="0.2">
      <c r="A39" s="3" t="s">
        <v>45</v>
      </c>
      <c r="D39" s="3">
        <v>-2170.9727969999999</v>
      </c>
      <c r="E39" s="3">
        <v>5.9064750000000004</v>
      </c>
      <c r="F39" s="3">
        <v>96670</v>
      </c>
      <c r="G39" s="3">
        <v>1241130.9391950001</v>
      </c>
      <c r="H39" s="3">
        <v>1497115.0535329999</v>
      </c>
      <c r="I39" s="4">
        <v>39.716691630353253</v>
      </c>
      <c r="K39" s="4"/>
      <c r="L39" s="6"/>
      <c r="M39" s="6"/>
    </row>
    <row r="40" spans="1:14" x14ac:dyDescent="0.2">
      <c r="A40" s="3" t="s">
        <v>46</v>
      </c>
      <c r="B40" s="3">
        <f t="shared" ref="B40" si="35">AVERAGE(ABS(D40),ABS(D41))</f>
        <v>991.33855900000003</v>
      </c>
      <c r="C40" s="3">
        <f t="shared" ref="C40" si="36" xml:space="preserve"> SQRT(((E40^2)+(E41^2))/4)</f>
        <v>2.5420184518852338</v>
      </c>
      <c r="D40" s="3">
        <v>-1159.9445559999999</v>
      </c>
      <c r="E40" s="3">
        <v>3.207268</v>
      </c>
      <c r="F40" s="3">
        <v>91087</v>
      </c>
      <c r="G40" s="3">
        <v>2330145.9130719998</v>
      </c>
      <c r="H40" s="3">
        <v>2546127.5585210002</v>
      </c>
      <c r="I40" s="4">
        <v>27.793902230111833</v>
      </c>
      <c r="J40" s="3">
        <v>1.5049704501107116E-2</v>
      </c>
      <c r="K40" s="4">
        <v>0.26365995629439876</v>
      </c>
      <c r="L40" s="6">
        <v>77.599999999999994</v>
      </c>
      <c r="M40" s="6">
        <v>96.54</v>
      </c>
      <c r="N40" s="3">
        <f t="shared" si="0"/>
        <v>7491.5039999999999</v>
      </c>
    </row>
    <row r="41" spans="1:14" x14ac:dyDescent="0.2">
      <c r="A41" s="3" t="s">
        <v>47</v>
      </c>
      <c r="D41" s="3">
        <v>822.73256200000003</v>
      </c>
      <c r="E41" s="3">
        <v>3.9447260000000002</v>
      </c>
      <c r="F41" s="3">
        <v>69089</v>
      </c>
      <c r="G41" s="3">
        <v>3226144.4096599999</v>
      </c>
      <c r="H41" s="3">
        <v>3011847.3413709998</v>
      </c>
      <c r="I41" s="4">
        <v>27.793902230111833</v>
      </c>
      <c r="K41" s="4"/>
      <c r="L41" s="6"/>
      <c r="M41" s="6"/>
    </row>
    <row r="42" spans="1:14" x14ac:dyDescent="0.2">
      <c r="A42" s="3" t="s">
        <v>48</v>
      </c>
      <c r="B42" s="3">
        <f t="shared" ref="B42" si="37">AVERAGE(ABS(D42),ABS(D43))</f>
        <v>3499.2395340000003</v>
      </c>
      <c r="C42" s="3">
        <f t="shared" ref="C42" si="38" xml:space="preserve"> SQRT(((E42^2)+(E43^2))/4)</f>
        <v>8.9171125314026405</v>
      </c>
      <c r="D42" s="3">
        <v>3387.391787</v>
      </c>
      <c r="E42" s="3">
        <v>12.946234</v>
      </c>
      <c r="F42" s="3">
        <v>52756</v>
      </c>
      <c r="G42" s="3">
        <v>4931430.4094890002</v>
      </c>
      <c r="H42" s="3">
        <v>3782701.6648530001</v>
      </c>
      <c r="I42" s="4">
        <v>18.103219121056295</v>
      </c>
      <c r="J42" s="3">
        <v>8.8447353431026984E-2</v>
      </c>
      <c r="K42" s="4">
        <v>1.2878021449302983</v>
      </c>
      <c r="L42" s="6">
        <v>55.454545454545453</v>
      </c>
      <c r="M42" s="6">
        <v>56.363636363636367</v>
      </c>
      <c r="N42" s="3">
        <f t="shared" si="0"/>
        <v>3125.6198347107438</v>
      </c>
    </row>
    <row r="43" spans="1:14" x14ac:dyDescent="0.2">
      <c r="A43" s="3" t="s">
        <v>49</v>
      </c>
      <c r="D43" s="3">
        <v>-3611.0872810000001</v>
      </c>
      <c r="E43" s="3">
        <v>12.265993999999999</v>
      </c>
      <c r="F43" s="3">
        <v>50595</v>
      </c>
      <c r="G43" s="3">
        <v>3854933.9107220001</v>
      </c>
      <c r="H43" s="3">
        <v>5040243.4077479998</v>
      </c>
      <c r="I43" s="4">
        <v>18.103219121056295</v>
      </c>
      <c r="K43" s="4"/>
      <c r="L43" s="6"/>
      <c r="M43" s="6"/>
    </row>
    <row r="44" spans="1:14" x14ac:dyDescent="0.2">
      <c r="A44" s="3" t="s">
        <v>50</v>
      </c>
      <c r="B44" s="3">
        <f t="shared" ref="B44" si="39">AVERAGE(ABS(D44),ABS(D45))</f>
        <v>3652.8159674999997</v>
      </c>
      <c r="C44" s="3">
        <f t="shared" ref="C44" si="40" xml:space="preserve"> SQRT(((E44^2)+(E45^2))/4)</f>
        <v>4.8158883969644171</v>
      </c>
      <c r="D44" s="3">
        <v>3624.1731239999999</v>
      </c>
      <c r="E44" s="3">
        <v>6.9830290000000002</v>
      </c>
      <c r="F44" s="3">
        <v>65128</v>
      </c>
      <c r="G44" s="3">
        <v>3358434.0319369999</v>
      </c>
      <c r="H44" s="3">
        <v>2532848.154112</v>
      </c>
      <c r="I44" s="4">
        <v>34.045965853991021</v>
      </c>
      <c r="J44" s="3">
        <v>6.9342290743953108E-2</v>
      </c>
      <c r="K44" s="4">
        <v>0.88355012864608007</v>
      </c>
      <c r="L44" s="6">
        <v>57.81818181818182</v>
      </c>
      <c r="M44" s="6">
        <v>93.454545454545453</v>
      </c>
      <c r="N44" s="3">
        <f t="shared" si="0"/>
        <v>5403.3719008264461</v>
      </c>
    </row>
    <row r="45" spans="1:14" x14ac:dyDescent="0.2">
      <c r="A45" s="3" t="s">
        <v>51</v>
      </c>
      <c r="D45" s="3">
        <v>-3681.458811</v>
      </c>
      <c r="E45" s="3">
        <v>6.6338850000000003</v>
      </c>
      <c r="F45" s="3">
        <v>78695</v>
      </c>
      <c r="G45" s="3">
        <v>1988867.1683459999</v>
      </c>
      <c r="H45" s="3">
        <v>2682488.0849100002</v>
      </c>
      <c r="I45" s="4">
        <v>34.045965853991021</v>
      </c>
      <c r="K45" s="4"/>
      <c r="L45" s="6"/>
      <c r="M45" s="6"/>
    </row>
    <row r="46" spans="1:14" x14ac:dyDescent="0.2">
      <c r="A46" s="3" t="s">
        <v>52</v>
      </c>
      <c r="B46" s="3">
        <f t="shared" ref="B46" si="41">AVERAGE(ABS(D46),ABS(D47))</f>
        <v>5064.7403754999996</v>
      </c>
      <c r="C46" s="3">
        <f t="shared" ref="C46" si="42" xml:space="preserve"> SQRT(((E46^2)+(E47^2))/4)</f>
        <v>11.586543622957549</v>
      </c>
      <c r="D46" s="3">
        <v>-5209.1553160000003</v>
      </c>
      <c r="E46" s="3">
        <v>17.251076999999999</v>
      </c>
      <c r="F46" s="3">
        <v>12676</v>
      </c>
      <c r="G46" s="3">
        <v>5129883.7382460004</v>
      </c>
      <c r="H46" s="3">
        <v>7456382.5549069997</v>
      </c>
      <c r="I46" s="4">
        <v>12.155563947057511</v>
      </c>
      <c r="J46" s="3">
        <v>8.5208545174506132E-3</v>
      </c>
      <c r="K46" s="4">
        <v>0.13148843750160841</v>
      </c>
      <c r="L46" s="6">
        <v>24.1</v>
      </c>
      <c r="M46" s="6">
        <v>25.6</v>
      </c>
      <c r="N46" s="3">
        <f t="shared" si="0"/>
        <v>616.96</v>
      </c>
    </row>
    <row r="47" spans="1:14" x14ac:dyDescent="0.2">
      <c r="A47" s="3" t="s">
        <v>53</v>
      </c>
      <c r="D47" s="3">
        <v>4920.3254349999997</v>
      </c>
      <c r="E47" s="3">
        <v>15.472308</v>
      </c>
      <c r="F47" s="3">
        <v>12701</v>
      </c>
      <c r="G47" s="3">
        <v>7419101.7258479996</v>
      </c>
      <c r="H47" s="3">
        <v>5167376.3144629998</v>
      </c>
      <c r="I47" s="4">
        <v>12.155563947057511</v>
      </c>
      <c r="K47" s="4"/>
      <c r="L47" s="6"/>
      <c r="M47" s="6"/>
    </row>
    <row r="48" spans="1:14" x14ac:dyDescent="0.2">
      <c r="A48" s="3" t="s">
        <v>54</v>
      </c>
      <c r="B48" s="3">
        <f t="shared" ref="B48" si="43">AVERAGE(ABS(D48),ABS(D49))</f>
        <v>4120.9149754999999</v>
      </c>
      <c r="C48" s="3">
        <f t="shared" ref="C48" si="44" xml:space="preserve"> SQRT(((E48^2)+(E49^2))/4)</f>
        <v>11.931192681982489</v>
      </c>
      <c r="D48" s="3">
        <v>-3828.4202719999998</v>
      </c>
      <c r="E48" s="3">
        <v>15.420481000000001</v>
      </c>
      <c r="F48" s="3">
        <v>27152</v>
      </c>
      <c r="G48" s="3">
        <v>3402296.767273</v>
      </c>
      <c r="H48" s="3">
        <v>4587712.3050239999</v>
      </c>
      <c r="I48" s="4">
        <v>15.981050609840784</v>
      </c>
      <c r="J48" s="3">
        <v>4.9984782304114447E-2</v>
      </c>
      <c r="K48" s="4">
        <v>0.75516390836861114</v>
      </c>
      <c r="L48" s="6">
        <v>41.8</v>
      </c>
      <c r="M48" s="6">
        <v>41</v>
      </c>
      <c r="N48" s="3">
        <f t="shared" si="0"/>
        <v>1713.8</v>
      </c>
    </row>
    <row r="49" spans="1:14" x14ac:dyDescent="0.2">
      <c r="A49" s="3" t="s">
        <v>55</v>
      </c>
      <c r="D49" s="3">
        <v>4413.4096790000003</v>
      </c>
      <c r="E49" s="3">
        <v>18.210497</v>
      </c>
      <c r="F49" s="3">
        <v>24635</v>
      </c>
      <c r="G49" s="3">
        <v>4978590.6307690004</v>
      </c>
      <c r="H49" s="3">
        <v>3519048.4387249998</v>
      </c>
      <c r="I49" s="4">
        <v>15.981050609840784</v>
      </c>
      <c r="K49" s="4"/>
      <c r="L49" s="6"/>
      <c r="M49" s="6"/>
    </row>
    <row r="50" spans="1:14" x14ac:dyDescent="0.2">
      <c r="A50" s="3" t="s">
        <v>56</v>
      </c>
      <c r="B50" s="3">
        <f t="shared" ref="B50" si="45">AVERAGE(ABS(D50),ABS(D51))</f>
        <v>3654.9124389999997</v>
      </c>
      <c r="C50" s="3">
        <f t="shared" ref="C50" si="46" xml:space="preserve"> SQRT(((E50^2)+(E51^2))/4)</f>
        <v>15.148410275140028</v>
      </c>
      <c r="D50" s="3">
        <v>-3482.0336400000001</v>
      </c>
      <c r="E50" s="3">
        <v>11.258024000000001</v>
      </c>
      <c r="F50" s="3">
        <v>17768</v>
      </c>
      <c r="G50" s="3">
        <v>4195129.4983679997</v>
      </c>
      <c r="H50" s="3">
        <v>5403084.236211</v>
      </c>
      <c r="I50" s="4">
        <v>16.619789706393032</v>
      </c>
      <c r="J50" s="3">
        <v>1.9423876499632047E-2</v>
      </c>
      <c r="K50" s="4">
        <v>0.33075357300582642</v>
      </c>
      <c r="L50" s="6">
        <v>38.700000000000003</v>
      </c>
      <c r="M50" s="6">
        <v>37.6</v>
      </c>
      <c r="N50" s="3">
        <f t="shared" si="0"/>
        <v>1455.1200000000001</v>
      </c>
    </row>
    <row r="51" spans="1:14" x14ac:dyDescent="0.2">
      <c r="A51" s="3" t="s">
        <v>57</v>
      </c>
      <c r="D51" s="3">
        <v>3827.7912379999998</v>
      </c>
      <c r="E51" s="3">
        <v>28.127464</v>
      </c>
      <c r="F51" s="3">
        <v>17178</v>
      </c>
      <c r="G51" s="3">
        <v>5798040.1117129996</v>
      </c>
      <c r="H51" s="3">
        <v>4366487.7593430001</v>
      </c>
      <c r="I51" s="4">
        <v>16.619789706393032</v>
      </c>
      <c r="K51" s="4"/>
      <c r="L51" s="6"/>
      <c r="M51" s="6"/>
    </row>
    <row r="52" spans="1:14" x14ac:dyDescent="0.2">
      <c r="A52" s="3" t="s">
        <v>58</v>
      </c>
      <c r="B52" s="3">
        <f t="shared" ref="B52" si="47">AVERAGE(ABS(D52),ABS(D53))</f>
        <v>4182.5963599999995</v>
      </c>
      <c r="C52" s="3">
        <f t="shared" ref="C52" si="48" xml:space="preserve"> SQRT(((E52^2)+(E53^2))/4)</f>
        <v>22.631224709108711</v>
      </c>
      <c r="D52" s="3">
        <v>3971.5992729999998</v>
      </c>
      <c r="E52" s="3">
        <v>31.370231</v>
      </c>
      <c r="F52" s="3">
        <v>7320</v>
      </c>
      <c r="G52" s="3">
        <v>4879678.9610660002</v>
      </c>
      <c r="H52" s="3">
        <v>3576538.9382509999</v>
      </c>
      <c r="I52" s="4">
        <v>13.531842098498871</v>
      </c>
      <c r="J52" s="3">
        <v>3.3666253086232625E-2</v>
      </c>
      <c r="K52" s="4">
        <v>0.45976615036969404</v>
      </c>
      <c r="L52" s="6">
        <v>22.2</v>
      </c>
      <c r="M52" s="6">
        <v>27.3</v>
      </c>
      <c r="N52" s="3">
        <f t="shared" si="0"/>
        <v>606.05999999999995</v>
      </c>
    </row>
    <row r="53" spans="1:14" x14ac:dyDescent="0.2">
      <c r="A53" s="3" t="s">
        <v>59</v>
      </c>
      <c r="D53" s="3">
        <v>-4393.5934470000002</v>
      </c>
      <c r="E53" s="3">
        <v>32.628177000000001</v>
      </c>
      <c r="F53" s="3">
        <v>8518</v>
      </c>
      <c r="G53" s="3">
        <v>3117631.9773420002</v>
      </c>
      <c r="H53" s="3">
        <v>4433741.4589109998</v>
      </c>
      <c r="I53" s="4">
        <v>13.531842098498871</v>
      </c>
      <c r="K53" s="4"/>
      <c r="L53" s="6"/>
      <c r="M53" s="6"/>
    </row>
    <row r="54" spans="1:14" x14ac:dyDescent="0.2">
      <c r="A54" s="3" t="s">
        <v>60</v>
      </c>
      <c r="B54" s="3">
        <f t="shared" ref="B54" si="49">AVERAGE(ABS(D54),ABS(D55))</f>
        <v>3089.9094809999997</v>
      </c>
      <c r="C54" s="3">
        <f t="shared" ref="C54" si="50" xml:space="preserve"> SQRT(((E54^2)+(E55^2))/4)</f>
        <v>19.837157952948967</v>
      </c>
      <c r="D54" s="3">
        <v>-3192.026899</v>
      </c>
      <c r="E54" s="3">
        <v>29.858535</v>
      </c>
      <c r="F54" s="3">
        <v>3915</v>
      </c>
      <c r="G54" s="3">
        <v>5749896.467433</v>
      </c>
      <c r="H54" s="3">
        <v>7348123.5555560002</v>
      </c>
      <c r="I54" s="4">
        <v>7.9274591744462279</v>
      </c>
      <c r="J54" s="3">
        <v>7.5026340988536217E-3</v>
      </c>
      <c r="K54" s="4">
        <v>0.104946452511321</v>
      </c>
      <c r="L54" s="6">
        <v>9.9</v>
      </c>
      <c r="M54" s="6">
        <v>14.8</v>
      </c>
      <c r="N54" s="3">
        <f t="shared" si="0"/>
        <v>146.52000000000001</v>
      </c>
    </row>
    <row r="55" spans="1:14" x14ac:dyDescent="0.2">
      <c r="A55" s="3" t="s">
        <v>61</v>
      </c>
      <c r="D55" s="3">
        <v>2987.7920629999999</v>
      </c>
      <c r="E55" s="3">
        <v>26.125069</v>
      </c>
      <c r="F55" s="3">
        <v>3035</v>
      </c>
      <c r="G55" s="3">
        <v>10107233.379572</v>
      </c>
      <c r="H55" s="3">
        <v>8188286.7805599999</v>
      </c>
      <c r="I55" s="4">
        <v>7.9274591744462279</v>
      </c>
      <c r="K55" s="4"/>
      <c r="L55" s="6"/>
      <c r="M55" s="6"/>
    </row>
    <row r="56" spans="1:14" x14ac:dyDescent="0.2">
      <c r="A56" s="3" t="s">
        <v>62</v>
      </c>
      <c r="B56" s="3">
        <f t="shared" ref="B56" si="51">AVERAGE(ABS(D56),ABS(D57))</f>
        <v>4534.8245504999995</v>
      </c>
      <c r="C56" s="3">
        <f t="shared" ref="C56" si="52" xml:space="preserve"> SQRT(((E56^2)+(E57^2))/4)</f>
        <v>18.444247311340966</v>
      </c>
      <c r="D56" s="3">
        <v>-4661.0131019999999</v>
      </c>
      <c r="E56" s="3">
        <v>23.444814999999998</v>
      </c>
      <c r="F56" s="3">
        <v>12881</v>
      </c>
      <c r="G56" s="3">
        <v>4218563.2891859999</v>
      </c>
      <c r="H56" s="3">
        <v>6021086.6656320002</v>
      </c>
      <c r="I56" s="4">
        <v>15.045927940880752</v>
      </c>
      <c r="J56" s="3">
        <v>2.2879629983603413E-2</v>
      </c>
      <c r="K56" s="4">
        <v>0.42094027048118793</v>
      </c>
      <c r="L56" s="6">
        <v>23.6</v>
      </c>
      <c r="M56" s="6">
        <v>25</v>
      </c>
      <c r="N56" s="3">
        <f t="shared" si="0"/>
        <v>590</v>
      </c>
    </row>
    <row r="57" spans="1:14" x14ac:dyDescent="0.2">
      <c r="A57" s="3" t="s">
        <v>63</v>
      </c>
      <c r="D57" s="3">
        <v>4408.6359990000001</v>
      </c>
      <c r="E57" s="3">
        <v>28.479846999999999</v>
      </c>
      <c r="F57" s="3">
        <v>12529</v>
      </c>
      <c r="G57" s="3">
        <v>6343486.5260600001</v>
      </c>
      <c r="H57" s="3">
        <v>4562662.8917709999</v>
      </c>
      <c r="I57" s="4">
        <v>15.045927940880752</v>
      </c>
      <c r="K57" s="4"/>
      <c r="L57" s="6"/>
      <c r="M57" s="6"/>
    </row>
    <row r="58" spans="1:14" x14ac:dyDescent="0.2">
      <c r="A58" s="3" t="s">
        <v>64</v>
      </c>
      <c r="B58" s="3">
        <f t="shared" ref="B58" si="53">AVERAGE(ABS(D58),ABS(D59))</f>
        <v>1998.4311984999999</v>
      </c>
      <c r="C58" s="3">
        <f t="shared" ref="C58" si="54" xml:space="preserve"> SQRT(((E58^2)+(E59^2))/4)</f>
        <v>27.056684475159745</v>
      </c>
      <c r="D58" s="3">
        <v>-2229.4155230000001</v>
      </c>
      <c r="E58" s="3">
        <v>40.544331</v>
      </c>
      <c r="F58" s="3">
        <v>1521</v>
      </c>
      <c r="G58" s="3">
        <v>6515812.560815</v>
      </c>
      <c r="H58" s="3">
        <v>7508205.4621959999</v>
      </c>
      <c r="I58" s="4">
        <v>4.6927903904587076</v>
      </c>
      <c r="J58" s="3">
        <v>6.0284571709168806E-3</v>
      </c>
      <c r="K58" s="4">
        <v>5.765292636670144E-2</v>
      </c>
      <c r="L58" s="6">
        <v>6.9</v>
      </c>
      <c r="M58" s="6">
        <v>9.8000000000000007</v>
      </c>
      <c r="N58" s="3">
        <f t="shared" si="0"/>
        <v>67.62</v>
      </c>
    </row>
    <row r="59" spans="1:14" x14ac:dyDescent="0.2">
      <c r="A59" s="3" t="s">
        <v>65</v>
      </c>
      <c r="D59" s="3">
        <v>1767.446874</v>
      </c>
      <c r="E59" s="3">
        <v>35.838721</v>
      </c>
      <c r="F59" s="3">
        <v>1881</v>
      </c>
      <c r="G59" s="3">
        <v>6011028.2668789998</v>
      </c>
      <c r="H59" s="3">
        <v>5359236.8415740002</v>
      </c>
      <c r="I59" s="4">
        <v>4.6927903904587076</v>
      </c>
      <c r="K59" s="4"/>
      <c r="L59" s="6"/>
      <c r="M59" s="6"/>
    </row>
    <row r="60" spans="1:14" x14ac:dyDescent="0.2">
      <c r="A60" s="3" t="s">
        <v>66</v>
      </c>
      <c r="B60" s="3">
        <f t="shared" ref="B60" si="55">AVERAGE(ABS(D60),ABS(D61))</f>
        <v>3572.7885775000004</v>
      </c>
      <c r="C60" s="3">
        <f t="shared" ref="C60" si="56" xml:space="preserve"> SQRT(((E60^2)+(E61^2))/4)</f>
        <v>16.177818655559108</v>
      </c>
      <c r="D60" s="3">
        <v>3807.3772560000002</v>
      </c>
      <c r="E60" s="3">
        <v>23.782223999999999</v>
      </c>
      <c r="F60" s="3">
        <v>14182</v>
      </c>
      <c r="G60" s="3">
        <v>3961009.0692429999</v>
      </c>
      <c r="H60" s="3">
        <v>2995349.0316599999</v>
      </c>
      <c r="I60" s="4">
        <v>17.489720576621039</v>
      </c>
      <c r="J60" s="3">
        <v>3.589204114502044E-2</v>
      </c>
      <c r="K60" s="4">
        <v>0.73488092028248075</v>
      </c>
      <c r="L60" s="6">
        <v>33.799999999999997</v>
      </c>
      <c r="M60" s="6">
        <v>30</v>
      </c>
      <c r="N60" s="3">
        <f t="shared" si="0"/>
        <v>1013.9999999999999</v>
      </c>
    </row>
    <row r="61" spans="1:14" x14ac:dyDescent="0.2">
      <c r="A61" s="3" t="s">
        <v>67</v>
      </c>
      <c r="D61" s="3">
        <v>-3338.1998990000002</v>
      </c>
      <c r="E61" s="3">
        <v>21.938393000000001</v>
      </c>
      <c r="F61" s="3">
        <v>12540</v>
      </c>
      <c r="G61" s="3">
        <v>3582653.9309410001</v>
      </c>
      <c r="H61" s="3">
        <v>4547936.4021530002</v>
      </c>
      <c r="I61" s="4">
        <v>17.489720576621039</v>
      </c>
      <c r="K61" s="4"/>
      <c r="L61" s="6"/>
      <c r="M61" s="6"/>
    </row>
    <row r="62" spans="1:14" x14ac:dyDescent="0.2">
      <c r="A62" s="3" t="s">
        <v>68</v>
      </c>
      <c r="B62" s="3">
        <f t="shared" ref="B62" si="57">AVERAGE(ABS(D62),ABS(D63))</f>
        <v>1727.8185884999998</v>
      </c>
      <c r="C62" s="3">
        <f t="shared" ref="C62" si="58" xml:space="preserve"> SQRT(((E62^2)+(E63^2))/4)</f>
        <v>6.1155661281078668</v>
      </c>
      <c r="D62" s="3">
        <v>-1880.8111489999999</v>
      </c>
      <c r="E62" s="3">
        <v>8.5513449999999995</v>
      </c>
      <c r="F62" s="3">
        <v>44994</v>
      </c>
      <c r="G62" s="3">
        <v>2583030.0484730001</v>
      </c>
      <c r="H62" s="3">
        <v>2971385.3918519998</v>
      </c>
      <c r="I62" s="4">
        <v>20.023351712036003</v>
      </c>
      <c r="J62" s="3">
        <v>1.7453297370841024E-2</v>
      </c>
      <c r="K62" s="4">
        <v>0.36760910285630732</v>
      </c>
      <c r="L62" s="6">
        <v>60</v>
      </c>
      <c r="M62" s="6">
        <v>43</v>
      </c>
      <c r="N62" s="3">
        <f t="shared" si="0"/>
        <v>2580</v>
      </c>
    </row>
    <row r="63" spans="1:14" x14ac:dyDescent="0.2">
      <c r="A63" s="3" t="s">
        <v>69</v>
      </c>
      <c r="D63" s="3">
        <v>1574.826028</v>
      </c>
      <c r="E63" s="3">
        <v>8.7450039999999998</v>
      </c>
      <c r="F63" s="3">
        <v>47701</v>
      </c>
      <c r="G63" s="3">
        <v>2629939.9021399999</v>
      </c>
      <c r="H63" s="3">
        <v>2326236.5387940002</v>
      </c>
      <c r="I63" s="4">
        <v>20.023351712036003</v>
      </c>
      <c r="K63" s="4"/>
      <c r="L63" s="6"/>
      <c r="M63" s="6"/>
    </row>
    <row r="64" spans="1:14" x14ac:dyDescent="0.2">
      <c r="A64" s="3" t="s">
        <v>70</v>
      </c>
      <c r="B64" s="3">
        <f t="shared" ref="B64" si="59">AVERAGE(ABS(D64),ABS(D65))</f>
        <v>2747.9751615</v>
      </c>
      <c r="C64" s="3">
        <f t="shared" ref="C64" si="60" xml:space="preserve"> SQRT(((E64^2)+(E65^2))/4)</f>
        <v>10.940079709023719</v>
      </c>
      <c r="D64" s="3">
        <v>2734.9980260000002</v>
      </c>
      <c r="E64" s="3">
        <v>16.187971000000001</v>
      </c>
      <c r="F64" s="3">
        <v>33463</v>
      </c>
      <c r="G64" s="3">
        <v>3994528.5131640001</v>
      </c>
      <c r="H64" s="3">
        <v>3251669.2563729999</v>
      </c>
      <c r="I64" s="4">
        <v>19.261430726705015</v>
      </c>
      <c r="J64" s="3">
        <v>4.9655916327353951E-2</v>
      </c>
      <c r="K64" s="4">
        <v>0.58544605464210175</v>
      </c>
      <c r="L64" s="6">
        <v>32.9</v>
      </c>
      <c r="M64" s="6">
        <v>44.1</v>
      </c>
      <c r="N64" s="3">
        <f t="shared" si="0"/>
        <v>1450.8899999999999</v>
      </c>
    </row>
    <row r="65" spans="1:14" x14ac:dyDescent="0.2">
      <c r="A65" s="3" t="s">
        <v>71</v>
      </c>
      <c r="D65" s="3">
        <v>-2760.9522969999998</v>
      </c>
      <c r="E65" s="3">
        <v>14.720427000000001</v>
      </c>
      <c r="F65" s="3">
        <v>33309</v>
      </c>
      <c r="G65" s="3">
        <v>3392650.4439639999</v>
      </c>
      <c r="H65" s="3">
        <v>4173494.188087</v>
      </c>
      <c r="I65" s="4">
        <v>19.261430726705015</v>
      </c>
      <c r="K65" s="4"/>
      <c r="L65" s="6"/>
      <c r="M65" s="6"/>
    </row>
    <row r="66" spans="1:14" x14ac:dyDescent="0.2">
      <c r="A66" s="3" t="s">
        <v>72</v>
      </c>
      <c r="B66" s="3">
        <f t="shared" ref="B66" si="61">AVERAGE(ABS(D66),ABS(D67))</f>
        <v>4820.1819839999998</v>
      </c>
      <c r="C66" s="3">
        <f t="shared" ref="C66" si="62" xml:space="preserve"> SQRT(((E66^2)+(E67^2))/4)</f>
        <v>17.404530844326516</v>
      </c>
      <c r="D66" s="3">
        <v>-4613.0831410000001</v>
      </c>
      <c r="E66" s="3">
        <v>25.243624000000001</v>
      </c>
      <c r="F66" s="3">
        <v>12196</v>
      </c>
      <c r="G66" s="3">
        <v>5092040.4910629997</v>
      </c>
      <c r="H66" s="3">
        <v>7116498.5512460005</v>
      </c>
      <c r="I66" s="4">
        <v>14.741662828705062</v>
      </c>
      <c r="J66" s="3">
        <v>1.7088569277790996E-2</v>
      </c>
      <c r="K66" s="4">
        <v>0.16303232580567559</v>
      </c>
      <c r="L66" s="6">
        <v>27.4</v>
      </c>
      <c r="M66" s="6">
        <v>25.3</v>
      </c>
      <c r="N66" s="3">
        <f t="shared" si="0"/>
        <v>693.22</v>
      </c>
    </row>
    <row r="67" spans="1:14" x14ac:dyDescent="0.2">
      <c r="A67" s="3" t="s">
        <v>73</v>
      </c>
      <c r="D67" s="3">
        <v>5027.2808269999996</v>
      </c>
      <c r="E67" s="3">
        <v>23.967274</v>
      </c>
      <c r="F67" s="3">
        <v>15037</v>
      </c>
      <c r="G67" s="3">
        <v>6369638.7929109996</v>
      </c>
      <c r="H67" s="3">
        <v>4406750.9989360003</v>
      </c>
      <c r="I67" s="4">
        <v>14.741662828705062</v>
      </c>
      <c r="K67" s="4">
        <v>0.16303232580567559</v>
      </c>
      <c r="L67" s="6">
        <v>27.4</v>
      </c>
      <c r="M67" s="6">
        <v>25.3</v>
      </c>
      <c r="N67" s="3">
        <f t="shared" ref="N67:N98" si="63">L67*M67</f>
        <v>693.22</v>
      </c>
    </row>
    <row r="68" spans="1:14" x14ac:dyDescent="0.2">
      <c r="A68" s="3" t="s">
        <v>74</v>
      </c>
      <c r="B68" s="3">
        <f t="shared" ref="B68" si="64">AVERAGE(ABS(D68),ABS(D69))</f>
        <v>4498.9793609999997</v>
      </c>
      <c r="C68" s="3">
        <f t="shared" ref="C68" si="65" xml:space="preserve"> SQRT(((E68^2)+(E69^2))/4)</f>
        <v>15.382581497072346</v>
      </c>
      <c r="D68" s="3">
        <v>-4448.5676050000002</v>
      </c>
      <c r="E68" s="3">
        <v>22.259748999999999</v>
      </c>
      <c r="F68" s="3">
        <v>21460</v>
      </c>
      <c r="G68" s="3">
        <v>3968039.2937090001</v>
      </c>
      <c r="H68" s="3">
        <v>5537739.4774930002</v>
      </c>
      <c r="I68" s="4">
        <v>16.538897704345164</v>
      </c>
      <c r="J68" s="3">
        <v>4.0573269368984484E-2</v>
      </c>
      <c r="K68" s="4">
        <v>0.62985162338917233</v>
      </c>
      <c r="L68" s="6">
        <v>31.2</v>
      </c>
      <c r="M68" s="6">
        <v>28.5</v>
      </c>
      <c r="N68" s="3">
        <f t="shared" si="63"/>
        <v>889.19999999999993</v>
      </c>
    </row>
    <row r="69" spans="1:14" x14ac:dyDescent="0.2">
      <c r="A69" s="3" t="s">
        <v>75</v>
      </c>
      <c r="D69" s="3">
        <v>4549.3911170000001</v>
      </c>
      <c r="E69" s="3">
        <v>21.236733000000001</v>
      </c>
      <c r="F69" s="3">
        <v>20443</v>
      </c>
      <c r="G69" s="3">
        <v>5757731.6772980001</v>
      </c>
      <c r="H69" s="3">
        <v>4103040.7835439998</v>
      </c>
      <c r="I69" s="4">
        <v>16.538897704345164</v>
      </c>
      <c r="K69" s="4"/>
      <c r="L69" s="6"/>
      <c r="M69" s="6"/>
    </row>
    <row r="70" spans="1:14" x14ac:dyDescent="0.2">
      <c r="A70" s="3" t="s">
        <v>76</v>
      </c>
      <c r="B70" s="3">
        <f t="shared" ref="B70" si="66">AVERAGE(ABS(D70),ABS(D71))</f>
        <v>2435.9153960000003</v>
      </c>
      <c r="C70" s="3">
        <f t="shared" ref="C70" si="67" xml:space="preserve"> SQRT(((E70^2)+(E71^2))/4)</f>
        <v>27.832220927589177</v>
      </c>
      <c r="D70" s="3">
        <v>2293.1864540000001</v>
      </c>
      <c r="E70" s="3">
        <v>41.841586</v>
      </c>
      <c r="F70" s="3">
        <v>2513</v>
      </c>
      <c r="G70" s="3">
        <v>7081552.1854360001</v>
      </c>
      <c r="H70" s="3">
        <v>5986757.1898130002</v>
      </c>
      <c r="I70" s="4">
        <v>6.6157143323509402</v>
      </c>
      <c r="J70" s="3">
        <v>1.2266985224805481E-2</v>
      </c>
      <c r="K70" s="4">
        <v>0.16569281842935699</v>
      </c>
      <c r="L70" s="6">
        <v>11.4</v>
      </c>
      <c r="M70" s="6">
        <v>10.029999999999999</v>
      </c>
      <c r="N70" s="3">
        <f t="shared" si="63"/>
        <v>114.342</v>
      </c>
    </row>
    <row r="71" spans="1:14" x14ac:dyDescent="0.2">
      <c r="A71" s="3" t="s">
        <v>77</v>
      </c>
      <c r="D71" s="3">
        <v>-2578.6443380000001</v>
      </c>
      <c r="E71" s="3">
        <v>36.712555999999999</v>
      </c>
      <c r="F71" s="3">
        <v>2137</v>
      </c>
      <c r="G71" s="3">
        <v>5992637.0308839995</v>
      </c>
      <c r="H71" s="3">
        <v>7200324.9691160005</v>
      </c>
      <c r="I71" s="4">
        <v>6.6157143323509402</v>
      </c>
      <c r="K71" s="4"/>
      <c r="L71" s="6"/>
      <c r="M71" s="6"/>
    </row>
    <row r="72" spans="1:14" x14ac:dyDescent="0.2">
      <c r="A72" s="3" t="s">
        <v>78</v>
      </c>
      <c r="B72" s="3">
        <f t="shared" ref="B72" si="68">AVERAGE(ABS(D72),ABS(D73))</f>
        <v>3825.5542375</v>
      </c>
      <c r="C72" s="3">
        <f t="shared" ref="C72" si="69" xml:space="preserve"> SQRT(((E72^2)+(E73^2))/4)</f>
        <v>25.785596500792241</v>
      </c>
      <c r="D72" s="3">
        <v>-3656.188764</v>
      </c>
      <c r="E72" s="3">
        <v>28.573031</v>
      </c>
      <c r="F72" s="3">
        <v>6474</v>
      </c>
      <c r="G72" s="3">
        <v>4047624.1807229999</v>
      </c>
      <c r="H72" s="3">
        <v>5452381.9658629997</v>
      </c>
      <c r="I72" s="4">
        <v>7.3942148300088357</v>
      </c>
      <c r="J72" s="3">
        <v>3.237209181633853E-2</v>
      </c>
      <c r="K72" s="4">
        <v>0.50576579758732554</v>
      </c>
      <c r="L72" s="6">
        <v>15.7</v>
      </c>
      <c r="M72" s="6">
        <v>15.09</v>
      </c>
      <c r="N72" s="3">
        <f t="shared" si="63"/>
        <v>236.91299999999998</v>
      </c>
    </row>
    <row r="73" spans="1:14" x14ac:dyDescent="0.2">
      <c r="A73" s="3" t="s">
        <v>79</v>
      </c>
      <c r="D73" s="3">
        <v>3994.919711</v>
      </c>
      <c r="E73" s="3">
        <v>42.932153999999997</v>
      </c>
      <c r="F73" s="3">
        <v>5466</v>
      </c>
      <c r="G73" s="3">
        <v>6790660.9169410001</v>
      </c>
      <c r="H73" s="3">
        <v>5084129.3968169997</v>
      </c>
      <c r="I73" s="4">
        <v>7.3942148300088357</v>
      </c>
      <c r="K73" s="4"/>
      <c r="L73" s="6"/>
      <c r="M73" s="6"/>
    </row>
    <row r="74" spans="1:14" x14ac:dyDescent="0.2">
      <c r="A74" s="3" t="s">
        <v>80</v>
      </c>
      <c r="B74" s="3">
        <f t="shared" ref="B74" si="70">AVERAGE(ABS(D74),ABS(D75))</f>
        <v>3561.3580585</v>
      </c>
      <c r="C74" s="3">
        <f t="shared" ref="C74" si="71" xml:space="preserve"> SQRT(((E74^2)+(E75^2))/4)</f>
        <v>17.372275399453766</v>
      </c>
      <c r="D74" s="3">
        <v>3542.0796890000001</v>
      </c>
      <c r="E74" s="3">
        <v>16.012471000000001</v>
      </c>
      <c r="F74" s="3">
        <v>14618</v>
      </c>
      <c r="G74" s="3">
        <v>6159992.2723350003</v>
      </c>
      <c r="H74" s="3">
        <v>4785838.0882470002</v>
      </c>
      <c r="I74" s="4">
        <v>18.422825787282907</v>
      </c>
      <c r="J74" s="3">
        <v>4.6635390024720343E-2</v>
      </c>
      <c r="K74" s="4">
        <v>0.50277066455844288</v>
      </c>
      <c r="L74" s="6">
        <v>23.2</v>
      </c>
      <c r="M74" s="6">
        <v>32.700000000000003</v>
      </c>
      <c r="N74" s="3">
        <f t="shared" si="63"/>
        <v>758.64</v>
      </c>
    </row>
    <row r="75" spans="1:14" x14ac:dyDescent="0.2">
      <c r="A75" s="3" t="s">
        <v>81</v>
      </c>
      <c r="D75" s="3">
        <v>-3580.6364279999998</v>
      </c>
      <c r="E75" s="3">
        <v>30.834795</v>
      </c>
      <c r="F75" s="3">
        <v>14450</v>
      </c>
      <c r="G75" s="3">
        <v>4205430.7369550001</v>
      </c>
      <c r="H75" s="3">
        <v>5370646.6174389999</v>
      </c>
      <c r="I75" s="4">
        <v>18.422825787282907</v>
      </c>
      <c r="K75" s="4"/>
      <c r="L75" s="6"/>
      <c r="M75" s="6"/>
    </row>
    <row r="76" spans="1:14" x14ac:dyDescent="0.2">
      <c r="A76" s="3" t="s">
        <v>82</v>
      </c>
      <c r="B76" s="3">
        <f t="shared" ref="B76" si="72">AVERAGE(ABS(D76),ABS(D77))</f>
        <v>5085.6091605000001</v>
      </c>
      <c r="C76" s="3">
        <f t="shared" ref="C76" si="73" xml:space="preserve"> SQRT(((E76^2)+(E77^2))/4)</f>
        <v>10.747297010544385</v>
      </c>
      <c r="D76" s="3">
        <v>5098.7654060000004</v>
      </c>
      <c r="E76" s="3">
        <v>13.659836</v>
      </c>
      <c r="F76" s="3">
        <v>22415</v>
      </c>
      <c r="G76" s="3">
        <v>4989571.173277</v>
      </c>
      <c r="H76" s="3">
        <v>3478008.4761990001</v>
      </c>
      <c r="I76" s="4">
        <v>15.675289067209979</v>
      </c>
      <c r="J76" s="3">
        <v>1.6290967255628397E-2</v>
      </c>
      <c r="K76" s="4">
        <v>0.28212616885368158</v>
      </c>
      <c r="L76" s="6">
        <v>38.700000000000003</v>
      </c>
      <c r="M76" s="6">
        <v>37.9</v>
      </c>
      <c r="N76" s="3">
        <f t="shared" si="63"/>
        <v>1466.73</v>
      </c>
    </row>
    <row r="77" spans="1:14" x14ac:dyDescent="0.2">
      <c r="A77" s="3" t="s">
        <v>83</v>
      </c>
      <c r="D77" s="3">
        <v>-5072.4529149999998</v>
      </c>
      <c r="E77" s="3">
        <v>16.595977000000001</v>
      </c>
      <c r="F77" s="3">
        <v>21919</v>
      </c>
      <c r="G77" s="3">
        <v>3469542.0290620001</v>
      </c>
      <c r="H77" s="3">
        <v>5025497.4042610005</v>
      </c>
      <c r="I77" s="4">
        <v>15.675289067209979</v>
      </c>
      <c r="K77" s="4"/>
      <c r="L77" s="6"/>
      <c r="M77" s="6"/>
    </row>
    <row r="78" spans="1:14" x14ac:dyDescent="0.2">
      <c r="A78" s="3" t="s">
        <v>84</v>
      </c>
      <c r="B78" s="3">
        <f>AVERAGE(ABS(D78),ABS(D79))</f>
        <v>3087.1171079999999</v>
      </c>
      <c r="C78" s="3">
        <f xml:space="preserve"> SQRT(((E78^2)+(E79^2))/4)</f>
        <v>24.788505060678592</v>
      </c>
      <c r="D78" s="3">
        <v>-3221.2126149999999</v>
      </c>
      <c r="E78" s="3">
        <v>25.608352</v>
      </c>
      <c r="F78" s="3">
        <v>3197</v>
      </c>
      <c r="G78" s="3">
        <v>6626787.4435409997</v>
      </c>
      <c r="H78" s="3">
        <v>8289154.4998439997</v>
      </c>
      <c r="I78" s="4">
        <v>7.4976464842591755</v>
      </c>
      <c r="J78" s="3">
        <v>2.2423881279849185E-2</v>
      </c>
      <c r="K78" s="4">
        <v>0.24404284087957526</v>
      </c>
      <c r="L78" s="6">
        <v>17.2</v>
      </c>
      <c r="M78" s="6">
        <v>13.1</v>
      </c>
      <c r="N78" s="3">
        <f t="shared" si="63"/>
        <v>225.32</v>
      </c>
    </row>
    <row r="79" spans="1:14" x14ac:dyDescent="0.2">
      <c r="A79" s="3" t="s">
        <v>85</v>
      </c>
      <c r="D79" s="3">
        <v>2953.0216009999999</v>
      </c>
      <c r="E79" s="3">
        <v>42.451056999999999</v>
      </c>
      <c r="F79" s="3">
        <v>3741</v>
      </c>
      <c r="G79" s="3">
        <v>7961266.043571</v>
      </c>
      <c r="H79" s="3">
        <v>6450420.638332</v>
      </c>
      <c r="I79" s="4">
        <v>7.4976464842591755</v>
      </c>
      <c r="K79" s="4"/>
      <c r="L79" s="6"/>
      <c r="M79" s="6"/>
    </row>
    <row r="80" spans="1:14" s="15" customFormat="1" x14ac:dyDescent="0.2">
      <c r="A80" s="15" t="s">
        <v>93</v>
      </c>
      <c r="B80" s="15">
        <f t="shared" ref="B80:B98" si="74">AVERAGE(ABS(D80),ABS(D81))</f>
        <v>1730.7568575</v>
      </c>
      <c r="C80" s="15">
        <f t="shared" ref="C80:C98" si="75" xml:space="preserve"> SQRT(((E80^2)+(E81^2))/4)</f>
        <v>2.7221718729903883</v>
      </c>
      <c r="D80" s="15">
        <v>1714.0428240000001</v>
      </c>
      <c r="E80" s="15">
        <v>3.709832</v>
      </c>
      <c r="F80" s="15">
        <v>107420</v>
      </c>
      <c r="G80" s="15">
        <v>986473.98020899994</v>
      </c>
      <c r="H80" s="15">
        <v>852021.55281100003</v>
      </c>
      <c r="I80" s="16">
        <v>63.723830145941648</v>
      </c>
      <c r="J80" s="15">
        <v>0.13379313228183023</v>
      </c>
      <c r="K80" s="16">
        <v>2.0188719272097573</v>
      </c>
      <c r="L80" s="15">
        <v>135.4</v>
      </c>
      <c r="M80" s="15">
        <v>170.2</v>
      </c>
      <c r="N80" s="15">
        <f t="shared" si="63"/>
        <v>23045.079999999998</v>
      </c>
    </row>
    <row r="81" spans="1:14" s="15" customFormat="1" x14ac:dyDescent="0.2">
      <c r="A81" s="15" t="s">
        <v>94</v>
      </c>
      <c r="D81" s="15">
        <v>-1747.4708909999999</v>
      </c>
      <c r="E81" s="15">
        <v>3.9847239999999999</v>
      </c>
      <c r="F81" s="15">
        <v>97479</v>
      </c>
      <c r="G81" s="15">
        <v>646110.15423800005</v>
      </c>
      <c r="H81" s="15">
        <v>752232.49361400004</v>
      </c>
      <c r="I81" s="16">
        <v>63.723830145941648</v>
      </c>
      <c r="K81" s="16"/>
    </row>
    <row r="82" spans="1:14" s="11" customFormat="1" x14ac:dyDescent="0.2">
      <c r="A82" s="11" t="s">
        <v>95</v>
      </c>
      <c r="B82" s="11">
        <f t="shared" si="74"/>
        <v>251.7322805</v>
      </c>
      <c r="C82" s="11">
        <f t="shared" si="75"/>
        <v>3.9926357394403329</v>
      </c>
      <c r="D82" s="11">
        <v>-144.939087</v>
      </c>
      <c r="E82" s="11">
        <v>5.5673640000000004</v>
      </c>
      <c r="F82" s="11">
        <v>86083</v>
      </c>
      <c r="G82" s="11">
        <v>2088261.779294</v>
      </c>
      <c r="H82" s="11">
        <v>2102932.8474150002</v>
      </c>
      <c r="I82" s="12">
        <v>26.16583875959207</v>
      </c>
      <c r="J82" s="11">
        <v>5.991945751174859E-2</v>
      </c>
      <c r="K82" s="12">
        <v>0.90321596781593794</v>
      </c>
      <c r="L82" s="11">
        <v>82.9</v>
      </c>
      <c r="M82" s="11">
        <v>65.2</v>
      </c>
      <c r="N82" s="11">
        <f t="shared" si="63"/>
        <v>5405.0800000000008</v>
      </c>
    </row>
    <row r="83" spans="1:14" s="11" customFormat="1" x14ac:dyDescent="0.2">
      <c r="A83" s="11" t="s">
        <v>96</v>
      </c>
      <c r="D83" s="11">
        <v>-358.52547399999997</v>
      </c>
      <c r="E83" s="11">
        <v>5.7244229999999998</v>
      </c>
      <c r="F83" s="11">
        <v>91353</v>
      </c>
      <c r="G83" s="11">
        <v>2017745.9859770001</v>
      </c>
      <c r="H83" s="11">
        <v>2052802.6000900001</v>
      </c>
      <c r="I83" s="12">
        <v>26.16583875959207</v>
      </c>
      <c r="K83" s="12"/>
    </row>
    <row r="84" spans="1:14" x14ac:dyDescent="0.2">
      <c r="A84" s="3" t="s">
        <v>97</v>
      </c>
      <c r="B84" s="3">
        <f t="shared" si="74"/>
        <v>3051.8931554999999</v>
      </c>
      <c r="C84" s="3">
        <f t="shared" si="75"/>
        <v>2.6895379791392142</v>
      </c>
      <c r="D84" s="3">
        <v>-2991.7062059999998</v>
      </c>
      <c r="E84" s="3">
        <v>3.7170519999999998</v>
      </c>
      <c r="F84" s="3">
        <v>112858</v>
      </c>
      <c r="G84" s="3">
        <v>1656672.7296249999</v>
      </c>
      <c r="H84" s="3">
        <v>2100185.9782909998</v>
      </c>
      <c r="I84" s="4">
        <v>33.161527654278039</v>
      </c>
      <c r="J84" s="3">
        <v>3.3096771876891744E-2</v>
      </c>
      <c r="K84" s="4">
        <v>0.54254528000418345</v>
      </c>
      <c r="L84" s="3">
        <v>76</v>
      </c>
      <c r="M84" s="3">
        <v>76</v>
      </c>
      <c r="N84" s="3">
        <f t="shared" si="63"/>
        <v>5776</v>
      </c>
    </row>
    <row r="85" spans="1:14" x14ac:dyDescent="0.2">
      <c r="A85" s="3" t="s">
        <v>98</v>
      </c>
      <c r="D85" s="3">
        <v>3112.080105</v>
      </c>
      <c r="E85" s="3">
        <v>3.888185</v>
      </c>
      <c r="F85" s="3">
        <v>109109</v>
      </c>
      <c r="G85" s="3">
        <v>2085000.4246489999</v>
      </c>
      <c r="H85" s="3">
        <v>1625717.358944</v>
      </c>
      <c r="I85" s="4">
        <v>33.161527654278039</v>
      </c>
      <c r="K85" s="4"/>
    </row>
    <row r="86" spans="1:14" x14ac:dyDescent="0.2">
      <c r="A86" s="3" t="s">
        <v>99</v>
      </c>
      <c r="B86" s="3">
        <f t="shared" si="74"/>
        <v>3124.792277</v>
      </c>
      <c r="C86" s="3">
        <f t="shared" si="75"/>
        <v>2.6247025244126236</v>
      </c>
      <c r="D86" s="3">
        <v>3336.7928010000001</v>
      </c>
      <c r="E86" s="3">
        <v>3.6394259999999998</v>
      </c>
      <c r="F86" s="3">
        <v>166673</v>
      </c>
      <c r="G86" s="3">
        <v>1570632.0300110001</v>
      </c>
      <c r="H86" s="3">
        <v>1183487.31641</v>
      </c>
      <c r="I86" s="4">
        <v>33.569388460464886</v>
      </c>
      <c r="J86" s="3">
        <v>7.4789029961359915E-2</v>
      </c>
      <c r="K86" s="4">
        <v>0.92818965806414733</v>
      </c>
      <c r="L86" s="3">
        <v>99.6</v>
      </c>
      <c r="M86" s="3">
        <v>81.900000000000006</v>
      </c>
      <c r="N86" s="3">
        <f t="shared" si="63"/>
        <v>8157.24</v>
      </c>
    </row>
    <row r="87" spans="1:14" x14ac:dyDescent="0.2">
      <c r="A87" s="3" t="s">
        <v>100</v>
      </c>
      <c r="D87" s="3">
        <v>-2912.791753</v>
      </c>
      <c r="E87" s="3">
        <v>3.7829660000000001</v>
      </c>
      <c r="F87" s="3">
        <v>171519</v>
      </c>
      <c r="G87" s="3">
        <v>1186608.1464849999</v>
      </c>
      <c r="H87" s="3">
        <v>1528851.464718</v>
      </c>
      <c r="I87" s="4">
        <v>33.569388460464886</v>
      </c>
      <c r="K87" s="4"/>
    </row>
    <row r="88" spans="1:14" x14ac:dyDescent="0.2">
      <c r="A88" s="3" t="s">
        <v>101</v>
      </c>
      <c r="B88" s="3">
        <f t="shared" si="74"/>
        <v>1797.5965645000001</v>
      </c>
      <c r="C88" s="3">
        <f t="shared" si="75"/>
        <v>4.3798056365233826</v>
      </c>
      <c r="D88" s="3">
        <v>1793.9009590000001</v>
      </c>
      <c r="E88" s="3">
        <v>6.1536379999999999</v>
      </c>
      <c r="F88" s="3">
        <v>61352</v>
      </c>
      <c r="G88" s="3">
        <v>2133523.6568</v>
      </c>
      <c r="H88" s="3">
        <v>1859494.2861029999</v>
      </c>
      <c r="I88" s="4">
        <v>30.727105522762407</v>
      </c>
      <c r="J88" s="3">
        <v>3.3083887690330202E-2</v>
      </c>
      <c r="K88" s="4">
        <v>0.43690709017854173</v>
      </c>
      <c r="L88" s="3">
        <v>61.5</v>
      </c>
      <c r="M88" s="3">
        <v>36.6</v>
      </c>
      <c r="N88" s="3">
        <f t="shared" si="63"/>
        <v>2250.9</v>
      </c>
    </row>
    <row r="89" spans="1:14" x14ac:dyDescent="0.2">
      <c r="A89" s="3" t="s">
        <v>102</v>
      </c>
      <c r="D89" s="3">
        <v>-1801.2921699999999</v>
      </c>
      <c r="E89" s="3">
        <v>6.2340619999999998</v>
      </c>
      <c r="F89" s="3">
        <v>58924</v>
      </c>
      <c r="G89" s="3">
        <v>1924540.157253</v>
      </c>
      <c r="H89" s="3">
        <v>2202923.6929600001</v>
      </c>
      <c r="I89" s="4">
        <v>30.727105522762407</v>
      </c>
      <c r="K89" s="4"/>
    </row>
    <row r="90" spans="1:14" s="13" customFormat="1" x14ac:dyDescent="0.2">
      <c r="A90" s="13" t="s">
        <v>103</v>
      </c>
      <c r="B90" s="13">
        <f t="shared" si="74"/>
        <v>2457.7664070000001</v>
      </c>
      <c r="C90" s="13">
        <f t="shared" si="75"/>
        <v>12.379823114627385</v>
      </c>
      <c r="D90" s="13">
        <v>-2565.8023779999999</v>
      </c>
      <c r="E90" s="13">
        <v>17.290852999999998</v>
      </c>
      <c r="F90" s="13">
        <v>25501</v>
      </c>
      <c r="G90" s="13">
        <v>3642803.167444</v>
      </c>
      <c r="H90" s="13">
        <v>4369123.4695499996</v>
      </c>
      <c r="I90" s="14">
        <v>38.655265099243124</v>
      </c>
      <c r="J90" s="13">
        <v>5.137874566249831E-2</v>
      </c>
      <c r="K90" s="14">
        <v>0.87676429232538122</v>
      </c>
      <c r="L90" s="13">
        <v>94.4</v>
      </c>
      <c r="M90" s="13">
        <v>95.4</v>
      </c>
      <c r="N90" s="13">
        <f t="shared" si="63"/>
        <v>9005.76</v>
      </c>
    </row>
    <row r="91" spans="1:14" s="13" customFormat="1" x14ac:dyDescent="0.2">
      <c r="A91" s="13" t="s">
        <v>104</v>
      </c>
      <c r="D91" s="13">
        <v>2349.7304359999998</v>
      </c>
      <c r="E91" s="13">
        <v>17.721920999999998</v>
      </c>
      <c r="F91" s="13">
        <v>29111</v>
      </c>
      <c r="G91" s="13">
        <v>3797577.1159359999</v>
      </c>
      <c r="H91" s="13">
        <v>3197183.8406099998</v>
      </c>
      <c r="I91" s="14">
        <v>38.655265099243124</v>
      </c>
    </row>
    <row r="92" spans="1:14" x14ac:dyDescent="0.2">
      <c r="A92" s="3" t="s">
        <v>109</v>
      </c>
      <c r="B92" s="3">
        <f t="shared" ref="B92" si="76">AVERAGE(ABS(D92),ABS(D93))</f>
        <v>3325.595343</v>
      </c>
      <c r="C92" s="3">
        <f t="shared" ref="C92" si="77" xml:space="preserve"> SQRT(((E92^2)+(E93^2))/4)</f>
        <v>20.880880983260049</v>
      </c>
      <c r="D92" s="3">
        <v>3346.6320609999998</v>
      </c>
      <c r="E92" s="3">
        <v>9.4731819999999995</v>
      </c>
      <c r="F92" s="3">
        <v>25678</v>
      </c>
      <c r="G92" s="3">
        <v>4824721.0116050001</v>
      </c>
      <c r="H92" s="3">
        <v>3747477.345704</v>
      </c>
      <c r="I92" s="4">
        <v>18.705304243345829</v>
      </c>
      <c r="J92" s="3">
        <v>2.4343427181626395E-2</v>
      </c>
      <c r="K92" s="4">
        <v>0.24949041471290123</v>
      </c>
      <c r="L92" s="6">
        <v>37.9</v>
      </c>
      <c r="M92" s="6">
        <v>42.7</v>
      </c>
      <c r="N92" s="3">
        <f>L92*M92</f>
        <v>1618.3300000000002</v>
      </c>
    </row>
    <row r="93" spans="1:14" x14ac:dyDescent="0.2">
      <c r="A93" s="3" t="s">
        <v>110</v>
      </c>
      <c r="D93" s="3">
        <v>-3304.5586250000001</v>
      </c>
      <c r="E93" s="3">
        <v>40.673130999999998</v>
      </c>
      <c r="F93" s="3">
        <v>21353</v>
      </c>
      <c r="G93" s="3">
        <v>3434381.6607969999</v>
      </c>
      <c r="H93" s="3">
        <v>4334528.9906799998</v>
      </c>
      <c r="I93" s="4">
        <v>18.705304243345829</v>
      </c>
      <c r="K93" s="4"/>
      <c r="L93" s="6"/>
      <c r="M93" s="6"/>
    </row>
    <row r="94" spans="1:14" x14ac:dyDescent="0.2">
      <c r="A94" s="3" t="s">
        <v>111</v>
      </c>
      <c r="B94" s="3">
        <f t="shared" ref="B94" si="78">AVERAGE(ABS(D94),ABS(D95))</f>
        <v>549.37663499999996</v>
      </c>
      <c r="C94" s="3">
        <f t="shared" ref="C94" si="79" xml:space="preserve"> SQRT(((E94^2)+(E95^2))/4)</f>
        <v>3.5013356002000506</v>
      </c>
      <c r="D94" s="3">
        <v>465.22688799999997</v>
      </c>
      <c r="E94" s="3">
        <v>4.775207</v>
      </c>
      <c r="F94" s="3">
        <v>86631</v>
      </c>
      <c r="G94" s="3">
        <v>1805590.1589850001</v>
      </c>
      <c r="H94" s="3">
        <v>1752312.569288</v>
      </c>
      <c r="I94" s="4">
        <v>28.828427551283646</v>
      </c>
      <c r="J94" s="3">
        <v>7.6677084435520668E-2</v>
      </c>
      <c r="K94" s="4">
        <v>1.1246025830527975</v>
      </c>
      <c r="L94" s="6">
        <v>45</v>
      </c>
      <c r="M94" s="6">
        <v>47.7</v>
      </c>
      <c r="N94" s="3">
        <f>L94*M94</f>
        <v>2146.5</v>
      </c>
    </row>
    <row r="95" spans="1:14" x14ac:dyDescent="0.2">
      <c r="A95" s="3" t="s">
        <v>112</v>
      </c>
      <c r="D95" s="3">
        <v>-633.52638200000001</v>
      </c>
      <c r="E95" s="3">
        <v>5.1219919999999997</v>
      </c>
      <c r="F95" s="3">
        <v>89187</v>
      </c>
      <c r="G95" s="3">
        <v>1700522.2443850001</v>
      </c>
      <c r="H95" s="3">
        <v>1787407.4838930001</v>
      </c>
      <c r="I95" s="4">
        <v>28.828427551283646</v>
      </c>
      <c r="K95" s="4"/>
      <c r="L95" s="6"/>
      <c r="M95" s="6"/>
    </row>
    <row r="96" spans="1:14" x14ac:dyDescent="0.2">
      <c r="A96" s="3" t="s">
        <v>105</v>
      </c>
      <c r="B96" s="3">
        <f t="shared" si="74"/>
        <v>1553.5851485000001</v>
      </c>
      <c r="C96" s="3">
        <f t="shared" si="75"/>
        <v>9.7332967254846388</v>
      </c>
      <c r="D96" s="3">
        <v>-1637.1319820000001</v>
      </c>
      <c r="E96" s="3">
        <v>12.035634</v>
      </c>
      <c r="F96" s="3">
        <v>36889</v>
      </c>
      <c r="G96" s="3">
        <v>2703040.1890810002</v>
      </c>
      <c r="H96" s="3">
        <v>3047956.9929789999</v>
      </c>
      <c r="I96" s="4">
        <v>19.212316345712249</v>
      </c>
      <c r="J96" s="3">
        <v>1.7514643149062141E-2</v>
      </c>
      <c r="K96" s="4">
        <v>0.19716193093655904</v>
      </c>
      <c r="L96" s="3">
        <v>43.9</v>
      </c>
      <c r="M96" s="3">
        <v>35.4</v>
      </c>
      <c r="N96" s="3">
        <f t="shared" si="63"/>
        <v>1554.06</v>
      </c>
    </row>
    <row r="97" spans="1:14" x14ac:dyDescent="0.2">
      <c r="A97" s="3" t="s">
        <v>106</v>
      </c>
      <c r="D97" s="3">
        <v>1470.038315</v>
      </c>
      <c r="E97" s="3">
        <v>15.300058</v>
      </c>
      <c r="F97" s="3">
        <v>35404</v>
      </c>
      <c r="G97" s="3">
        <v>3192992.9763870002</v>
      </c>
      <c r="H97" s="3">
        <v>2871728.9773749998</v>
      </c>
      <c r="I97" s="4">
        <v>19.212316345712249</v>
      </c>
      <c r="K97" s="4"/>
    </row>
    <row r="98" spans="1:14" x14ac:dyDescent="0.2">
      <c r="A98" s="3" t="s">
        <v>107</v>
      </c>
      <c r="B98" s="3">
        <f t="shared" si="74"/>
        <v>2834.6542115000002</v>
      </c>
      <c r="C98" s="3">
        <f t="shared" si="75"/>
        <v>6.9644018407744293</v>
      </c>
      <c r="D98" s="3">
        <v>-2811.6785530000002</v>
      </c>
      <c r="E98" s="3">
        <v>5.09368</v>
      </c>
      <c r="F98" s="3">
        <v>43601</v>
      </c>
      <c r="G98" s="3">
        <v>2847234.0608239998</v>
      </c>
      <c r="H98" s="3">
        <v>3484191.0618329998</v>
      </c>
      <c r="I98" s="4">
        <v>18.752974153342571</v>
      </c>
      <c r="J98" s="3">
        <v>3.6694078617186342E-2</v>
      </c>
      <c r="K98" s="4">
        <v>0.46145528349678872</v>
      </c>
      <c r="L98" s="3">
        <v>51.5</v>
      </c>
      <c r="M98" s="3">
        <v>43.1</v>
      </c>
      <c r="N98" s="3">
        <f t="shared" si="63"/>
        <v>2219.65</v>
      </c>
    </row>
    <row r="99" spans="1:14" x14ac:dyDescent="0.2">
      <c r="A99" s="3" t="s">
        <v>108</v>
      </c>
      <c r="D99" s="3">
        <v>2857.6298700000002</v>
      </c>
      <c r="E99" s="3">
        <v>12.964027</v>
      </c>
      <c r="F99" s="3">
        <v>42764</v>
      </c>
      <c r="G99" s="3">
        <v>3400613.2990600001</v>
      </c>
      <c r="H99" s="3">
        <v>2736816.6401180001</v>
      </c>
      <c r="I99" s="4">
        <v>18.752974153342571</v>
      </c>
    </row>
    <row r="103" spans="1:14" x14ac:dyDescent="0.2">
      <c r="A103" s="3" t="s">
        <v>2</v>
      </c>
    </row>
    <row r="104" spans="1:14" x14ac:dyDescent="0.2">
      <c r="A104" s="3" t="s">
        <v>117</v>
      </c>
    </row>
    <row r="105" spans="1:14" x14ac:dyDescent="0.2">
      <c r="A105" s="3" t="s">
        <v>113</v>
      </c>
    </row>
    <row r="106" spans="1:14" x14ac:dyDescent="0.2">
      <c r="A106" s="3" t="s">
        <v>114</v>
      </c>
    </row>
    <row r="107" spans="1:14" x14ac:dyDescent="0.2">
      <c r="A107" s="3" t="s">
        <v>115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48E0-B660-104F-8488-6742BFA520BC}">
  <dimension ref="A1:M51"/>
  <sheetViews>
    <sheetView zoomScale="50" zoomScaleNormal="50" workbookViewId="0">
      <selection activeCell="G34" sqref="G34"/>
    </sheetView>
  </sheetViews>
  <sheetFormatPr baseColWidth="10" defaultColWidth="11" defaultRowHeight="19" x14ac:dyDescent="0.2"/>
  <cols>
    <col min="1" max="1" width="40.83203125" style="3" bestFit="1" customWidth="1"/>
    <col min="2" max="2" width="27.83203125" style="3" bestFit="1" customWidth="1"/>
    <col min="3" max="3" width="23.5" style="3" bestFit="1" customWidth="1"/>
    <col min="4" max="4" width="16.33203125" style="3" bestFit="1" customWidth="1"/>
    <col min="5" max="5" width="15.83203125" style="3" bestFit="1" customWidth="1"/>
    <col min="6" max="7" width="16.33203125" style="3" bestFit="1" customWidth="1"/>
    <col min="8" max="8" width="25.83203125" style="3" bestFit="1" customWidth="1"/>
    <col min="9" max="9" width="38" style="3" bestFit="1" customWidth="1"/>
    <col min="10" max="10" width="18.5" style="3" bestFit="1" customWidth="1"/>
    <col min="11" max="12" width="14.33203125" style="3" bestFit="1" customWidth="1"/>
    <col min="13" max="13" width="25.1640625" style="3" bestFit="1" customWidth="1"/>
    <col min="14" max="16384" width="11" style="3"/>
  </cols>
  <sheetData>
    <row r="1" spans="1:13" x14ac:dyDescent="0.2">
      <c r="A1" s="1" t="s">
        <v>3</v>
      </c>
      <c r="B1" s="1" t="s">
        <v>116</v>
      </c>
      <c r="C1" s="1" t="s">
        <v>88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87</v>
      </c>
      <c r="I1" s="1" t="s">
        <v>91</v>
      </c>
      <c r="J1" s="1" t="s">
        <v>86</v>
      </c>
      <c r="K1" s="2" t="s">
        <v>1</v>
      </c>
      <c r="L1" s="2" t="s">
        <v>0</v>
      </c>
      <c r="M1" s="1" t="s">
        <v>89</v>
      </c>
    </row>
    <row r="2" spans="1:13" x14ac:dyDescent="0.2">
      <c r="A2" s="3" t="s">
        <v>8</v>
      </c>
      <c r="B2" s="3">
        <f>ABS(C2)</f>
        <v>3065.1563679999999</v>
      </c>
      <c r="C2" s="3">
        <v>-3065.1563679999999</v>
      </c>
      <c r="D2" s="3">
        <v>8.0415469999999996</v>
      </c>
      <c r="E2" s="3">
        <v>73517</v>
      </c>
      <c r="F2" s="3">
        <v>2066225.417835</v>
      </c>
      <c r="G2" s="3">
        <v>2620114.652121</v>
      </c>
      <c r="H2" s="4">
        <v>19.512234368307009</v>
      </c>
      <c r="I2" s="3">
        <v>3.2601483717111912E-2</v>
      </c>
      <c r="J2" s="4">
        <v>0.32380295945235171</v>
      </c>
      <c r="K2" s="5">
        <v>60</v>
      </c>
      <c r="L2" s="5">
        <v>49.090909000000003</v>
      </c>
      <c r="M2" s="3">
        <f>K2*L2</f>
        <v>2945.4545400000002</v>
      </c>
    </row>
    <row r="3" spans="1:13" x14ac:dyDescent="0.2">
      <c r="A3" s="3" t="s">
        <v>10</v>
      </c>
      <c r="B3" s="3">
        <f t="shared" ref="B3:B51" si="0">ABS(C3)</f>
        <v>2311.73785</v>
      </c>
      <c r="C3" s="3">
        <v>-2311.73785</v>
      </c>
      <c r="D3" s="3">
        <v>10.805774</v>
      </c>
      <c r="E3" s="3">
        <v>140965</v>
      </c>
      <c r="F3" s="3">
        <v>1596896.666896</v>
      </c>
      <c r="G3" s="3">
        <v>1959075.6396979999</v>
      </c>
      <c r="H3" s="4">
        <v>33.011807348367562</v>
      </c>
      <c r="I3" s="3">
        <v>4.7777923628570036E-2</v>
      </c>
      <c r="J3" s="4">
        <v>1.0141793497907396</v>
      </c>
      <c r="K3" s="5">
        <v>127.27273</v>
      </c>
      <c r="L3" s="5">
        <v>105.45455</v>
      </c>
      <c r="M3" s="3">
        <f t="shared" ref="M3:M34" si="1">K3*L3</f>
        <v>13421.4884694215</v>
      </c>
    </row>
    <row r="4" spans="1:13" x14ac:dyDescent="0.2">
      <c r="A4" s="3" t="s">
        <v>12</v>
      </c>
      <c r="B4" s="3">
        <f t="shared" si="0"/>
        <v>2218.6459410000002</v>
      </c>
      <c r="C4" s="3">
        <v>2218.6459410000002</v>
      </c>
      <c r="D4" s="3">
        <v>4.1513660000000003</v>
      </c>
      <c r="E4" s="3">
        <v>109562</v>
      </c>
      <c r="F4" s="3">
        <v>2037490.5856959999</v>
      </c>
      <c r="G4" s="3">
        <v>1689955.374938</v>
      </c>
      <c r="H4" s="4">
        <v>30.576897180101689</v>
      </c>
      <c r="I4" s="3">
        <v>2.8997283658434278E-2</v>
      </c>
      <c r="J4" s="4">
        <v>0.41690332947089226</v>
      </c>
      <c r="K4" s="5">
        <v>113.63636</v>
      </c>
      <c r="L4" s="5">
        <v>77.272727000000003</v>
      </c>
      <c r="M4" s="3">
        <f t="shared" si="1"/>
        <v>8780.9914235537199</v>
      </c>
    </row>
    <row r="5" spans="1:13" x14ac:dyDescent="0.2">
      <c r="A5" s="3" t="s">
        <v>14</v>
      </c>
      <c r="B5" s="3">
        <f t="shared" si="0"/>
        <v>782.95854199999997</v>
      </c>
      <c r="C5" s="3">
        <v>-782.95854199999997</v>
      </c>
      <c r="D5" s="3">
        <v>14.868429000000001</v>
      </c>
      <c r="E5" s="3">
        <v>64091</v>
      </c>
      <c r="F5" s="3">
        <v>1781441.329017</v>
      </c>
      <c r="G5" s="3">
        <v>1899410.884321</v>
      </c>
      <c r="H5" s="4">
        <v>29.088203587885229</v>
      </c>
      <c r="I5" s="3">
        <v>2.1063752498276959E-2</v>
      </c>
      <c r="J5" s="4">
        <v>0.36804201429647354</v>
      </c>
      <c r="K5" s="5">
        <v>51.5</v>
      </c>
      <c r="L5" s="5">
        <v>91.5</v>
      </c>
      <c r="M5" s="3">
        <f t="shared" si="1"/>
        <v>4712.25</v>
      </c>
    </row>
    <row r="6" spans="1:13" x14ac:dyDescent="0.2">
      <c r="A6" s="3" t="s">
        <v>16</v>
      </c>
      <c r="B6" s="3">
        <f t="shared" si="0"/>
        <v>273.382159</v>
      </c>
      <c r="C6" s="3">
        <v>273.382159</v>
      </c>
      <c r="D6" s="3">
        <v>17.668237000000001</v>
      </c>
      <c r="E6" s="3">
        <v>50169</v>
      </c>
      <c r="F6" s="3">
        <v>2932163.551496</v>
      </c>
      <c r="G6" s="3">
        <v>2887006.913313</v>
      </c>
      <c r="H6" s="4">
        <v>24.094494774023921</v>
      </c>
      <c r="I6" s="3">
        <v>2.389563341168174E-2</v>
      </c>
      <c r="J6" s="4">
        <v>0.50329779729811697</v>
      </c>
      <c r="K6" s="5">
        <v>55.6</v>
      </c>
      <c r="L6" s="5">
        <v>63.3</v>
      </c>
      <c r="M6" s="3">
        <f t="shared" si="1"/>
        <v>3519.48</v>
      </c>
    </row>
    <row r="7" spans="1:13" x14ac:dyDescent="0.2">
      <c r="A7" s="3" t="s">
        <v>18</v>
      </c>
      <c r="B7" s="3">
        <f t="shared" si="0"/>
        <v>3647.8398830000001</v>
      </c>
      <c r="C7" s="3">
        <v>-3647.8398830000001</v>
      </c>
      <c r="D7" s="3">
        <v>17.865506</v>
      </c>
      <c r="E7" s="3">
        <v>28965</v>
      </c>
      <c r="F7" s="3">
        <v>4739694.1027100002</v>
      </c>
      <c r="G7" s="3">
        <v>6050133.7036420004</v>
      </c>
      <c r="H7" s="4">
        <v>18.634820660086302</v>
      </c>
      <c r="I7" s="3">
        <v>4.2161429697242861E-2</v>
      </c>
      <c r="J7" s="4">
        <v>0.74849999799005473</v>
      </c>
      <c r="K7" s="6">
        <v>35.6</v>
      </c>
      <c r="L7" s="6">
        <v>43.9</v>
      </c>
      <c r="M7" s="3">
        <f t="shared" si="1"/>
        <v>1562.84</v>
      </c>
    </row>
    <row r="8" spans="1:13" x14ac:dyDescent="0.2">
      <c r="A8" s="3" t="s">
        <v>20</v>
      </c>
      <c r="B8" s="3">
        <f t="shared" si="0"/>
        <v>3661.3235559999998</v>
      </c>
      <c r="C8" s="3">
        <v>-3661.3235559999998</v>
      </c>
      <c r="D8" s="3">
        <v>13.240702000000001</v>
      </c>
      <c r="E8" s="3">
        <v>46851</v>
      </c>
      <c r="F8" s="3">
        <v>3050823.2764719999</v>
      </c>
      <c r="G8" s="3">
        <v>3960641.140445</v>
      </c>
      <c r="H8" s="4">
        <v>18.857423600419313</v>
      </c>
      <c r="I8" s="3">
        <v>5.5706207193630425E-2</v>
      </c>
      <c r="J8" s="4">
        <v>1.0842205517909296</v>
      </c>
      <c r="K8" s="6">
        <v>49.6</v>
      </c>
      <c r="L8" s="6">
        <v>47</v>
      </c>
      <c r="M8" s="3">
        <f t="shared" si="1"/>
        <v>2331.2000000000003</v>
      </c>
    </row>
    <row r="9" spans="1:13" x14ac:dyDescent="0.2">
      <c r="A9" s="3" t="s">
        <v>22</v>
      </c>
      <c r="B9" s="3">
        <f t="shared" si="0"/>
        <v>3616.9051159999999</v>
      </c>
      <c r="C9" s="3">
        <v>-3616.9051159999999</v>
      </c>
      <c r="D9" s="3">
        <v>8.2640770000000003</v>
      </c>
      <c r="E9" s="3">
        <v>55051</v>
      </c>
      <c r="F9" s="3">
        <v>2126670.197199</v>
      </c>
      <c r="G9" s="3">
        <v>2747941.1922399998</v>
      </c>
      <c r="H9" s="4">
        <v>33.242581762517716</v>
      </c>
      <c r="I9" s="3">
        <v>1.8667483193645147E-2</v>
      </c>
      <c r="J9" s="4">
        <v>0.37893744294577925</v>
      </c>
      <c r="K9" s="6">
        <v>56.5</v>
      </c>
      <c r="L9" s="6">
        <v>73.400000000000006</v>
      </c>
      <c r="M9" s="3">
        <f t="shared" si="1"/>
        <v>4147.1000000000004</v>
      </c>
    </row>
    <row r="10" spans="1:13" x14ac:dyDescent="0.2">
      <c r="A10" s="3" t="s">
        <v>24</v>
      </c>
      <c r="B10" s="3">
        <f t="shared" si="0"/>
        <v>1664.686201</v>
      </c>
      <c r="C10" s="3">
        <v>1664.686201</v>
      </c>
      <c r="D10" s="3">
        <v>29.168372000000002</v>
      </c>
      <c r="E10" s="3">
        <v>26997</v>
      </c>
      <c r="F10" s="3">
        <v>3381313.731526</v>
      </c>
      <c r="G10" s="3">
        <v>2975530.7713819998</v>
      </c>
      <c r="H10" s="4">
        <v>21.868140239428822</v>
      </c>
      <c r="I10" s="3">
        <v>1.9430496776618907E-2</v>
      </c>
      <c r="J10" s="4">
        <v>0.36245966849174827</v>
      </c>
      <c r="K10" s="6">
        <v>47.6</v>
      </c>
      <c r="L10" s="6">
        <v>41.1</v>
      </c>
      <c r="M10" s="3">
        <f t="shared" si="1"/>
        <v>1956.3600000000001</v>
      </c>
    </row>
    <row r="11" spans="1:13" x14ac:dyDescent="0.2">
      <c r="A11" s="3" t="s">
        <v>26</v>
      </c>
      <c r="B11" s="3">
        <f t="shared" si="0"/>
        <v>451.53595899999999</v>
      </c>
      <c r="C11" s="3">
        <v>-451.53595899999999</v>
      </c>
      <c r="D11" s="3">
        <v>10.246636000000001</v>
      </c>
      <c r="E11" s="3">
        <v>68503</v>
      </c>
      <c r="F11" s="3">
        <v>1854702.682204</v>
      </c>
      <c r="G11" s="3">
        <v>1917451.280572</v>
      </c>
      <c r="H11" s="4">
        <v>28.895917729138933</v>
      </c>
      <c r="I11" s="3">
        <v>4.5323840074399165E-2</v>
      </c>
      <c r="J11" s="4">
        <v>0.8458066811061834</v>
      </c>
      <c r="K11" s="6">
        <v>66</v>
      </c>
      <c r="L11" s="6">
        <v>63.2</v>
      </c>
      <c r="M11" s="3">
        <f t="shared" si="1"/>
        <v>4171.2</v>
      </c>
    </row>
    <row r="12" spans="1:13" x14ac:dyDescent="0.2">
      <c r="A12" s="3" t="s">
        <v>28</v>
      </c>
      <c r="B12" s="3">
        <f t="shared" si="0"/>
        <v>177.74049299999999</v>
      </c>
      <c r="C12" s="3">
        <v>177.74049299999999</v>
      </c>
      <c r="D12" s="3">
        <v>8.8586770000000001</v>
      </c>
      <c r="E12" s="3">
        <v>74292</v>
      </c>
      <c r="F12" s="3">
        <v>1849770.5679880001</v>
      </c>
      <c r="G12" s="3">
        <v>1827811.4930139999</v>
      </c>
      <c r="H12" s="4">
        <v>26.622679747296846</v>
      </c>
      <c r="I12" s="3">
        <v>5.9092558691682513E-2</v>
      </c>
      <c r="J12" s="4">
        <v>1.2228205220626518</v>
      </c>
      <c r="K12" s="6">
        <v>55.2</v>
      </c>
      <c r="L12" s="6">
        <v>63.5</v>
      </c>
      <c r="M12" s="3">
        <f t="shared" si="1"/>
        <v>3505.2000000000003</v>
      </c>
    </row>
    <row r="13" spans="1:13" x14ac:dyDescent="0.2">
      <c r="A13" s="3" t="s">
        <v>30</v>
      </c>
      <c r="B13" s="3">
        <f t="shared" si="0"/>
        <v>1774.9631710000001</v>
      </c>
      <c r="C13" s="3">
        <v>-1774.9631710000001</v>
      </c>
      <c r="D13" s="3">
        <v>15.872491999999999</v>
      </c>
      <c r="E13" s="3">
        <v>65697</v>
      </c>
      <c r="F13" s="3">
        <v>1976013.3433640001</v>
      </c>
      <c r="G13" s="3">
        <v>2226160.3399390001</v>
      </c>
      <c r="H13" s="4">
        <v>21.820418574785329</v>
      </c>
      <c r="I13" s="3">
        <v>9.7049398448085425E-2</v>
      </c>
      <c r="J13" s="4">
        <v>2.0696685135448729</v>
      </c>
      <c r="K13" s="6">
        <v>56.3</v>
      </c>
      <c r="L13" s="6">
        <v>60.6</v>
      </c>
      <c r="M13" s="3">
        <f t="shared" si="1"/>
        <v>3411.7799999999997</v>
      </c>
    </row>
    <row r="14" spans="1:13" x14ac:dyDescent="0.2">
      <c r="A14" s="3" t="s">
        <v>32</v>
      </c>
      <c r="B14" s="3">
        <f t="shared" si="0"/>
        <v>3822.9573850000002</v>
      </c>
      <c r="C14" s="3">
        <v>-3822.9573850000002</v>
      </c>
      <c r="D14" s="3">
        <v>7.7054369999999999</v>
      </c>
      <c r="E14" s="3">
        <v>128684</v>
      </c>
      <c r="F14" s="3">
        <v>880173.25694700005</v>
      </c>
      <c r="G14" s="3">
        <v>1219732.7075469999</v>
      </c>
      <c r="H14" s="4">
        <v>38.458932222504274</v>
      </c>
      <c r="I14" s="3">
        <v>3.5461119730233623E-2</v>
      </c>
      <c r="J14" s="4">
        <v>0.89372173576359515</v>
      </c>
      <c r="K14" s="6">
        <v>73.3</v>
      </c>
      <c r="L14" s="6">
        <v>88.5</v>
      </c>
      <c r="M14" s="3">
        <f t="shared" si="1"/>
        <v>6487.05</v>
      </c>
    </row>
    <row r="15" spans="1:13" x14ac:dyDescent="0.2">
      <c r="A15" s="3" t="s">
        <v>34</v>
      </c>
      <c r="B15" s="3">
        <f t="shared" si="0"/>
        <v>2673.44832</v>
      </c>
      <c r="C15" s="3">
        <v>2673.44832</v>
      </c>
      <c r="D15" s="3">
        <v>6.1448650000000002</v>
      </c>
      <c r="E15" s="3">
        <v>94810</v>
      </c>
      <c r="F15" s="3">
        <v>1800951.629828</v>
      </c>
      <c r="G15" s="3">
        <v>1433118.586415</v>
      </c>
      <c r="H15" s="4">
        <v>32.842908351354716</v>
      </c>
      <c r="I15" s="3">
        <v>1.365560821689568E-2</v>
      </c>
      <c r="J15" s="4">
        <v>0.29294479086144071</v>
      </c>
      <c r="K15" s="6">
        <v>65.099999999999994</v>
      </c>
      <c r="L15" s="6">
        <v>97.6</v>
      </c>
      <c r="M15" s="3">
        <f t="shared" si="1"/>
        <v>6353.7599999999993</v>
      </c>
    </row>
    <row r="16" spans="1:13" x14ac:dyDescent="0.2">
      <c r="A16" s="3" t="s">
        <v>36</v>
      </c>
      <c r="B16" s="3">
        <f t="shared" si="0"/>
        <v>3151.288078</v>
      </c>
      <c r="C16" s="3">
        <v>3151.288078</v>
      </c>
      <c r="D16" s="3">
        <v>18.220476999999999</v>
      </c>
      <c r="E16" s="3">
        <v>27622</v>
      </c>
      <c r="F16" s="3">
        <v>4751426.9741150001</v>
      </c>
      <c r="G16" s="3">
        <v>3739165.6300769998</v>
      </c>
      <c r="H16" s="4">
        <v>16.949310380319197</v>
      </c>
      <c r="I16" s="3">
        <v>3.1875412095626873E-2</v>
      </c>
      <c r="J16" s="4">
        <v>0.30544689944239339</v>
      </c>
      <c r="K16" s="6">
        <v>45.454545454545453</v>
      </c>
      <c r="L16" s="6">
        <v>40</v>
      </c>
      <c r="M16" s="3">
        <f t="shared" si="1"/>
        <v>1818.181818181818</v>
      </c>
    </row>
    <row r="17" spans="1:13" x14ac:dyDescent="0.2">
      <c r="A17" s="3" t="s">
        <v>38</v>
      </c>
      <c r="B17" s="3">
        <f t="shared" si="0"/>
        <v>2983.7424850000002</v>
      </c>
      <c r="C17" s="3">
        <v>-2983.7424850000002</v>
      </c>
      <c r="D17" s="3">
        <v>18.834029999999998</v>
      </c>
      <c r="E17" s="3">
        <v>22311</v>
      </c>
      <c r="F17" s="3">
        <v>4288281.0517680002</v>
      </c>
      <c r="G17" s="3">
        <v>5323451.0830079997</v>
      </c>
      <c r="H17" s="4">
        <v>17.831895242154282</v>
      </c>
      <c r="I17" s="3">
        <v>4.0799715941931547E-2</v>
      </c>
      <c r="J17" s="4">
        <v>0.39240358353591837</v>
      </c>
      <c r="K17" s="6">
        <v>45.454545454545453</v>
      </c>
      <c r="L17" s="6">
        <v>45.454545454545453</v>
      </c>
      <c r="M17" s="3">
        <f t="shared" si="1"/>
        <v>2066.1157024793388</v>
      </c>
    </row>
    <row r="18" spans="1:13" x14ac:dyDescent="0.2">
      <c r="A18" s="3" t="s">
        <v>40</v>
      </c>
      <c r="B18" s="3">
        <f t="shared" si="0"/>
        <v>1348.625166</v>
      </c>
      <c r="C18" s="3">
        <v>-1348.625166</v>
      </c>
      <c r="D18" s="3">
        <v>11.856377999999999</v>
      </c>
      <c r="E18" s="3">
        <v>76222</v>
      </c>
      <c r="F18" s="3">
        <v>2241685.9885729998</v>
      </c>
      <c r="G18" s="3">
        <v>2480398.517856</v>
      </c>
      <c r="H18" s="4">
        <v>30.303281319190937</v>
      </c>
      <c r="I18" s="3">
        <v>7.2669044906623612E-2</v>
      </c>
      <c r="J18" s="4">
        <v>1.114480069224941</v>
      </c>
      <c r="K18" s="6">
        <v>64.5</v>
      </c>
      <c r="L18" s="6">
        <v>103.6</v>
      </c>
      <c r="M18" s="3">
        <f t="shared" si="1"/>
        <v>6682.2</v>
      </c>
    </row>
    <row r="19" spans="1:13" x14ac:dyDescent="0.2">
      <c r="A19" s="3" t="s">
        <v>42</v>
      </c>
      <c r="B19" s="3">
        <f t="shared" si="0"/>
        <v>2087.4521340000001</v>
      </c>
      <c r="C19" s="3">
        <v>-2087.4521340000001</v>
      </c>
      <c r="D19" s="3">
        <v>4.7707119999999996</v>
      </c>
      <c r="E19" s="3">
        <v>101736</v>
      </c>
      <c r="F19" s="3">
        <v>1869083.1216879999</v>
      </c>
      <c r="G19" s="3">
        <v>2219912.6379160001</v>
      </c>
      <c r="H19" s="4">
        <v>30.737455757887307</v>
      </c>
      <c r="I19" s="3">
        <v>3.3006422604100596E-2</v>
      </c>
      <c r="J19" s="4">
        <v>0.39459508780719804</v>
      </c>
      <c r="K19" s="6">
        <v>72.727272727272734</v>
      </c>
      <c r="L19" s="6">
        <v>121.81818181818183</v>
      </c>
      <c r="M19" s="3">
        <f t="shared" si="1"/>
        <v>8859.5041322314064</v>
      </c>
    </row>
    <row r="20" spans="1:13" x14ac:dyDescent="0.2">
      <c r="A20" s="3" t="s">
        <v>44</v>
      </c>
      <c r="B20" s="3">
        <f t="shared" si="0"/>
        <v>2374.0717049999998</v>
      </c>
      <c r="C20" s="3">
        <v>2374.0717049999998</v>
      </c>
      <c r="D20" s="3">
        <v>5.504505</v>
      </c>
      <c r="E20" s="3">
        <v>106425</v>
      </c>
      <c r="F20" s="3">
        <v>1550461.794823</v>
      </c>
      <c r="G20" s="3">
        <v>1265238.429363</v>
      </c>
      <c r="H20" s="4">
        <v>39.716691630353253</v>
      </c>
      <c r="I20" s="3">
        <v>3.8770433893647906E-2</v>
      </c>
      <c r="J20" s="4">
        <v>0.5965913881707251</v>
      </c>
      <c r="K20" s="6">
        <v>94.909090909090907</v>
      </c>
      <c r="L20" s="6">
        <v>105.45454545454545</v>
      </c>
      <c r="M20" s="3">
        <f t="shared" si="1"/>
        <v>10008.595041322315</v>
      </c>
    </row>
    <row r="21" spans="1:13" x14ac:dyDescent="0.2">
      <c r="A21" s="3" t="s">
        <v>46</v>
      </c>
      <c r="B21" s="3">
        <f t="shared" si="0"/>
        <v>1159.9445559999999</v>
      </c>
      <c r="C21" s="3">
        <v>-1159.9445559999999</v>
      </c>
      <c r="D21" s="3">
        <v>3.207268</v>
      </c>
      <c r="E21" s="3">
        <v>91087</v>
      </c>
      <c r="F21" s="3">
        <v>2330145.9130719998</v>
      </c>
      <c r="G21" s="3">
        <v>2546127.5585210002</v>
      </c>
      <c r="H21" s="4">
        <v>27.793902230111833</v>
      </c>
      <c r="I21" s="3">
        <v>1.5049704501107116E-2</v>
      </c>
      <c r="J21" s="4">
        <v>0.26365995629439876</v>
      </c>
      <c r="K21" s="6">
        <v>77.599999999999994</v>
      </c>
      <c r="L21" s="6">
        <v>96.54</v>
      </c>
      <c r="M21" s="3">
        <f t="shared" si="1"/>
        <v>7491.5039999999999</v>
      </c>
    </row>
    <row r="22" spans="1:13" x14ac:dyDescent="0.2">
      <c r="A22" s="3" t="s">
        <v>48</v>
      </c>
      <c r="B22" s="3">
        <f t="shared" si="0"/>
        <v>3387.391787</v>
      </c>
      <c r="C22" s="3">
        <v>3387.391787</v>
      </c>
      <c r="D22" s="3">
        <v>12.946234</v>
      </c>
      <c r="E22" s="3">
        <v>52756</v>
      </c>
      <c r="F22" s="3">
        <v>4931430.4094890002</v>
      </c>
      <c r="G22" s="3">
        <v>3782701.6648530001</v>
      </c>
      <c r="H22" s="4">
        <v>18.103219121056295</v>
      </c>
      <c r="I22" s="3">
        <v>8.8447353431026984E-2</v>
      </c>
      <c r="J22" s="4">
        <v>1.2878021449302983</v>
      </c>
      <c r="K22" s="6">
        <v>55.454545454545453</v>
      </c>
      <c r="L22" s="6">
        <v>56.363636363636367</v>
      </c>
      <c r="M22" s="3">
        <f t="shared" si="1"/>
        <v>3125.6198347107438</v>
      </c>
    </row>
    <row r="23" spans="1:13" x14ac:dyDescent="0.2">
      <c r="A23" s="3" t="s">
        <v>50</v>
      </c>
      <c r="B23" s="3">
        <f t="shared" si="0"/>
        <v>3624.1731239999999</v>
      </c>
      <c r="C23" s="3">
        <v>3624.1731239999999</v>
      </c>
      <c r="D23" s="3">
        <v>6.9830290000000002</v>
      </c>
      <c r="E23" s="3">
        <v>65128</v>
      </c>
      <c r="F23" s="3">
        <v>3358434.0319369999</v>
      </c>
      <c r="G23" s="3">
        <v>2532848.154112</v>
      </c>
      <c r="H23" s="4">
        <v>34.045965853991021</v>
      </c>
      <c r="I23" s="3">
        <v>6.9342290743953108E-2</v>
      </c>
      <c r="J23" s="4">
        <v>0.88355012864608007</v>
      </c>
      <c r="K23" s="6">
        <v>57.81818181818182</v>
      </c>
      <c r="L23" s="6">
        <v>93.454545454545453</v>
      </c>
      <c r="M23" s="3">
        <f t="shared" si="1"/>
        <v>5403.3719008264461</v>
      </c>
    </row>
    <row r="24" spans="1:13" x14ac:dyDescent="0.2">
      <c r="A24" s="3" t="s">
        <v>52</v>
      </c>
      <c r="B24" s="3">
        <f t="shared" si="0"/>
        <v>5209.1553160000003</v>
      </c>
      <c r="C24" s="3">
        <v>-5209.1553160000003</v>
      </c>
      <c r="D24" s="3">
        <v>17.251076999999999</v>
      </c>
      <c r="E24" s="3">
        <v>12676</v>
      </c>
      <c r="F24" s="3">
        <v>5129883.7382460004</v>
      </c>
      <c r="G24" s="3">
        <v>7456382.5549069997</v>
      </c>
      <c r="H24" s="4">
        <v>12.155563947057511</v>
      </c>
      <c r="I24" s="3">
        <v>8.5208545174506132E-3</v>
      </c>
      <c r="J24" s="4">
        <v>0.13148843750160841</v>
      </c>
      <c r="K24" s="6">
        <v>24.1</v>
      </c>
      <c r="L24" s="6">
        <v>25.6</v>
      </c>
      <c r="M24" s="3">
        <f t="shared" si="1"/>
        <v>616.96</v>
      </c>
    </row>
    <row r="25" spans="1:13" x14ac:dyDescent="0.2">
      <c r="A25" s="3" t="s">
        <v>54</v>
      </c>
      <c r="B25" s="3">
        <f t="shared" si="0"/>
        <v>3828.4202719999998</v>
      </c>
      <c r="C25" s="3">
        <v>-3828.4202719999998</v>
      </c>
      <c r="D25" s="3">
        <v>15.420481000000001</v>
      </c>
      <c r="E25" s="3">
        <v>27152</v>
      </c>
      <c r="F25" s="3">
        <v>3402296.767273</v>
      </c>
      <c r="G25" s="3">
        <v>4587712.3050239999</v>
      </c>
      <c r="H25" s="4">
        <v>15.981050609840784</v>
      </c>
      <c r="I25" s="3">
        <v>4.9984782304114447E-2</v>
      </c>
      <c r="J25" s="4">
        <v>0.75516390836861114</v>
      </c>
      <c r="K25" s="6">
        <v>41.8</v>
      </c>
      <c r="L25" s="6">
        <v>41</v>
      </c>
      <c r="M25" s="3">
        <f t="shared" si="1"/>
        <v>1713.8</v>
      </c>
    </row>
    <row r="26" spans="1:13" x14ac:dyDescent="0.2">
      <c r="A26" s="3" t="s">
        <v>56</v>
      </c>
      <c r="B26" s="3">
        <f t="shared" si="0"/>
        <v>3482.0336400000001</v>
      </c>
      <c r="C26" s="3">
        <v>-3482.0336400000001</v>
      </c>
      <c r="D26" s="3">
        <v>11.258024000000001</v>
      </c>
      <c r="E26" s="3">
        <v>17768</v>
      </c>
      <c r="F26" s="3">
        <v>4195129.4983679997</v>
      </c>
      <c r="G26" s="3">
        <v>5403084.236211</v>
      </c>
      <c r="H26" s="4">
        <v>16.619789706393032</v>
      </c>
      <c r="I26" s="3">
        <v>1.9423876499632047E-2</v>
      </c>
      <c r="J26" s="4">
        <v>0.33075357300582642</v>
      </c>
      <c r="K26" s="6">
        <v>38.700000000000003</v>
      </c>
      <c r="L26" s="6">
        <v>37.6</v>
      </c>
      <c r="M26" s="3">
        <f t="shared" si="1"/>
        <v>1455.1200000000001</v>
      </c>
    </row>
    <row r="27" spans="1:13" x14ac:dyDescent="0.2">
      <c r="A27" s="3" t="s">
        <v>58</v>
      </c>
      <c r="B27" s="3">
        <f t="shared" si="0"/>
        <v>3971.5992729999998</v>
      </c>
      <c r="C27" s="3">
        <v>3971.5992729999998</v>
      </c>
      <c r="D27" s="3">
        <v>31.370231</v>
      </c>
      <c r="E27" s="3">
        <v>7320</v>
      </c>
      <c r="F27" s="3">
        <v>4879678.9610660002</v>
      </c>
      <c r="G27" s="3">
        <v>3576538.9382509999</v>
      </c>
      <c r="H27" s="4">
        <v>13.531842098498871</v>
      </c>
      <c r="I27" s="3">
        <v>3.3666253086232625E-2</v>
      </c>
      <c r="J27" s="4">
        <v>0.45976615036969404</v>
      </c>
      <c r="K27" s="6">
        <v>22.2</v>
      </c>
      <c r="L27" s="6">
        <v>27.3</v>
      </c>
      <c r="M27" s="3">
        <f t="shared" si="1"/>
        <v>606.05999999999995</v>
      </c>
    </row>
    <row r="28" spans="1:13" x14ac:dyDescent="0.2">
      <c r="A28" s="3" t="s">
        <v>60</v>
      </c>
      <c r="B28" s="3">
        <f t="shared" si="0"/>
        <v>3192.026899</v>
      </c>
      <c r="C28" s="3">
        <v>-3192.026899</v>
      </c>
      <c r="D28" s="3">
        <v>29.858535</v>
      </c>
      <c r="E28" s="3">
        <v>3915</v>
      </c>
      <c r="F28" s="3">
        <v>5749896.467433</v>
      </c>
      <c r="G28" s="3">
        <v>7348123.5555560002</v>
      </c>
      <c r="H28" s="4">
        <v>7.9274591744462279</v>
      </c>
      <c r="I28" s="3">
        <v>7.5026340988536217E-3</v>
      </c>
      <c r="J28" s="4">
        <v>0.104946452511321</v>
      </c>
      <c r="K28" s="6">
        <v>9.9</v>
      </c>
      <c r="L28" s="6">
        <v>14.8</v>
      </c>
      <c r="M28" s="3">
        <f t="shared" si="1"/>
        <v>146.52000000000001</v>
      </c>
    </row>
    <row r="29" spans="1:13" x14ac:dyDescent="0.2">
      <c r="A29" s="3" t="s">
        <v>62</v>
      </c>
      <c r="B29" s="3">
        <f t="shared" si="0"/>
        <v>4661.0131019999999</v>
      </c>
      <c r="C29" s="3">
        <v>-4661.0131019999999</v>
      </c>
      <c r="D29" s="3">
        <v>23.444814999999998</v>
      </c>
      <c r="E29" s="3">
        <v>12881</v>
      </c>
      <c r="F29" s="3">
        <v>4218563.2891859999</v>
      </c>
      <c r="G29" s="3">
        <v>6021086.6656320002</v>
      </c>
      <c r="H29" s="4">
        <v>15.045927940880752</v>
      </c>
      <c r="I29" s="3">
        <v>2.2879629983603413E-2</v>
      </c>
      <c r="J29" s="4">
        <v>0.42094027048118793</v>
      </c>
      <c r="K29" s="6">
        <v>23.6</v>
      </c>
      <c r="L29" s="6">
        <v>25</v>
      </c>
      <c r="M29" s="3">
        <f t="shared" si="1"/>
        <v>590</v>
      </c>
    </row>
    <row r="30" spans="1:13" x14ac:dyDescent="0.2">
      <c r="A30" s="3" t="s">
        <v>64</v>
      </c>
      <c r="B30" s="3">
        <f t="shared" si="0"/>
        <v>2229.4155230000001</v>
      </c>
      <c r="C30" s="3">
        <v>-2229.4155230000001</v>
      </c>
      <c r="D30" s="3">
        <v>40.544331</v>
      </c>
      <c r="E30" s="3">
        <v>1521</v>
      </c>
      <c r="F30" s="3">
        <v>6515812.560815</v>
      </c>
      <c r="G30" s="3">
        <v>7508205.4621959999</v>
      </c>
      <c r="H30" s="4">
        <v>4.6927903904587076</v>
      </c>
      <c r="I30" s="3">
        <v>6.0284571709168806E-3</v>
      </c>
      <c r="J30" s="4">
        <v>5.765292636670144E-2</v>
      </c>
      <c r="K30" s="6">
        <v>6.9</v>
      </c>
      <c r="L30" s="6">
        <v>9.8000000000000007</v>
      </c>
      <c r="M30" s="3">
        <f t="shared" si="1"/>
        <v>67.62</v>
      </c>
    </row>
    <row r="31" spans="1:13" x14ac:dyDescent="0.2">
      <c r="A31" s="3" t="s">
        <v>66</v>
      </c>
      <c r="B31" s="3">
        <f t="shared" si="0"/>
        <v>3807.3772560000002</v>
      </c>
      <c r="C31" s="3">
        <v>3807.3772560000002</v>
      </c>
      <c r="D31" s="3">
        <v>23.782223999999999</v>
      </c>
      <c r="E31" s="3">
        <v>14182</v>
      </c>
      <c r="F31" s="3">
        <v>3961009.0692429999</v>
      </c>
      <c r="G31" s="3">
        <v>2995349.0316599999</v>
      </c>
      <c r="H31" s="4">
        <v>17.489720576621039</v>
      </c>
      <c r="I31" s="3">
        <v>3.589204114502044E-2</v>
      </c>
      <c r="J31" s="4">
        <v>0.73488092028248075</v>
      </c>
      <c r="K31" s="6">
        <v>33.799999999999997</v>
      </c>
      <c r="L31" s="6">
        <v>30</v>
      </c>
      <c r="M31" s="3">
        <f t="shared" si="1"/>
        <v>1013.9999999999999</v>
      </c>
    </row>
    <row r="32" spans="1:13" x14ac:dyDescent="0.2">
      <c r="A32" s="3" t="s">
        <v>68</v>
      </c>
      <c r="B32" s="3">
        <f t="shared" si="0"/>
        <v>1880.8111489999999</v>
      </c>
      <c r="C32" s="3">
        <v>-1880.8111489999999</v>
      </c>
      <c r="D32" s="3">
        <v>8.5513449999999995</v>
      </c>
      <c r="E32" s="3">
        <v>44994</v>
      </c>
      <c r="F32" s="3">
        <v>2583030.0484730001</v>
      </c>
      <c r="G32" s="3">
        <v>2971385.3918519998</v>
      </c>
      <c r="H32" s="4">
        <v>20.023351712036003</v>
      </c>
      <c r="I32" s="3">
        <v>1.7453297370841024E-2</v>
      </c>
      <c r="J32" s="4">
        <v>0.36760910285630732</v>
      </c>
      <c r="K32" s="6">
        <v>60</v>
      </c>
      <c r="L32" s="6">
        <v>43</v>
      </c>
      <c r="M32" s="3">
        <f t="shared" si="1"/>
        <v>2580</v>
      </c>
    </row>
    <row r="33" spans="1:13" x14ac:dyDescent="0.2">
      <c r="A33" s="3" t="s">
        <v>70</v>
      </c>
      <c r="B33" s="3">
        <f t="shared" si="0"/>
        <v>2734.9980260000002</v>
      </c>
      <c r="C33" s="3">
        <v>2734.9980260000002</v>
      </c>
      <c r="D33" s="3">
        <v>16.187971000000001</v>
      </c>
      <c r="E33" s="3">
        <v>33463</v>
      </c>
      <c r="F33" s="3">
        <v>3994528.5131640001</v>
      </c>
      <c r="G33" s="3">
        <v>3251669.2563729999</v>
      </c>
      <c r="H33" s="4">
        <v>19.261430726705015</v>
      </c>
      <c r="I33" s="3">
        <v>4.9655916327353951E-2</v>
      </c>
      <c r="J33" s="4">
        <v>0.58544605464210175</v>
      </c>
      <c r="K33" s="6">
        <v>32.9</v>
      </c>
      <c r="L33" s="6">
        <v>44.1</v>
      </c>
      <c r="M33" s="3">
        <f t="shared" si="1"/>
        <v>1450.8899999999999</v>
      </c>
    </row>
    <row r="34" spans="1:13" x14ac:dyDescent="0.2">
      <c r="A34" s="3" t="s">
        <v>72</v>
      </c>
      <c r="B34" s="3">
        <f t="shared" si="0"/>
        <v>4613.0831410000001</v>
      </c>
      <c r="C34" s="3">
        <v>-4613.0831410000001</v>
      </c>
      <c r="D34" s="3">
        <v>25.243624000000001</v>
      </c>
      <c r="E34" s="3">
        <v>12196</v>
      </c>
      <c r="F34" s="3">
        <v>5092040.4910629997</v>
      </c>
      <c r="G34" s="3">
        <v>7116498.5512460005</v>
      </c>
      <c r="H34" s="4">
        <v>14.741662828705062</v>
      </c>
      <c r="I34" s="3">
        <v>1.7088569277790996E-2</v>
      </c>
      <c r="J34" s="4">
        <v>0.16303232580567559</v>
      </c>
      <c r="K34" s="6">
        <v>27.4</v>
      </c>
      <c r="L34" s="6">
        <v>25.3</v>
      </c>
      <c r="M34" s="3">
        <f t="shared" si="1"/>
        <v>693.22</v>
      </c>
    </row>
    <row r="35" spans="1:13" x14ac:dyDescent="0.2">
      <c r="A35" s="3" t="s">
        <v>74</v>
      </c>
      <c r="B35" s="3">
        <f t="shared" si="0"/>
        <v>4448.5676050000002</v>
      </c>
      <c r="C35" s="3">
        <v>-4448.5676050000002</v>
      </c>
      <c r="D35" s="3">
        <v>22.259748999999999</v>
      </c>
      <c r="E35" s="3">
        <v>21460</v>
      </c>
      <c r="F35" s="3">
        <v>3968039.2937090001</v>
      </c>
      <c r="G35" s="3">
        <v>5537739.4774930002</v>
      </c>
      <c r="H35" s="4">
        <v>16.538897704345164</v>
      </c>
      <c r="I35" s="3">
        <v>4.0573269368984484E-2</v>
      </c>
      <c r="J35" s="4">
        <v>0.62985162338917233</v>
      </c>
      <c r="K35" s="6">
        <v>31.2</v>
      </c>
      <c r="L35" s="6">
        <v>28.5</v>
      </c>
      <c r="M35" s="3">
        <f t="shared" ref="M35:M51" si="2">K35*L35</f>
        <v>889.19999999999993</v>
      </c>
    </row>
    <row r="36" spans="1:13" x14ac:dyDescent="0.2">
      <c r="A36" s="3" t="s">
        <v>76</v>
      </c>
      <c r="B36" s="3">
        <f t="shared" si="0"/>
        <v>2293.1864540000001</v>
      </c>
      <c r="C36" s="3">
        <v>2293.1864540000001</v>
      </c>
      <c r="D36" s="3">
        <v>41.841586</v>
      </c>
      <c r="E36" s="3">
        <v>2513</v>
      </c>
      <c r="F36" s="3">
        <v>7081552.1854360001</v>
      </c>
      <c r="G36" s="3">
        <v>5986757.1898130002</v>
      </c>
      <c r="H36" s="4">
        <v>6.6157143323509402</v>
      </c>
      <c r="I36" s="3">
        <v>1.2266985224805481E-2</v>
      </c>
      <c r="J36" s="4">
        <v>0.16569281842935699</v>
      </c>
      <c r="K36" s="6">
        <v>11.4</v>
      </c>
      <c r="L36" s="6">
        <v>10.029999999999999</v>
      </c>
      <c r="M36" s="3">
        <f t="shared" si="2"/>
        <v>114.342</v>
      </c>
    </row>
    <row r="37" spans="1:13" x14ac:dyDescent="0.2">
      <c r="A37" s="3" t="s">
        <v>78</v>
      </c>
      <c r="B37" s="3">
        <f t="shared" si="0"/>
        <v>3656.188764</v>
      </c>
      <c r="C37" s="3">
        <v>-3656.188764</v>
      </c>
      <c r="D37" s="3">
        <v>28.573031</v>
      </c>
      <c r="E37" s="3">
        <v>6474</v>
      </c>
      <c r="F37" s="3">
        <v>4047624.1807229999</v>
      </c>
      <c r="G37" s="3">
        <v>5452381.9658629997</v>
      </c>
      <c r="H37" s="4">
        <v>7.3942148300088357</v>
      </c>
      <c r="I37" s="3">
        <v>3.237209181633853E-2</v>
      </c>
      <c r="J37" s="4">
        <v>0.50576579758732554</v>
      </c>
      <c r="K37" s="6">
        <v>15.7</v>
      </c>
      <c r="L37" s="6">
        <v>15.09</v>
      </c>
      <c r="M37" s="3">
        <f t="shared" si="2"/>
        <v>236.91299999999998</v>
      </c>
    </row>
    <row r="38" spans="1:13" x14ac:dyDescent="0.2">
      <c r="A38" s="3" t="s">
        <v>80</v>
      </c>
      <c r="B38" s="3">
        <f t="shared" si="0"/>
        <v>3542.0796890000001</v>
      </c>
      <c r="C38" s="3">
        <v>3542.0796890000001</v>
      </c>
      <c r="D38" s="3">
        <v>16.012471000000001</v>
      </c>
      <c r="E38" s="3">
        <v>14618</v>
      </c>
      <c r="F38" s="3">
        <v>6159992.2723350003</v>
      </c>
      <c r="G38" s="3">
        <v>4785838.0882470002</v>
      </c>
      <c r="H38" s="4">
        <v>18.422825787282907</v>
      </c>
      <c r="I38" s="3">
        <v>4.6635390024720343E-2</v>
      </c>
      <c r="J38" s="4">
        <v>0.50277066455844288</v>
      </c>
      <c r="K38" s="6">
        <v>23.2</v>
      </c>
      <c r="L38" s="6">
        <v>32.700000000000003</v>
      </c>
      <c r="M38" s="3">
        <f t="shared" si="2"/>
        <v>758.64</v>
      </c>
    </row>
    <row r="39" spans="1:13" x14ac:dyDescent="0.2">
      <c r="A39" s="3" t="s">
        <v>82</v>
      </c>
      <c r="B39" s="3">
        <f t="shared" si="0"/>
        <v>5098.7654060000004</v>
      </c>
      <c r="C39" s="3">
        <v>5098.7654060000004</v>
      </c>
      <c r="D39" s="3">
        <v>13.659836</v>
      </c>
      <c r="E39" s="3">
        <v>22415</v>
      </c>
      <c r="F39" s="3">
        <v>4989571.173277</v>
      </c>
      <c r="G39" s="3">
        <v>3478008.4761990001</v>
      </c>
      <c r="H39" s="4">
        <v>15.675289067209979</v>
      </c>
      <c r="I39" s="3">
        <v>1.6290967255628397E-2</v>
      </c>
      <c r="J39" s="4">
        <v>0.28212616885368158</v>
      </c>
      <c r="K39" s="6">
        <v>38.700000000000003</v>
      </c>
      <c r="L39" s="6">
        <v>37.9</v>
      </c>
      <c r="M39" s="3">
        <f t="shared" si="2"/>
        <v>1466.73</v>
      </c>
    </row>
    <row r="40" spans="1:13" x14ac:dyDescent="0.2">
      <c r="A40" s="3" t="s">
        <v>84</v>
      </c>
      <c r="B40" s="3">
        <f t="shared" si="0"/>
        <v>3221.2126149999999</v>
      </c>
      <c r="C40" s="3">
        <v>-3221.2126149999999</v>
      </c>
      <c r="D40" s="3">
        <v>25.608352</v>
      </c>
      <c r="E40" s="3">
        <v>3197</v>
      </c>
      <c r="F40" s="3">
        <v>6626787.4435409997</v>
      </c>
      <c r="G40" s="3">
        <v>8289154.4998439997</v>
      </c>
      <c r="H40" s="4">
        <v>7.4976464842591755</v>
      </c>
      <c r="I40" s="3">
        <v>2.2423881279849185E-2</v>
      </c>
      <c r="J40" s="4">
        <v>0.24404284087957526</v>
      </c>
      <c r="K40" s="6">
        <v>17.2</v>
      </c>
      <c r="L40" s="6">
        <v>13.1</v>
      </c>
      <c r="M40" s="3">
        <f t="shared" si="2"/>
        <v>225.32</v>
      </c>
    </row>
    <row r="41" spans="1:13" x14ac:dyDescent="0.2">
      <c r="A41" s="3" t="s">
        <v>93</v>
      </c>
      <c r="B41" s="3">
        <f t="shared" si="0"/>
        <v>1714.0428240000001</v>
      </c>
      <c r="C41" s="3">
        <v>1714.0428240000001</v>
      </c>
      <c r="D41" s="3">
        <v>3.709832</v>
      </c>
      <c r="E41" s="3">
        <v>107420</v>
      </c>
      <c r="F41" s="3">
        <v>986473.98020899994</v>
      </c>
      <c r="G41" s="3">
        <v>852021.55281100003</v>
      </c>
      <c r="H41" s="4">
        <v>63.723830145941648</v>
      </c>
      <c r="I41" s="3">
        <v>0.13379313228183023</v>
      </c>
      <c r="J41" s="4">
        <v>2.0188719272097573</v>
      </c>
      <c r="K41" s="3">
        <v>135.4</v>
      </c>
      <c r="L41" s="3">
        <v>170.2</v>
      </c>
      <c r="M41" s="3">
        <f t="shared" si="2"/>
        <v>23045.079999999998</v>
      </c>
    </row>
    <row r="42" spans="1:13" x14ac:dyDescent="0.2">
      <c r="A42" s="3" t="s">
        <v>95</v>
      </c>
      <c r="B42" s="3">
        <f t="shared" si="0"/>
        <v>144.939087</v>
      </c>
      <c r="C42" s="3">
        <v>-144.939087</v>
      </c>
      <c r="D42" s="3">
        <v>5.5673640000000004</v>
      </c>
      <c r="E42" s="3">
        <v>86083</v>
      </c>
      <c r="F42" s="3">
        <v>2088261.779294</v>
      </c>
      <c r="G42" s="3">
        <v>2102932.8474150002</v>
      </c>
      <c r="H42" s="4">
        <v>26.16583875959207</v>
      </c>
      <c r="I42" s="3">
        <v>5.991945751174859E-2</v>
      </c>
      <c r="J42" s="4">
        <v>0.90321596781593794</v>
      </c>
      <c r="K42" s="3">
        <v>82.9</v>
      </c>
      <c r="L42" s="3">
        <v>65.2</v>
      </c>
      <c r="M42" s="3">
        <f t="shared" si="2"/>
        <v>5405.0800000000008</v>
      </c>
    </row>
    <row r="43" spans="1:13" x14ac:dyDescent="0.2">
      <c r="A43" s="3" t="s">
        <v>96</v>
      </c>
      <c r="B43" s="3">
        <f t="shared" si="0"/>
        <v>358.52547399999997</v>
      </c>
      <c r="C43" s="3">
        <v>-358.52547399999997</v>
      </c>
      <c r="D43" s="3">
        <v>5.7244229999999998</v>
      </c>
      <c r="E43" s="3">
        <v>91353</v>
      </c>
      <c r="F43" s="3">
        <v>2017745.9859770001</v>
      </c>
      <c r="G43" s="3">
        <v>2052802.6000900001</v>
      </c>
      <c r="H43" s="4">
        <v>26.16583875959207</v>
      </c>
      <c r="I43" s="3">
        <v>5.991945751174859E-2</v>
      </c>
      <c r="J43" s="4">
        <v>0.90321596781593794</v>
      </c>
      <c r="K43" s="3">
        <v>82.9</v>
      </c>
      <c r="L43" s="3">
        <v>65.2</v>
      </c>
      <c r="M43" s="3">
        <f t="shared" ref="M43" si="3">K43*L43</f>
        <v>5405.0800000000008</v>
      </c>
    </row>
    <row r="44" spans="1:13" x14ac:dyDescent="0.2">
      <c r="A44" s="3" t="s">
        <v>97</v>
      </c>
      <c r="B44" s="3">
        <f t="shared" si="0"/>
        <v>2991.7062059999998</v>
      </c>
      <c r="C44" s="3">
        <v>-2991.7062059999998</v>
      </c>
      <c r="D44" s="3">
        <v>3.7170519999999998</v>
      </c>
      <c r="E44" s="3">
        <v>112858</v>
      </c>
      <c r="F44" s="3">
        <v>1656672.7296249999</v>
      </c>
      <c r="G44" s="3">
        <v>2100185.9782909998</v>
      </c>
      <c r="H44" s="4">
        <v>33.161527654278039</v>
      </c>
      <c r="I44" s="3">
        <v>3.3096771876891744E-2</v>
      </c>
      <c r="J44" s="4">
        <v>0.54254528000418345</v>
      </c>
      <c r="K44" s="3">
        <v>76</v>
      </c>
      <c r="L44" s="3">
        <v>76</v>
      </c>
      <c r="M44" s="3">
        <f t="shared" si="2"/>
        <v>5776</v>
      </c>
    </row>
    <row r="45" spans="1:13" x14ac:dyDescent="0.2">
      <c r="A45" s="3" t="s">
        <v>99</v>
      </c>
      <c r="B45" s="3">
        <f t="shared" si="0"/>
        <v>3336.7928010000001</v>
      </c>
      <c r="C45" s="3">
        <v>3336.7928010000001</v>
      </c>
      <c r="D45" s="3">
        <v>3.6394259999999998</v>
      </c>
      <c r="E45" s="3">
        <v>166673</v>
      </c>
      <c r="F45" s="3">
        <v>1570632.0300110001</v>
      </c>
      <c r="G45" s="3">
        <v>1183487.31641</v>
      </c>
      <c r="H45" s="4">
        <v>33.569388460464886</v>
      </c>
      <c r="I45" s="3">
        <v>7.4789029961359915E-2</v>
      </c>
      <c r="J45" s="4">
        <v>0.92818965806414733</v>
      </c>
      <c r="K45" s="3">
        <v>99.6</v>
      </c>
      <c r="L45" s="3">
        <v>81.900000000000006</v>
      </c>
      <c r="M45" s="3">
        <f t="shared" si="2"/>
        <v>8157.24</v>
      </c>
    </row>
    <row r="46" spans="1:13" x14ac:dyDescent="0.2">
      <c r="A46" s="3" t="s">
        <v>101</v>
      </c>
      <c r="B46" s="3">
        <f t="shared" si="0"/>
        <v>1793.9009590000001</v>
      </c>
      <c r="C46" s="3">
        <v>1793.9009590000001</v>
      </c>
      <c r="D46" s="3">
        <v>6.1536379999999999</v>
      </c>
      <c r="E46" s="3">
        <v>61352</v>
      </c>
      <c r="F46" s="3">
        <v>2133523.6568</v>
      </c>
      <c r="G46" s="3">
        <v>1859494.2861029999</v>
      </c>
      <c r="H46" s="4">
        <v>30.727105522762407</v>
      </c>
      <c r="I46" s="3">
        <v>3.3083887690330202E-2</v>
      </c>
      <c r="J46" s="4">
        <v>0.43690709017854173</v>
      </c>
      <c r="K46" s="3">
        <v>61.5</v>
      </c>
      <c r="L46" s="3">
        <v>36.6</v>
      </c>
      <c r="M46" s="3">
        <f t="shared" si="2"/>
        <v>2250.9</v>
      </c>
    </row>
    <row r="47" spans="1:13" x14ac:dyDescent="0.2">
      <c r="A47" s="3" t="s">
        <v>103</v>
      </c>
      <c r="B47" s="3">
        <f t="shared" si="0"/>
        <v>2565.8023779999999</v>
      </c>
      <c r="C47" s="3">
        <v>-2565.8023779999999</v>
      </c>
      <c r="D47" s="3">
        <v>17.290852999999998</v>
      </c>
      <c r="E47" s="3">
        <v>25501</v>
      </c>
      <c r="F47" s="3">
        <v>3642803.167444</v>
      </c>
      <c r="G47" s="3">
        <v>4369123.4695499996</v>
      </c>
      <c r="H47" s="4">
        <v>38.655265099243124</v>
      </c>
      <c r="I47" s="3">
        <v>5.137874566249831E-2</v>
      </c>
      <c r="J47" s="4">
        <v>0.87676429232538122</v>
      </c>
      <c r="K47" s="3">
        <v>94.4</v>
      </c>
      <c r="L47" s="3">
        <v>95.4</v>
      </c>
      <c r="M47" s="3">
        <f t="shared" si="2"/>
        <v>9005.76</v>
      </c>
    </row>
    <row r="48" spans="1:13" x14ac:dyDescent="0.2">
      <c r="A48" s="3" t="s">
        <v>109</v>
      </c>
      <c r="B48" s="3">
        <f t="shared" si="0"/>
        <v>3346.6320609999998</v>
      </c>
      <c r="C48" s="3">
        <v>3346.6320609999998</v>
      </c>
      <c r="D48" s="3">
        <v>9.4731819999999995</v>
      </c>
      <c r="E48" s="3">
        <v>25678</v>
      </c>
      <c r="F48" s="3">
        <v>4824721.0116050001</v>
      </c>
      <c r="G48" s="3">
        <v>3747477.345704</v>
      </c>
      <c r="H48" s="4">
        <v>18.705304243345829</v>
      </c>
      <c r="I48" s="3">
        <v>2.4343427181626395E-2</v>
      </c>
      <c r="J48" s="4">
        <v>0.24949041471290123</v>
      </c>
      <c r="K48" s="6">
        <v>37.9</v>
      </c>
      <c r="L48" s="6">
        <v>42.7</v>
      </c>
      <c r="M48" s="3">
        <f>K48*L48</f>
        <v>1618.3300000000002</v>
      </c>
    </row>
    <row r="49" spans="1:13" x14ac:dyDescent="0.2">
      <c r="A49" s="3" t="s">
        <v>111</v>
      </c>
      <c r="B49" s="3">
        <f t="shared" si="0"/>
        <v>465.22688799999997</v>
      </c>
      <c r="C49" s="3">
        <v>465.22688799999997</v>
      </c>
      <c r="D49" s="3">
        <v>4.775207</v>
      </c>
      <c r="E49" s="3">
        <v>86631</v>
      </c>
      <c r="F49" s="3">
        <v>1805590.1589850001</v>
      </c>
      <c r="G49" s="3">
        <v>1752312.569288</v>
      </c>
      <c r="H49" s="4">
        <v>28.828427551283646</v>
      </c>
      <c r="I49" s="3">
        <v>7.6677084435520668E-2</v>
      </c>
      <c r="J49" s="4">
        <v>1.1246025830527975</v>
      </c>
      <c r="K49" s="6">
        <v>45</v>
      </c>
      <c r="L49" s="6">
        <v>47.7</v>
      </c>
      <c r="M49" s="3">
        <f>K49*L49</f>
        <v>2146.5</v>
      </c>
    </row>
    <row r="50" spans="1:13" x14ac:dyDescent="0.2">
      <c r="A50" s="3" t="s">
        <v>105</v>
      </c>
      <c r="B50" s="3">
        <f t="shared" si="0"/>
        <v>1637.1319820000001</v>
      </c>
      <c r="C50" s="3">
        <v>-1637.1319820000001</v>
      </c>
      <c r="D50" s="3">
        <v>12.035634</v>
      </c>
      <c r="E50" s="3">
        <v>36889</v>
      </c>
      <c r="F50" s="3">
        <v>2703040.1890810002</v>
      </c>
      <c r="G50" s="3">
        <v>3047956.9929789999</v>
      </c>
      <c r="H50" s="4">
        <v>19.212316345712249</v>
      </c>
      <c r="I50" s="3">
        <v>1.7514643149062141E-2</v>
      </c>
      <c r="J50" s="4">
        <v>0.19716193093655904</v>
      </c>
      <c r="K50" s="3">
        <v>43.9</v>
      </c>
      <c r="L50" s="3">
        <v>35.4</v>
      </c>
      <c r="M50" s="3">
        <f t="shared" si="2"/>
        <v>1554.06</v>
      </c>
    </row>
    <row r="51" spans="1:13" x14ac:dyDescent="0.2">
      <c r="A51" s="3" t="s">
        <v>107</v>
      </c>
      <c r="B51" s="3">
        <f t="shared" si="0"/>
        <v>2811.6785530000002</v>
      </c>
      <c r="C51" s="3">
        <v>-2811.6785530000002</v>
      </c>
      <c r="D51" s="3">
        <v>5.09368</v>
      </c>
      <c r="E51" s="3">
        <v>43601</v>
      </c>
      <c r="F51" s="3">
        <v>2847234.0608239998</v>
      </c>
      <c r="G51" s="3">
        <v>3484191.0618329998</v>
      </c>
      <c r="H51" s="4">
        <v>18.752974153342571</v>
      </c>
      <c r="I51" s="3">
        <v>3.6694078617186342E-2</v>
      </c>
      <c r="J51" s="4">
        <v>0.46145528349678872</v>
      </c>
      <c r="K51" s="3">
        <v>51.5</v>
      </c>
      <c r="L51" s="3">
        <v>43.1</v>
      </c>
      <c r="M51" s="3">
        <f t="shared" si="2"/>
        <v>2219.65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1862A-8DDB-4746-8383-7ED83746189C}">
  <dimension ref="A1:M49"/>
  <sheetViews>
    <sheetView zoomScale="50" zoomScaleNormal="50" workbookViewId="0">
      <selection activeCell="I79" sqref="I79"/>
    </sheetView>
  </sheetViews>
  <sheetFormatPr baseColWidth="10" defaultColWidth="11" defaultRowHeight="19" x14ac:dyDescent="0.2"/>
  <cols>
    <col min="1" max="1" width="45" style="3" customWidth="1"/>
    <col min="2" max="2" width="28.33203125" style="3" bestFit="1" customWidth="1"/>
    <col min="3" max="3" width="24.1640625" style="3" bestFit="1" customWidth="1"/>
    <col min="4" max="7" width="16.1640625" style="3" bestFit="1" customWidth="1"/>
    <col min="8" max="8" width="26.6640625" style="3" bestFit="1" customWidth="1"/>
    <col min="9" max="9" width="38.6640625" style="3" bestFit="1" customWidth="1"/>
    <col min="10" max="10" width="18.83203125" style="3" bestFit="1" customWidth="1"/>
    <col min="11" max="12" width="14.33203125" style="3" bestFit="1" customWidth="1"/>
    <col min="13" max="13" width="26.6640625" style="3" bestFit="1" customWidth="1"/>
    <col min="14" max="16384" width="11" style="3"/>
  </cols>
  <sheetData>
    <row r="1" spans="1:13" x14ac:dyDescent="0.2">
      <c r="A1" s="1" t="s">
        <v>3</v>
      </c>
      <c r="B1" s="1" t="s">
        <v>116</v>
      </c>
      <c r="C1" s="1" t="s">
        <v>88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87</v>
      </c>
      <c r="I1" s="1" t="s">
        <v>91</v>
      </c>
      <c r="J1" s="1" t="s">
        <v>86</v>
      </c>
      <c r="K1" s="2" t="s">
        <v>1</v>
      </c>
      <c r="L1" s="2" t="s">
        <v>0</v>
      </c>
      <c r="M1" s="1" t="s">
        <v>89</v>
      </c>
    </row>
    <row r="2" spans="1:13" x14ac:dyDescent="0.2">
      <c r="A2" s="3" t="s">
        <v>9</v>
      </c>
      <c r="B2" s="3">
        <f>ABS(C2)</f>
        <v>2843.0095609999998</v>
      </c>
      <c r="C2" s="3">
        <v>2843.0095609999998</v>
      </c>
      <c r="D2" s="3">
        <v>14.4719</v>
      </c>
      <c r="E2" s="3">
        <v>44364</v>
      </c>
      <c r="F2" s="3">
        <v>3501654.0168829998</v>
      </c>
      <c r="G2" s="3">
        <v>2819256.0026369998</v>
      </c>
      <c r="H2" s="4">
        <v>19.512234368307009</v>
      </c>
      <c r="I2" s="3">
        <v>3.2601483717111912E-2</v>
      </c>
      <c r="J2" s="4">
        <v>0.32380295945235171</v>
      </c>
      <c r="K2" s="5">
        <v>60</v>
      </c>
      <c r="L2" s="5">
        <v>49.090909000000003</v>
      </c>
      <c r="M2" s="3">
        <f>K2*L2</f>
        <v>2945.4545400000002</v>
      </c>
    </row>
    <row r="3" spans="1:13" x14ac:dyDescent="0.2">
      <c r="A3" s="3" t="s">
        <v>11</v>
      </c>
      <c r="B3" s="3">
        <f t="shared" ref="B3:B49" si="0">ABS(C3)</f>
        <v>2659.2594370000002</v>
      </c>
      <c r="C3" s="3">
        <v>2659.2594370000002</v>
      </c>
      <c r="D3" s="3">
        <v>4.5784859999999998</v>
      </c>
      <c r="E3" s="3">
        <v>116728</v>
      </c>
      <c r="F3" s="3">
        <v>2022769.791764</v>
      </c>
      <c r="G3" s="3">
        <v>1600914.0582039999</v>
      </c>
      <c r="H3" s="4">
        <v>33.011807348367562</v>
      </c>
      <c r="I3" s="3">
        <v>4.7777923628570036E-2</v>
      </c>
      <c r="J3" s="4">
        <v>1.0141793497907396</v>
      </c>
      <c r="K3" s="5">
        <v>127.27273</v>
      </c>
      <c r="L3" s="5">
        <v>105.45455</v>
      </c>
      <c r="M3" s="3">
        <f t="shared" ref="M3:M41" si="1">K3*L3</f>
        <v>13421.4884694215</v>
      </c>
    </row>
    <row r="4" spans="1:13" x14ac:dyDescent="0.2">
      <c r="A4" s="3" t="s">
        <v>13</v>
      </c>
      <c r="B4" s="3">
        <f t="shared" si="0"/>
        <v>2122.7041370000002</v>
      </c>
      <c r="C4" s="3">
        <v>-2122.7041370000002</v>
      </c>
      <c r="D4" s="3">
        <v>6.0677050000000001</v>
      </c>
      <c r="E4" s="3">
        <v>103864</v>
      </c>
      <c r="F4" s="3">
        <v>1617276.556266</v>
      </c>
      <c r="G4" s="3">
        <v>1969087.115526</v>
      </c>
      <c r="H4" s="4">
        <v>30.576897180101689</v>
      </c>
      <c r="I4" s="3">
        <v>2.8997283658434278E-2</v>
      </c>
      <c r="J4" s="4">
        <v>0.41690332947089226</v>
      </c>
      <c r="K4" s="5">
        <v>113.63636</v>
      </c>
      <c r="L4" s="5">
        <v>77.272727000000003</v>
      </c>
      <c r="M4" s="3">
        <f t="shared" si="1"/>
        <v>8780.9914235537199</v>
      </c>
    </row>
    <row r="5" spans="1:13" x14ac:dyDescent="0.2">
      <c r="A5" s="3" t="s">
        <v>15</v>
      </c>
      <c r="B5" s="3">
        <f t="shared" si="0"/>
        <v>909.39462400000002</v>
      </c>
      <c r="C5" s="3">
        <v>909.39462400000002</v>
      </c>
      <c r="D5" s="3">
        <v>6.174245</v>
      </c>
      <c r="E5" s="3">
        <v>56395</v>
      </c>
      <c r="F5" s="3">
        <v>2126364.5443569999</v>
      </c>
      <c r="G5" s="3">
        <v>1980597.6129089999</v>
      </c>
      <c r="H5" s="4">
        <v>29.088203587885229</v>
      </c>
      <c r="I5" s="3">
        <v>2.1063752498276959E-2</v>
      </c>
      <c r="J5" s="4">
        <v>0.36804201429647354</v>
      </c>
      <c r="K5" s="5">
        <v>51.5</v>
      </c>
      <c r="L5" s="5">
        <v>91.5</v>
      </c>
      <c r="M5" s="3">
        <f t="shared" si="1"/>
        <v>4712.25</v>
      </c>
    </row>
    <row r="6" spans="1:13" x14ac:dyDescent="0.2">
      <c r="A6" s="3" t="s">
        <v>17</v>
      </c>
      <c r="B6" s="3">
        <f t="shared" si="0"/>
        <v>319.641459</v>
      </c>
      <c r="C6" s="3">
        <v>-319.641459</v>
      </c>
      <c r="D6" s="3">
        <v>20.092338000000002</v>
      </c>
      <c r="E6" s="3">
        <v>53305</v>
      </c>
      <c r="F6" s="3">
        <v>2648865.0586060002</v>
      </c>
      <c r="G6" s="3">
        <v>2668591.7285620002</v>
      </c>
      <c r="H6" s="4">
        <v>24.094494774023921</v>
      </c>
      <c r="I6" s="3">
        <v>2.389563341168174E-2</v>
      </c>
      <c r="J6" s="4">
        <v>0.50329779729811697</v>
      </c>
      <c r="K6" s="5">
        <v>55.6</v>
      </c>
      <c r="L6" s="5">
        <v>63.3</v>
      </c>
      <c r="M6" s="3">
        <f t="shared" si="1"/>
        <v>3519.48</v>
      </c>
    </row>
    <row r="7" spans="1:13" x14ac:dyDescent="0.2">
      <c r="A7" s="3" t="s">
        <v>19</v>
      </c>
      <c r="B7" s="3">
        <f t="shared" si="0"/>
        <v>3278.2529070000001</v>
      </c>
      <c r="C7" s="3">
        <v>3278.2529070000001</v>
      </c>
      <c r="D7" s="3">
        <v>16.610811000000002</v>
      </c>
      <c r="E7" s="3">
        <v>25336</v>
      </c>
      <c r="F7" s="3">
        <v>6159897.4109570002</v>
      </c>
      <c r="G7" s="3">
        <v>4879706.2752210004</v>
      </c>
      <c r="H7" s="4">
        <v>18.634820660086302</v>
      </c>
      <c r="I7" s="3">
        <v>4.2161429697242861E-2</v>
      </c>
      <c r="J7" s="4">
        <v>0.74849999799005473</v>
      </c>
      <c r="K7" s="6">
        <v>35.6</v>
      </c>
      <c r="L7" s="6">
        <v>43.9</v>
      </c>
      <c r="M7" s="3">
        <f t="shared" si="1"/>
        <v>1562.84</v>
      </c>
    </row>
    <row r="8" spans="1:13" x14ac:dyDescent="0.2">
      <c r="A8" s="3" t="s">
        <v>21</v>
      </c>
      <c r="B8" s="3">
        <f t="shared" si="0"/>
        <v>3728.9931590000001</v>
      </c>
      <c r="C8" s="3">
        <v>3728.9931590000001</v>
      </c>
      <c r="D8" s="3">
        <v>12.225997</v>
      </c>
      <c r="E8" s="3">
        <v>46472</v>
      </c>
      <c r="F8" s="3">
        <v>3947429.6457219999</v>
      </c>
      <c r="G8" s="3">
        <v>3008989.0290279998</v>
      </c>
      <c r="H8" s="4">
        <v>18.857423600419313</v>
      </c>
      <c r="I8" s="3">
        <v>5.5706207193630425E-2</v>
      </c>
      <c r="J8" s="4">
        <v>1.0842205517909296</v>
      </c>
      <c r="K8" s="6">
        <v>49.6</v>
      </c>
      <c r="L8" s="6">
        <v>47</v>
      </c>
      <c r="M8" s="3">
        <f t="shared" si="1"/>
        <v>2331.2000000000003</v>
      </c>
    </row>
    <row r="9" spans="1:13" x14ac:dyDescent="0.2">
      <c r="A9" s="3" t="s">
        <v>23</v>
      </c>
      <c r="B9" s="3">
        <f t="shared" si="0"/>
        <v>3718.4360339999998</v>
      </c>
      <c r="C9" s="3">
        <v>3718.4360339999998</v>
      </c>
      <c r="D9" s="3">
        <v>8.8364429999999992</v>
      </c>
      <c r="E9" s="3">
        <v>55807</v>
      </c>
      <c r="F9" s="3">
        <v>2542078.6146359998</v>
      </c>
      <c r="G9" s="3">
        <v>1964121.0564979999</v>
      </c>
      <c r="H9" s="4">
        <v>33.242581762517716</v>
      </c>
      <c r="I9" s="3">
        <v>1.8667483193645147E-2</v>
      </c>
      <c r="J9" s="4">
        <v>0.37893744294577925</v>
      </c>
      <c r="K9" s="6">
        <v>56.5</v>
      </c>
      <c r="L9" s="6">
        <v>73.400000000000006</v>
      </c>
      <c r="M9" s="3">
        <f t="shared" si="1"/>
        <v>4147.1000000000004</v>
      </c>
    </row>
    <row r="10" spans="1:13" x14ac:dyDescent="0.2">
      <c r="A10" s="3" t="s">
        <v>25</v>
      </c>
      <c r="B10" s="3">
        <f t="shared" si="0"/>
        <v>1070.1063959999999</v>
      </c>
      <c r="C10" s="3">
        <v>-1070.1063959999999</v>
      </c>
      <c r="D10" s="3">
        <v>24.944016999999999</v>
      </c>
      <c r="E10" s="3">
        <v>29664</v>
      </c>
      <c r="F10" s="3">
        <v>2770967.657565</v>
      </c>
      <c r="G10" s="3">
        <v>2988281.5055959998</v>
      </c>
      <c r="H10" s="4">
        <v>21.868140239428822</v>
      </c>
      <c r="I10" s="3">
        <v>1.9430496776618907E-2</v>
      </c>
      <c r="J10" s="4">
        <v>0.36245966849174827</v>
      </c>
      <c r="K10" s="6">
        <v>47.6</v>
      </c>
      <c r="L10" s="6">
        <v>41.1</v>
      </c>
      <c r="M10" s="3">
        <f t="shared" si="1"/>
        <v>1956.3600000000001</v>
      </c>
    </row>
    <row r="11" spans="1:13" x14ac:dyDescent="0.2">
      <c r="A11" s="3" t="s">
        <v>27</v>
      </c>
      <c r="B11" s="3">
        <f t="shared" si="0"/>
        <v>322.63021700000002</v>
      </c>
      <c r="C11" s="3">
        <v>322.63021700000002</v>
      </c>
      <c r="D11" s="3">
        <v>8.9537610000000001</v>
      </c>
      <c r="E11" s="3">
        <v>75493</v>
      </c>
      <c r="F11" s="3">
        <v>1808063.8534830001</v>
      </c>
      <c r="G11" s="3">
        <v>1779835.603659</v>
      </c>
      <c r="H11" s="4">
        <v>28.895917729138933</v>
      </c>
      <c r="I11" s="3">
        <v>4.5323840074399165E-2</v>
      </c>
      <c r="J11" s="4">
        <v>0.8458066811061834</v>
      </c>
      <c r="K11" s="6">
        <v>66</v>
      </c>
      <c r="L11" s="6">
        <v>63.2</v>
      </c>
      <c r="M11" s="3">
        <f t="shared" si="1"/>
        <v>4171.2</v>
      </c>
    </row>
    <row r="12" spans="1:13" x14ac:dyDescent="0.2">
      <c r="A12" s="3" t="s">
        <v>29</v>
      </c>
      <c r="B12" s="3">
        <f t="shared" si="0"/>
        <v>185.26537500000001</v>
      </c>
      <c r="C12" s="3">
        <v>-185.26537500000001</v>
      </c>
      <c r="D12" s="3">
        <v>8.1327949999999998</v>
      </c>
      <c r="E12" s="3">
        <v>67205</v>
      </c>
      <c r="F12" s="3">
        <v>2087991.392515</v>
      </c>
      <c r="G12" s="3">
        <v>2109892.764467</v>
      </c>
      <c r="H12" s="4">
        <v>26.622679747296846</v>
      </c>
      <c r="I12" s="3">
        <v>5.9092558691682513E-2</v>
      </c>
      <c r="J12" s="4">
        <v>1.2228205220626518</v>
      </c>
      <c r="K12" s="6">
        <v>55.2</v>
      </c>
      <c r="L12" s="6">
        <v>63.5</v>
      </c>
      <c r="M12" s="3">
        <f t="shared" si="1"/>
        <v>3505.2000000000003</v>
      </c>
    </row>
    <row r="13" spans="1:13" x14ac:dyDescent="0.2">
      <c r="A13" s="3" t="s">
        <v>31</v>
      </c>
      <c r="B13" s="3">
        <f t="shared" si="0"/>
        <v>1547.4312359999999</v>
      </c>
      <c r="C13" s="3">
        <v>1547.4312359999999</v>
      </c>
      <c r="D13" s="3">
        <v>18.299365000000002</v>
      </c>
      <c r="E13" s="3">
        <v>53891</v>
      </c>
      <c r="F13" s="3">
        <v>2624648.3279579999</v>
      </c>
      <c r="G13" s="3">
        <v>2366357.6664559999</v>
      </c>
      <c r="H13" s="4">
        <v>21.820418574785329</v>
      </c>
      <c r="I13" s="3">
        <v>9.7049398448085425E-2</v>
      </c>
      <c r="J13" s="4">
        <v>2.0696685135448729</v>
      </c>
      <c r="K13" s="6">
        <v>56.3</v>
      </c>
      <c r="L13" s="6">
        <v>60.6</v>
      </c>
      <c r="M13" s="3">
        <f t="shared" si="1"/>
        <v>3411.7799999999997</v>
      </c>
    </row>
    <row r="14" spans="1:13" x14ac:dyDescent="0.2">
      <c r="A14" s="3" t="s">
        <v>33</v>
      </c>
      <c r="B14" s="3">
        <f t="shared" si="0"/>
        <v>3731.9807609999998</v>
      </c>
      <c r="C14" s="3">
        <v>3731.9807609999998</v>
      </c>
      <c r="D14" s="3">
        <v>7.4887449999999998</v>
      </c>
      <c r="E14" s="3">
        <v>119220</v>
      </c>
      <c r="F14" s="3">
        <v>1358772.5222189999</v>
      </c>
      <c r="G14" s="3">
        <v>991304.76521600003</v>
      </c>
      <c r="H14" s="4">
        <v>38.458932222504274</v>
      </c>
      <c r="I14" s="3">
        <v>3.5461119730233623E-2</v>
      </c>
      <c r="J14" s="4">
        <v>0.89372173576359515</v>
      </c>
      <c r="K14" s="6">
        <v>73.3</v>
      </c>
      <c r="L14" s="6">
        <v>88.5</v>
      </c>
      <c r="M14" s="3">
        <f t="shared" si="1"/>
        <v>6487.05</v>
      </c>
    </row>
    <row r="15" spans="1:13" x14ac:dyDescent="0.2">
      <c r="A15" s="3" t="s">
        <v>35</v>
      </c>
      <c r="B15" s="3">
        <f t="shared" si="0"/>
        <v>2610.4586039999999</v>
      </c>
      <c r="C15" s="3">
        <v>-2610.4586039999999</v>
      </c>
      <c r="D15" s="3">
        <v>6.0573730000000001</v>
      </c>
      <c r="E15" s="3">
        <v>84787</v>
      </c>
      <c r="F15" s="3">
        <v>1524562.174107</v>
      </c>
      <c r="G15" s="3">
        <v>1894802.2390340001</v>
      </c>
      <c r="H15" s="4">
        <v>32.842908351354716</v>
      </c>
      <c r="I15" s="3">
        <v>1.365560821689568E-2</v>
      </c>
      <c r="J15" s="4">
        <v>0.29294479086144071</v>
      </c>
      <c r="K15" s="6">
        <v>65.099999999999994</v>
      </c>
      <c r="L15" s="6">
        <v>97.6</v>
      </c>
      <c r="M15" s="3">
        <f t="shared" si="1"/>
        <v>6353.7599999999993</v>
      </c>
    </row>
    <row r="16" spans="1:13" x14ac:dyDescent="0.2">
      <c r="A16" s="3" t="s">
        <v>37</v>
      </c>
      <c r="B16" s="3">
        <f t="shared" si="0"/>
        <v>3210.3274120000001</v>
      </c>
      <c r="C16" s="3">
        <v>-3210.3274120000001</v>
      </c>
      <c r="D16" s="3">
        <v>17.389966000000001</v>
      </c>
      <c r="E16" s="3">
        <v>23037</v>
      </c>
      <c r="F16" s="3">
        <v>4272917.9130530003</v>
      </c>
      <c r="G16" s="3">
        <v>5459330.1837910004</v>
      </c>
      <c r="H16" s="4">
        <v>16.949310380319197</v>
      </c>
      <c r="I16" s="3">
        <v>3.1875412095626873E-2</v>
      </c>
      <c r="J16" s="4">
        <v>0.30544689944239339</v>
      </c>
      <c r="K16" s="6">
        <v>45.454545454545453</v>
      </c>
      <c r="L16" s="6">
        <v>40</v>
      </c>
      <c r="M16" s="3">
        <f t="shared" si="1"/>
        <v>1818.181818181818</v>
      </c>
    </row>
    <row r="17" spans="1:13" x14ac:dyDescent="0.2">
      <c r="A17" s="3" t="s">
        <v>39</v>
      </c>
      <c r="B17" s="3">
        <f t="shared" si="0"/>
        <v>2777.5559739999999</v>
      </c>
      <c r="C17" s="3">
        <v>2777.5559739999999</v>
      </c>
      <c r="D17" s="3">
        <v>17.368933999999999</v>
      </c>
      <c r="E17" s="3">
        <v>20062</v>
      </c>
      <c r="F17" s="3">
        <v>5485222.9525469998</v>
      </c>
      <c r="G17" s="3">
        <v>4505078.4361479999</v>
      </c>
      <c r="H17" s="4">
        <v>17.831895242154282</v>
      </c>
      <c r="I17" s="3">
        <v>4.0799715941931547E-2</v>
      </c>
      <c r="J17" s="4">
        <v>0.39240358353591837</v>
      </c>
      <c r="K17" s="6">
        <v>45.454545454545453</v>
      </c>
      <c r="L17" s="6">
        <v>45.454545454545453</v>
      </c>
      <c r="M17" s="3">
        <f t="shared" si="1"/>
        <v>2066.1157024793388</v>
      </c>
    </row>
    <row r="18" spans="1:13" x14ac:dyDescent="0.2">
      <c r="A18" s="3" t="s">
        <v>41</v>
      </c>
      <c r="B18" s="3">
        <f t="shared" si="0"/>
        <v>1460.124544</v>
      </c>
      <c r="C18" s="3">
        <v>1460.124544</v>
      </c>
      <c r="D18" s="3">
        <v>11.173079</v>
      </c>
      <c r="E18" s="3">
        <v>73207</v>
      </c>
      <c r="F18" s="3">
        <v>2553545.7997869998</v>
      </c>
      <c r="G18" s="3">
        <v>2273063.7159699998</v>
      </c>
      <c r="H18" s="4">
        <v>30.303281319190937</v>
      </c>
      <c r="I18" s="3">
        <v>7.2669044906623612E-2</v>
      </c>
      <c r="J18" s="4">
        <v>1.114480069224941</v>
      </c>
      <c r="K18" s="6">
        <v>64.5</v>
      </c>
      <c r="L18" s="6">
        <v>103.6</v>
      </c>
      <c r="M18" s="3">
        <f t="shared" si="1"/>
        <v>6682.2</v>
      </c>
    </row>
    <row r="19" spans="1:13" x14ac:dyDescent="0.2">
      <c r="A19" s="3" t="s">
        <v>43</v>
      </c>
      <c r="B19" s="3">
        <f t="shared" si="0"/>
        <v>1945.6521279999999</v>
      </c>
      <c r="C19" s="3">
        <v>1945.6521279999999</v>
      </c>
      <c r="D19" s="3">
        <v>4.6662610000000004</v>
      </c>
      <c r="E19" s="3">
        <v>107387</v>
      </c>
      <c r="F19" s="3">
        <v>2194246.20536</v>
      </c>
      <c r="G19" s="3">
        <v>1861749.397506</v>
      </c>
      <c r="H19" s="4">
        <v>30.737455757887307</v>
      </c>
      <c r="I19" s="3">
        <v>3.3006422604100596E-2</v>
      </c>
      <c r="J19" s="4">
        <v>0.39459508780719804</v>
      </c>
      <c r="K19" s="6">
        <v>72.727272727272734</v>
      </c>
      <c r="L19" s="6">
        <v>121.81818181818183</v>
      </c>
      <c r="M19" s="3">
        <f t="shared" si="1"/>
        <v>8859.5041322314064</v>
      </c>
    </row>
    <row r="20" spans="1:13" x14ac:dyDescent="0.2">
      <c r="A20" s="3" t="s">
        <v>45</v>
      </c>
      <c r="B20" s="3">
        <f t="shared" si="0"/>
        <v>2170.9727969999999</v>
      </c>
      <c r="C20" s="3">
        <v>-2170.9727969999999</v>
      </c>
      <c r="D20" s="3">
        <v>5.9064750000000004</v>
      </c>
      <c r="E20" s="3">
        <v>96670</v>
      </c>
      <c r="F20" s="3">
        <v>1241130.9391950001</v>
      </c>
      <c r="G20" s="3">
        <v>1497115.0535329999</v>
      </c>
      <c r="H20" s="4">
        <v>39.716691630353253</v>
      </c>
      <c r="I20" s="3">
        <v>3.8770433893647906E-2</v>
      </c>
      <c r="J20" s="4">
        <v>0.5965913881707251</v>
      </c>
      <c r="K20" s="6">
        <v>94.909090909090907</v>
      </c>
      <c r="L20" s="6">
        <v>105.45454545454545</v>
      </c>
      <c r="M20" s="3">
        <f t="shared" si="1"/>
        <v>10008.595041322315</v>
      </c>
    </row>
    <row r="21" spans="1:13" x14ac:dyDescent="0.2">
      <c r="A21" s="3" t="s">
        <v>47</v>
      </c>
      <c r="B21" s="3">
        <f t="shared" si="0"/>
        <v>822.73256200000003</v>
      </c>
      <c r="C21" s="3">
        <v>822.73256200000003</v>
      </c>
      <c r="D21" s="3">
        <v>3.9447260000000002</v>
      </c>
      <c r="E21" s="3">
        <v>69089</v>
      </c>
      <c r="F21" s="3">
        <v>3226144.4096599999</v>
      </c>
      <c r="G21" s="3">
        <v>3011847.3413709998</v>
      </c>
      <c r="H21" s="4">
        <v>27.793902230111833</v>
      </c>
      <c r="I21" s="3">
        <v>1.5049704501107116E-2</v>
      </c>
      <c r="J21" s="4">
        <v>0.26365995629439876</v>
      </c>
      <c r="K21" s="6">
        <v>77.599999999999994</v>
      </c>
      <c r="L21" s="6">
        <v>96.54</v>
      </c>
      <c r="M21" s="3">
        <f t="shared" si="1"/>
        <v>7491.5039999999999</v>
      </c>
    </row>
    <row r="22" spans="1:13" x14ac:dyDescent="0.2">
      <c r="A22" s="3" t="s">
        <v>49</v>
      </c>
      <c r="B22" s="3">
        <f t="shared" si="0"/>
        <v>3611.0872810000001</v>
      </c>
      <c r="C22" s="3">
        <v>-3611.0872810000001</v>
      </c>
      <c r="D22" s="3">
        <v>12.265993999999999</v>
      </c>
      <c r="E22" s="3">
        <v>50595</v>
      </c>
      <c r="F22" s="3">
        <v>3854933.9107220001</v>
      </c>
      <c r="G22" s="3">
        <v>5040243.4077479998</v>
      </c>
      <c r="H22" s="4">
        <v>18.103219121056295</v>
      </c>
      <c r="I22" s="3">
        <v>8.8447353431026984E-2</v>
      </c>
      <c r="J22" s="4">
        <v>1.2878021449302983</v>
      </c>
      <c r="K22" s="6">
        <v>55.454545454545453</v>
      </c>
      <c r="L22" s="6">
        <v>56.363636363636367</v>
      </c>
      <c r="M22" s="3">
        <f t="shared" si="1"/>
        <v>3125.6198347107438</v>
      </c>
    </row>
    <row r="23" spans="1:13" x14ac:dyDescent="0.2">
      <c r="A23" s="3" t="s">
        <v>51</v>
      </c>
      <c r="B23" s="3">
        <f t="shared" si="0"/>
        <v>3681.458811</v>
      </c>
      <c r="C23" s="3">
        <v>-3681.458811</v>
      </c>
      <c r="D23" s="3">
        <v>6.6338850000000003</v>
      </c>
      <c r="E23" s="3">
        <v>78695</v>
      </c>
      <c r="F23" s="3">
        <v>1988867.1683459999</v>
      </c>
      <c r="G23" s="3">
        <v>2682488.0849100002</v>
      </c>
      <c r="H23" s="4">
        <v>34.045965853991021</v>
      </c>
      <c r="I23" s="3">
        <v>6.9342290743953108E-2</v>
      </c>
      <c r="J23" s="4">
        <v>0.88355012864608007</v>
      </c>
      <c r="K23" s="6">
        <v>57.81818181818182</v>
      </c>
      <c r="L23" s="6">
        <v>93.454545454545453</v>
      </c>
      <c r="M23" s="3">
        <f t="shared" si="1"/>
        <v>5403.3719008264461</v>
      </c>
    </row>
    <row r="24" spans="1:13" x14ac:dyDescent="0.2">
      <c r="A24" s="3" t="s">
        <v>53</v>
      </c>
      <c r="B24" s="3">
        <f t="shared" si="0"/>
        <v>4920.3254349999997</v>
      </c>
      <c r="C24" s="3">
        <v>4920.3254349999997</v>
      </c>
      <c r="D24" s="3">
        <v>15.472308</v>
      </c>
      <c r="E24" s="3">
        <v>12701</v>
      </c>
      <c r="F24" s="3">
        <v>7419101.7258479996</v>
      </c>
      <c r="G24" s="3">
        <v>5167376.3144629998</v>
      </c>
      <c r="H24" s="4">
        <v>12.155563947057511</v>
      </c>
      <c r="I24" s="3">
        <v>8.5208545174506132E-3</v>
      </c>
      <c r="J24" s="4">
        <v>0.13148843750160841</v>
      </c>
      <c r="K24" s="6">
        <v>24.1</v>
      </c>
      <c r="L24" s="6">
        <v>25.6</v>
      </c>
      <c r="M24" s="3">
        <f t="shared" si="1"/>
        <v>616.96</v>
      </c>
    </row>
    <row r="25" spans="1:13" x14ac:dyDescent="0.2">
      <c r="A25" s="3" t="s">
        <v>55</v>
      </c>
      <c r="B25" s="3">
        <f t="shared" si="0"/>
        <v>4413.4096790000003</v>
      </c>
      <c r="C25" s="3">
        <v>4413.4096790000003</v>
      </c>
      <c r="D25" s="3">
        <v>18.210497</v>
      </c>
      <c r="E25" s="3">
        <v>24635</v>
      </c>
      <c r="F25" s="3">
        <v>4978590.6307690004</v>
      </c>
      <c r="G25" s="3">
        <v>3519048.4387249998</v>
      </c>
      <c r="H25" s="4">
        <v>15.981050609840784</v>
      </c>
      <c r="I25" s="3">
        <v>4.9984782304114447E-2</v>
      </c>
      <c r="J25" s="4">
        <v>0.75516390836861114</v>
      </c>
      <c r="K25" s="6">
        <v>41.8</v>
      </c>
      <c r="L25" s="6">
        <v>41</v>
      </c>
      <c r="M25" s="3">
        <f t="shared" si="1"/>
        <v>1713.8</v>
      </c>
    </row>
    <row r="26" spans="1:13" x14ac:dyDescent="0.2">
      <c r="A26" s="3" t="s">
        <v>57</v>
      </c>
      <c r="B26" s="3">
        <f t="shared" si="0"/>
        <v>3827.7912379999998</v>
      </c>
      <c r="C26" s="3">
        <v>3827.7912379999998</v>
      </c>
      <c r="D26" s="3">
        <v>28.127464</v>
      </c>
      <c r="E26" s="3">
        <v>17178</v>
      </c>
      <c r="F26" s="3">
        <v>5798040.1117129996</v>
      </c>
      <c r="G26" s="3">
        <v>4366487.7593430001</v>
      </c>
      <c r="H26" s="4">
        <v>16.619789706393032</v>
      </c>
      <c r="I26" s="3">
        <v>1.9423876499632047E-2</v>
      </c>
      <c r="J26" s="4">
        <v>0.33075357300582642</v>
      </c>
      <c r="K26" s="6">
        <v>38.700000000000003</v>
      </c>
      <c r="L26" s="6">
        <v>37.6</v>
      </c>
      <c r="M26" s="3">
        <f t="shared" si="1"/>
        <v>1455.1200000000001</v>
      </c>
    </row>
    <row r="27" spans="1:13" x14ac:dyDescent="0.2">
      <c r="A27" s="3" t="s">
        <v>59</v>
      </c>
      <c r="B27" s="3">
        <f t="shared" si="0"/>
        <v>4393.5934470000002</v>
      </c>
      <c r="C27" s="3">
        <v>-4393.5934470000002</v>
      </c>
      <c r="D27" s="3">
        <v>32.628177000000001</v>
      </c>
      <c r="E27" s="3">
        <v>8518</v>
      </c>
      <c r="F27" s="3">
        <v>3117631.9773420002</v>
      </c>
      <c r="G27" s="3">
        <v>4433741.4589109998</v>
      </c>
      <c r="H27" s="4">
        <v>13.531842098498871</v>
      </c>
      <c r="I27" s="3">
        <v>3.3666253086232625E-2</v>
      </c>
      <c r="J27" s="4">
        <v>0.45976615036969404</v>
      </c>
      <c r="K27" s="6">
        <v>22.2</v>
      </c>
      <c r="L27" s="6">
        <v>27.3</v>
      </c>
      <c r="M27" s="3">
        <f t="shared" si="1"/>
        <v>606.05999999999995</v>
      </c>
    </row>
    <row r="28" spans="1:13" x14ac:dyDescent="0.2">
      <c r="A28" s="3" t="s">
        <v>61</v>
      </c>
      <c r="B28" s="3">
        <f t="shared" si="0"/>
        <v>2987.7920629999999</v>
      </c>
      <c r="C28" s="3">
        <v>2987.7920629999999</v>
      </c>
      <c r="D28" s="3">
        <v>26.125069</v>
      </c>
      <c r="E28" s="3">
        <v>3035</v>
      </c>
      <c r="F28" s="3">
        <v>10107233.379572</v>
      </c>
      <c r="G28" s="3">
        <v>8188286.7805599999</v>
      </c>
      <c r="H28" s="4">
        <v>7.9274591744462279</v>
      </c>
      <c r="I28" s="3">
        <v>7.5026340988536217E-3</v>
      </c>
      <c r="J28" s="4">
        <v>0.104946452511321</v>
      </c>
      <c r="K28" s="6">
        <v>9.9</v>
      </c>
      <c r="L28" s="6">
        <v>14.8</v>
      </c>
      <c r="M28" s="3">
        <f t="shared" si="1"/>
        <v>146.52000000000001</v>
      </c>
    </row>
    <row r="29" spans="1:13" x14ac:dyDescent="0.2">
      <c r="A29" s="3" t="s">
        <v>63</v>
      </c>
      <c r="B29" s="3">
        <f t="shared" si="0"/>
        <v>4408.6359990000001</v>
      </c>
      <c r="C29" s="3">
        <v>4408.6359990000001</v>
      </c>
      <c r="D29" s="3">
        <v>28.479846999999999</v>
      </c>
      <c r="E29" s="3">
        <v>12529</v>
      </c>
      <c r="F29" s="3">
        <v>6343486.5260600001</v>
      </c>
      <c r="G29" s="3">
        <v>4562662.8917709999</v>
      </c>
      <c r="H29" s="4">
        <v>15.045927940880752</v>
      </c>
      <c r="I29" s="3">
        <v>2.2879629983603413E-2</v>
      </c>
      <c r="J29" s="4">
        <v>0.42094027048118793</v>
      </c>
      <c r="K29" s="6">
        <v>23.6</v>
      </c>
      <c r="L29" s="6">
        <v>25</v>
      </c>
      <c r="M29" s="3">
        <f t="shared" si="1"/>
        <v>590</v>
      </c>
    </row>
    <row r="30" spans="1:13" x14ac:dyDescent="0.2">
      <c r="A30" s="3" t="s">
        <v>65</v>
      </c>
      <c r="B30" s="3">
        <f t="shared" si="0"/>
        <v>1767.446874</v>
      </c>
      <c r="C30" s="3">
        <v>1767.446874</v>
      </c>
      <c r="D30" s="3">
        <v>35.838721</v>
      </c>
      <c r="E30" s="3">
        <v>1881</v>
      </c>
      <c r="F30" s="3">
        <v>6011028.2668789998</v>
      </c>
      <c r="G30" s="3">
        <v>5359236.8415740002</v>
      </c>
      <c r="H30" s="4">
        <v>4.6927903904587076</v>
      </c>
      <c r="I30" s="3">
        <v>6.0284571709168806E-3</v>
      </c>
      <c r="J30" s="4">
        <v>5.765292636670144E-2</v>
      </c>
      <c r="K30" s="6">
        <v>6.9</v>
      </c>
      <c r="L30" s="6">
        <v>9.8000000000000007</v>
      </c>
      <c r="M30" s="3">
        <f t="shared" si="1"/>
        <v>67.62</v>
      </c>
    </row>
    <row r="31" spans="1:13" x14ac:dyDescent="0.2">
      <c r="A31" s="3" t="s">
        <v>67</v>
      </c>
      <c r="B31" s="3">
        <f t="shared" si="0"/>
        <v>3338.1998990000002</v>
      </c>
      <c r="C31" s="3">
        <v>-3338.1998990000002</v>
      </c>
      <c r="D31" s="3">
        <v>21.938393000000001</v>
      </c>
      <c r="E31" s="3">
        <v>12540</v>
      </c>
      <c r="F31" s="3">
        <v>3582653.9309410001</v>
      </c>
      <c r="G31" s="3">
        <v>4547936.4021530002</v>
      </c>
      <c r="H31" s="4">
        <v>17.489720576621039</v>
      </c>
      <c r="I31" s="3">
        <v>3.589204114502044E-2</v>
      </c>
      <c r="J31" s="4">
        <v>0.73488092028248075</v>
      </c>
      <c r="K31" s="6">
        <v>33.799999999999997</v>
      </c>
      <c r="L31" s="6">
        <v>30</v>
      </c>
      <c r="M31" s="3">
        <f t="shared" si="1"/>
        <v>1013.9999999999999</v>
      </c>
    </row>
    <row r="32" spans="1:13" x14ac:dyDescent="0.2">
      <c r="A32" s="3" t="s">
        <v>69</v>
      </c>
      <c r="B32" s="3">
        <f t="shared" si="0"/>
        <v>1574.826028</v>
      </c>
      <c r="C32" s="3">
        <v>1574.826028</v>
      </c>
      <c r="D32" s="3">
        <v>8.7450039999999998</v>
      </c>
      <c r="E32" s="3">
        <v>47701</v>
      </c>
      <c r="F32" s="3">
        <v>2629939.9021399999</v>
      </c>
      <c r="G32" s="3">
        <v>2326236.5387940002</v>
      </c>
      <c r="H32" s="4">
        <v>20.023351712036003</v>
      </c>
      <c r="I32" s="3">
        <v>1.7453297370841024E-2</v>
      </c>
      <c r="J32" s="4">
        <v>0.36760910285630732</v>
      </c>
      <c r="K32" s="6">
        <v>60</v>
      </c>
      <c r="L32" s="6">
        <v>43</v>
      </c>
      <c r="M32" s="3">
        <f t="shared" si="1"/>
        <v>2580</v>
      </c>
    </row>
    <row r="33" spans="1:13" x14ac:dyDescent="0.2">
      <c r="A33" s="3" t="s">
        <v>71</v>
      </c>
      <c r="B33" s="3">
        <f t="shared" si="0"/>
        <v>2760.9522969999998</v>
      </c>
      <c r="C33" s="3">
        <v>-2760.9522969999998</v>
      </c>
      <c r="D33" s="3">
        <v>14.720427000000001</v>
      </c>
      <c r="E33" s="3">
        <v>33309</v>
      </c>
      <c r="F33" s="3">
        <v>3392650.4439639999</v>
      </c>
      <c r="G33" s="3">
        <v>4173494.188087</v>
      </c>
      <c r="H33" s="4">
        <v>19.261430726705015</v>
      </c>
      <c r="I33" s="3">
        <v>4.9655916327353951E-2</v>
      </c>
      <c r="J33" s="4">
        <v>0.58544605464210175</v>
      </c>
      <c r="K33" s="6">
        <v>32.9</v>
      </c>
      <c r="L33" s="6">
        <v>44.1</v>
      </c>
      <c r="M33" s="3">
        <f t="shared" si="1"/>
        <v>1450.8899999999999</v>
      </c>
    </row>
    <row r="34" spans="1:13" x14ac:dyDescent="0.2">
      <c r="A34" s="3" t="s">
        <v>73</v>
      </c>
      <c r="B34" s="3">
        <f t="shared" si="0"/>
        <v>5027.2808269999996</v>
      </c>
      <c r="C34" s="3">
        <v>5027.2808269999996</v>
      </c>
      <c r="D34" s="3">
        <v>23.967274</v>
      </c>
      <c r="E34" s="3">
        <v>15037</v>
      </c>
      <c r="F34" s="3">
        <v>6369638.7929109996</v>
      </c>
      <c r="G34" s="3">
        <v>4406750.9989360003</v>
      </c>
      <c r="H34" s="4">
        <v>14.741662828705062</v>
      </c>
      <c r="I34" s="3">
        <v>1.7088569277790996E-2</v>
      </c>
      <c r="J34" s="4">
        <v>0.16303232580567559</v>
      </c>
      <c r="K34" s="6">
        <v>27.4</v>
      </c>
      <c r="L34" s="6">
        <v>25.3</v>
      </c>
      <c r="M34" s="3">
        <f t="shared" si="1"/>
        <v>693.22</v>
      </c>
    </row>
    <row r="35" spans="1:13" x14ac:dyDescent="0.2">
      <c r="A35" s="3" t="s">
        <v>75</v>
      </c>
      <c r="B35" s="3">
        <f t="shared" si="0"/>
        <v>4549.3911170000001</v>
      </c>
      <c r="C35" s="3">
        <v>4549.3911170000001</v>
      </c>
      <c r="D35" s="3">
        <v>21.236733000000001</v>
      </c>
      <c r="E35" s="3">
        <v>20443</v>
      </c>
      <c r="F35" s="3">
        <v>5757731.6772980001</v>
      </c>
      <c r="G35" s="3">
        <v>4103040.7835439998</v>
      </c>
      <c r="H35" s="4">
        <v>16.538897704345164</v>
      </c>
      <c r="I35" s="3">
        <v>4.0573269368984484E-2</v>
      </c>
      <c r="J35" s="4">
        <v>0.62985162338917233</v>
      </c>
      <c r="K35" s="6">
        <v>31.2</v>
      </c>
      <c r="L35" s="6">
        <v>28.5</v>
      </c>
      <c r="M35" s="3">
        <f t="shared" si="1"/>
        <v>889.19999999999993</v>
      </c>
    </row>
    <row r="36" spans="1:13" x14ac:dyDescent="0.2">
      <c r="A36" s="3" t="s">
        <v>77</v>
      </c>
      <c r="B36" s="3">
        <f t="shared" si="0"/>
        <v>2578.6443380000001</v>
      </c>
      <c r="C36" s="3">
        <v>-2578.6443380000001</v>
      </c>
      <c r="D36" s="3">
        <v>36.712555999999999</v>
      </c>
      <c r="E36" s="3">
        <v>2137</v>
      </c>
      <c r="F36" s="3">
        <v>5992637.0308839995</v>
      </c>
      <c r="G36" s="3">
        <v>7200324.9691160005</v>
      </c>
      <c r="H36" s="4">
        <v>6.6157143323509402</v>
      </c>
      <c r="I36" s="3">
        <v>1.2266985224805481E-2</v>
      </c>
      <c r="J36" s="4">
        <v>0.16569281842935699</v>
      </c>
      <c r="K36" s="6">
        <v>11.4</v>
      </c>
      <c r="L36" s="6">
        <v>10.029999999999999</v>
      </c>
      <c r="M36" s="3">
        <f t="shared" si="1"/>
        <v>114.342</v>
      </c>
    </row>
    <row r="37" spans="1:13" x14ac:dyDescent="0.2">
      <c r="A37" s="3" t="s">
        <v>79</v>
      </c>
      <c r="B37" s="3">
        <f t="shared" si="0"/>
        <v>3994.919711</v>
      </c>
      <c r="C37" s="3">
        <v>3994.919711</v>
      </c>
      <c r="D37" s="3">
        <v>42.932153999999997</v>
      </c>
      <c r="E37" s="3">
        <v>5466</v>
      </c>
      <c r="F37" s="3">
        <v>6790660.9169410001</v>
      </c>
      <c r="G37" s="3">
        <v>5084129.3968169997</v>
      </c>
      <c r="H37" s="4">
        <v>7.3942148300088357</v>
      </c>
      <c r="I37" s="3">
        <v>3.237209181633853E-2</v>
      </c>
      <c r="J37" s="4">
        <v>0.50576579758732554</v>
      </c>
      <c r="K37" s="6">
        <v>15.7</v>
      </c>
      <c r="L37" s="6">
        <v>15.09</v>
      </c>
      <c r="M37" s="3">
        <f t="shared" si="1"/>
        <v>236.91299999999998</v>
      </c>
    </row>
    <row r="38" spans="1:13" x14ac:dyDescent="0.2">
      <c r="A38" s="3" t="s">
        <v>81</v>
      </c>
      <c r="B38" s="3">
        <f t="shared" si="0"/>
        <v>3580.6364279999998</v>
      </c>
      <c r="C38" s="3">
        <v>-3580.6364279999998</v>
      </c>
      <c r="D38" s="3">
        <v>30.834795</v>
      </c>
      <c r="E38" s="3">
        <v>14450</v>
      </c>
      <c r="F38" s="3">
        <v>4205430.7369550001</v>
      </c>
      <c r="G38" s="3">
        <v>5370646.6174389999</v>
      </c>
      <c r="H38" s="4">
        <v>18.422825787282907</v>
      </c>
      <c r="I38" s="3">
        <v>4.6635390024720343E-2</v>
      </c>
      <c r="J38" s="4">
        <v>0.50277066455844288</v>
      </c>
      <c r="K38" s="6">
        <v>23.2</v>
      </c>
      <c r="L38" s="6">
        <v>32.700000000000003</v>
      </c>
      <c r="M38" s="3">
        <f t="shared" si="1"/>
        <v>758.64</v>
      </c>
    </row>
    <row r="39" spans="1:13" x14ac:dyDescent="0.2">
      <c r="A39" s="3" t="s">
        <v>83</v>
      </c>
      <c r="B39" s="3">
        <f t="shared" si="0"/>
        <v>5072.4529149999998</v>
      </c>
      <c r="C39" s="3">
        <v>-5072.4529149999998</v>
      </c>
      <c r="D39" s="3">
        <v>16.595977000000001</v>
      </c>
      <c r="E39" s="3">
        <v>21919</v>
      </c>
      <c r="F39" s="3">
        <v>3469542.0290620001</v>
      </c>
      <c r="G39" s="3">
        <v>5025497.4042610005</v>
      </c>
      <c r="H39" s="4">
        <v>15.675289067209979</v>
      </c>
      <c r="I39" s="3">
        <v>1.6290967255628397E-2</v>
      </c>
      <c r="J39" s="4">
        <v>0.28212616885368158</v>
      </c>
      <c r="K39" s="6">
        <v>38.700000000000003</v>
      </c>
      <c r="L39" s="6">
        <v>37.9</v>
      </c>
      <c r="M39" s="3">
        <f t="shared" si="1"/>
        <v>1466.73</v>
      </c>
    </row>
    <row r="40" spans="1:13" x14ac:dyDescent="0.2">
      <c r="A40" s="3" t="s">
        <v>85</v>
      </c>
      <c r="B40" s="3">
        <f t="shared" si="0"/>
        <v>2953.0216009999999</v>
      </c>
      <c r="C40" s="3">
        <v>2953.0216009999999</v>
      </c>
      <c r="D40" s="3">
        <v>42.451056999999999</v>
      </c>
      <c r="E40" s="3">
        <v>3741</v>
      </c>
      <c r="F40" s="3">
        <v>7961266.043571</v>
      </c>
      <c r="G40" s="3">
        <v>6450420.638332</v>
      </c>
      <c r="H40" s="4">
        <v>7.4976464842591755</v>
      </c>
      <c r="I40" s="3">
        <v>2.2423881279849185E-2</v>
      </c>
      <c r="J40" s="4">
        <v>0.24404284087957526</v>
      </c>
      <c r="K40" s="6">
        <v>17.2</v>
      </c>
      <c r="L40" s="6">
        <v>13.1</v>
      </c>
      <c r="M40" s="3">
        <f t="shared" si="1"/>
        <v>225.32</v>
      </c>
    </row>
    <row r="41" spans="1:13" x14ac:dyDescent="0.2">
      <c r="A41" s="3" t="s">
        <v>94</v>
      </c>
      <c r="B41" s="3">
        <f t="shared" si="0"/>
        <v>1747.4708909999999</v>
      </c>
      <c r="C41" s="3">
        <v>-1747.4708909999999</v>
      </c>
      <c r="D41" s="3">
        <v>3.9847239999999999</v>
      </c>
      <c r="E41" s="3">
        <v>97479</v>
      </c>
      <c r="F41" s="3">
        <v>646110.15423800005</v>
      </c>
      <c r="G41" s="3">
        <v>752232.49361400004</v>
      </c>
      <c r="H41" s="4">
        <v>63.723830145941648</v>
      </c>
      <c r="I41" s="3">
        <v>0.13379313228183023</v>
      </c>
      <c r="J41" s="4">
        <v>2.0188719272097573</v>
      </c>
      <c r="K41" s="3">
        <v>135.4</v>
      </c>
      <c r="L41" s="3">
        <v>170.2</v>
      </c>
      <c r="M41" s="3">
        <f t="shared" si="1"/>
        <v>23045.079999999998</v>
      </c>
    </row>
    <row r="42" spans="1:13" x14ac:dyDescent="0.2">
      <c r="A42" s="3" t="s">
        <v>98</v>
      </c>
      <c r="B42" s="3">
        <f t="shared" si="0"/>
        <v>3112.080105</v>
      </c>
      <c r="C42" s="3">
        <v>3112.080105</v>
      </c>
      <c r="D42" s="3">
        <v>3.888185</v>
      </c>
      <c r="E42" s="3">
        <v>109109</v>
      </c>
      <c r="F42" s="3">
        <v>2085000.4246489999</v>
      </c>
      <c r="G42" s="3">
        <v>1625717.358944</v>
      </c>
      <c r="H42" s="4">
        <v>33.161527654278039</v>
      </c>
      <c r="I42" s="3">
        <v>3.3096771876891744E-2</v>
      </c>
      <c r="J42" s="4">
        <v>0.54254528000418345</v>
      </c>
      <c r="K42" s="3">
        <v>76</v>
      </c>
      <c r="L42" s="3">
        <v>76</v>
      </c>
      <c r="M42" s="3">
        <f t="shared" ref="M42:M49" si="2">K42*L42</f>
        <v>5776</v>
      </c>
    </row>
    <row r="43" spans="1:13" x14ac:dyDescent="0.2">
      <c r="A43" s="3" t="s">
        <v>100</v>
      </c>
      <c r="B43" s="3">
        <f t="shared" si="0"/>
        <v>2912.791753</v>
      </c>
      <c r="C43" s="3">
        <v>-2912.791753</v>
      </c>
      <c r="D43" s="3">
        <v>3.7829660000000001</v>
      </c>
      <c r="E43" s="3">
        <v>171519</v>
      </c>
      <c r="F43" s="3">
        <v>1186608.1464849999</v>
      </c>
      <c r="G43" s="3">
        <v>1528851.464718</v>
      </c>
      <c r="H43" s="4">
        <v>33.569388460464886</v>
      </c>
      <c r="I43" s="3">
        <v>7.4789029961359915E-2</v>
      </c>
      <c r="J43" s="4">
        <v>0.92818965806414733</v>
      </c>
      <c r="K43" s="3">
        <v>99.6</v>
      </c>
      <c r="L43" s="3">
        <v>81.900000000000006</v>
      </c>
      <c r="M43" s="3">
        <f t="shared" si="2"/>
        <v>8157.24</v>
      </c>
    </row>
    <row r="44" spans="1:13" x14ac:dyDescent="0.2">
      <c r="A44" s="3" t="s">
        <v>102</v>
      </c>
      <c r="B44" s="3">
        <f t="shared" si="0"/>
        <v>1801.2921699999999</v>
      </c>
      <c r="C44" s="3">
        <v>-1801.2921699999999</v>
      </c>
      <c r="D44" s="3">
        <v>6.2340619999999998</v>
      </c>
      <c r="E44" s="3">
        <v>58924</v>
      </c>
      <c r="F44" s="3">
        <v>1924540.157253</v>
      </c>
      <c r="G44" s="3">
        <v>2202923.6929600001</v>
      </c>
      <c r="H44" s="4">
        <v>30.727105522762407</v>
      </c>
      <c r="I44" s="3">
        <v>3.3083887690330202E-2</v>
      </c>
      <c r="J44" s="4">
        <v>0.43690709017854173</v>
      </c>
      <c r="K44" s="3">
        <v>61.5</v>
      </c>
      <c r="L44" s="3">
        <v>36.6</v>
      </c>
      <c r="M44" s="3">
        <f t="shared" si="2"/>
        <v>2250.9</v>
      </c>
    </row>
    <row r="45" spans="1:13" x14ac:dyDescent="0.2">
      <c r="A45" s="3" t="s">
        <v>104</v>
      </c>
      <c r="B45" s="3">
        <f t="shared" si="0"/>
        <v>2349.7304359999998</v>
      </c>
      <c r="C45" s="3">
        <v>2349.7304359999998</v>
      </c>
      <c r="D45" s="3">
        <v>17.721920999999998</v>
      </c>
      <c r="E45" s="3">
        <v>29111</v>
      </c>
      <c r="F45" s="3">
        <v>3797577.1159359999</v>
      </c>
      <c r="G45" s="3">
        <v>3197183.8406099998</v>
      </c>
      <c r="H45" s="4">
        <v>38.655265099243124</v>
      </c>
      <c r="I45" s="3">
        <v>5.137874566249831E-2</v>
      </c>
      <c r="J45" s="4">
        <v>0.87676429232538122</v>
      </c>
      <c r="K45" s="3">
        <v>94.4</v>
      </c>
      <c r="L45" s="3">
        <v>95.4</v>
      </c>
      <c r="M45" s="3">
        <f t="shared" si="2"/>
        <v>9005.76</v>
      </c>
    </row>
    <row r="46" spans="1:13" x14ac:dyDescent="0.2">
      <c r="A46" s="3" t="s">
        <v>110</v>
      </c>
      <c r="B46" s="3">
        <f t="shared" si="0"/>
        <v>3304.5586250000001</v>
      </c>
      <c r="C46" s="3">
        <v>-3304.5586250000001</v>
      </c>
      <c r="D46" s="3">
        <v>40.673130999999998</v>
      </c>
      <c r="E46" s="3">
        <v>21353</v>
      </c>
      <c r="F46" s="3">
        <v>3434381.6607969999</v>
      </c>
      <c r="G46" s="3">
        <v>4334528.9906799998</v>
      </c>
      <c r="H46" s="4">
        <v>18.705304243345829</v>
      </c>
      <c r="I46" s="3">
        <v>2.4343427181626395E-2</v>
      </c>
      <c r="J46" s="4">
        <v>0.24949041471290123</v>
      </c>
      <c r="K46" s="6">
        <v>37.9</v>
      </c>
      <c r="L46" s="6">
        <v>42.7</v>
      </c>
      <c r="M46" s="3">
        <f t="shared" si="2"/>
        <v>1618.3300000000002</v>
      </c>
    </row>
    <row r="47" spans="1:13" x14ac:dyDescent="0.2">
      <c r="A47" s="3" t="s">
        <v>112</v>
      </c>
      <c r="B47" s="3">
        <f t="shared" si="0"/>
        <v>633.52638200000001</v>
      </c>
      <c r="C47" s="3">
        <v>-633.52638200000001</v>
      </c>
      <c r="D47" s="3">
        <v>5.1219919999999997</v>
      </c>
      <c r="E47" s="3">
        <v>89187</v>
      </c>
      <c r="F47" s="3">
        <v>1700522.2443850001</v>
      </c>
      <c r="G47" s="3">
        <v>1787407.4838930001</v>
      </c>
      <c r="H47" s="4">
        <v>28.828427551283646</v>
      </c>
      <c r="I47" s="3">
        <v>7.6677084435520668E-2</v>
      </c>
      <c r="J47" s="4">
        <v>1.1246025830527975</v>
      </c>
      <c r="K47" s="6">
        <v>45</v>
      </c>
      <c r="L47" s="6">
        <v>47.7</v>
      </c>
      <c r="M47" s="3">
        <f t="shared" si="2"/>
        <v>2146.5</v>
      </c>
    </row>
    <row r="48" spans="1:13" x14ac:dyDescent="0.2">
      <c r="A48" s="3" t="s">
        <v>106</v>
      </c>
      <c r="B48" s="3">
        <f t="shared" si="0"/>
        <v>1470.038315</v>
      </c>
      <c r="C48" s="3">
        <v>1470.038315</v>
      </c>
      <c r="D48" s="3">
        <v>15.300058</v>
      </c>
      <c r="E48" s="3">
        <v>35404</v>
      </c>
      <c r="F48" s="3">
        <v>3192992.9763870002</v>
      </c>
      <c r="G48" s="3">
        <v>2871728.9773749998</v>
      </c>
      <c r="H48" s="4">
        <v>19.212316345712249</v>
      </c>
      <c r="I48" s="3">
        <v>1.7514643149062141E-2</v>
      </c>
      <c r="J48" s="4">
        <v>0.19716193093655904</v>
      </c>
      <c r="K48" s="3">
        <v>43.9</v>
      </c>
      <c r="L48" s="3">
        <v>35.4</v>
      </c>
      <c r="M48" s="3">
        <f t="shared" si="2"/>
        <v>1554.06</v>
      </c>
    </row>
    <row r="49" spans="1:13" x14ac:dyDescent="0.2">
      <c r="A49" s="3" t="s">
        <v>108</v>
      </c>
      <c r="B49" s="3">
        <f t="shared" si="0"/>
        <v>2857.6298700000002</v>
      </c>
      <c r="C49" s="3">
        <v>2857.6298700000002</v>
      </c>
      <c r="D49" s="3">
        <v>12.964027</v>
      </c>
      <c r="E49" s="3">
        <v>42764</v>
      </c>
      <c r="F49" s="3">
        <v>3400613.2990600001</v>
      </c>
      <c r="G49" s="3">
        <v>2736816.6401180001</v>
      </c>
      <c r="H49" s="4">
        <v>18.752974153342571</v>
      </c>
      <c r="I49" s="3">
        <v>3.6694078617186342E-2</v>
      </c>
      <c r="J49" s="4">
        <v>0.46145528349678872</v>
      </c>
      <c r="K49" s="3">
        <v>51.5</v>
      </c>
      <c r="L49" s="3">
        <v>43.1</v>
      </c>
      <c r="M49" s="3">
        <f t="shared" si="2"/>
        <v>2219.65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LabView &amp; Zygo data compiled</vt:lpstr>
      <vt:lpstr>Forward Transmission ACD</vt:lpstr>
      <vt:lpstr>Backward Transmission ACD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A PARRISH</dc:creator>
  <cp:lastModifiedBy>Katherine Parrish</cp:lastModifiedBy>
  <dcterms:created xsi:type="dcterms:W3CDTF">2024-02-22T21:29:35Z</dcterms:created>
  <dcterms:modified xsi:type="dcterms:W3CDTF">2024-03-28T15:41:12Z</dcterms:modified>
</cp:coreProperties>
</file>