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ll_xTB_energies" sheetId="1" state="visible" r:id="rId2"/>
    <sheet name="all_DFT_energies" sheetId="2" state="visible" r:id="rId3"/>
    <sheet name="exchange_reactions" sheetId="3" state="visible" r:id="rId4"/>
    <sheet name="l1_comparison" sheetId="4" state="visible" r:id="rId5"/>
    <sheet name="l2_comparison" sheetId="5" state="visible" r:id="rId6"/>
    <sheet name="l3_compariso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<sst xmlns="http://schemas.openxmlformats.org/spreadsheetml/2006/main" count="767" uniqueCount="149">
  <si>
    <t xml:space="preserve">structure</t>
  </si>
  <si>
    <t xml:space="preserve">converted name</t>
  </si>
  <si>
    <t xml:space="preserve">final optimisation method</t>
  </si>
  <si>
    <t xml:space="preserve">energy method</t>
  </si>
  <si>
    <t xml:space="preserve">num. Metal atoms</t>
  </si>
  <si>
    <t xml:space="preserve">energy [Ha]</t>
  </si>
  <si>
    <t xml:space="preserve">energy [kJmol-1]</t>
  </si>
  <si>
    <t xml:space="preserve">comments</t>
  </si>
  <si>
    <t xml:space="preserve">Naming conversion:</t>
  </si>
  <si>
    <t xml:space="preserve">m2_l1</t>
  </si>
  <si>
    <t xml:space="preserve">Pd2[1DBF]</t>
  </si>
  <si>
    <t xml:space="preserve">GFN2-xTB</t>
  </si>
  <si>
    <t xml:space="preserve">l1: 1DBF</t>
  </si>
  <si>
    <t xml:space="preserve">m3_l1</t>
  </si>
  <si>
    <t xml:space="preserve">Pd3[1DBF]</t>
  </si>
  <si>
    <t xml:space="preserve">l2: 1Ph</t>
  </si>
  <si>
    <t xml:space="preserve">m4_l1</t>
  </si>
  <si>
    <t xml:space="preserve">Pd4[1DBF]</t>
  </si>
  <si>
    <t xml:space="preserve">l3: 1Th</t>
  </si>
  <si>
    <t xml:space="preserve">m6_l1</t>
  </si>
  <si>
    <t xml:space="preserve">Pd6[1DBF]</t>
  </si>
  <si>
    <t xml:space="preserve">la: 2DBF</t>
  </si>
  <si>
    <t xml:space="preserve">m12_l1</t>
  </si>
  <si>
    <t xml:space="preserve">Pd12[1DBF]</t>
  </si>
  <si>
    <t xml:space="preserve">lb: 2Py</t>
  </si>
  <si>
    <t xml:space="preserve">m24_l1</t>
  </si>
  <si>
    <t xml:space="preserve">Pd24[1DBF]</t>
  </si>
  <si>
    <t xml:space="preserve">lc: 2Ph</t>
  </si>
  <si>
    <t xml:space="preserve">m12_l2</t>
  </si>
  <si>
    <t xml:space="preserve">Pd12[1Ph]</t>
  </si>
  <si>
    <t xml:space="preserve">ld: 2Th</t>
  </si>
  <si>
    <t xml:space="preserve">m24_l3</t>
  </si>
  <si>
    <t xml:space="preserve">Pd24[1Th]</t>
  </si>
  <si>
    <t xml:space="preserve">m30_l3</t>
  </si>
  <si>
    <t xml:space="preserve">Pd30[1Th]</t>
  </si>
  <si>
    <t xml:space="preserve">m2_la</t>
  </si>
  <si>
    <t xml:space="preserve">Pd2[2DBF]</t>
  </si>
  <si>
    <t xml:space="preserve">m2_lb</t>
  </si>
  <si>
    <t xml:space="preserve">Pd2[2Py]</t>
  </si>
  <si>
    <t xml:space="preserve">m2_lc</t>
  </si>
  <si>
    <t xml:space="preserve">Pd2[2Ph]</t>
  </si>
  <si>
    <t xml:space="preserve">m2_ld</t>
  </si>
  <si>
    <t xml:space="preserve">Pd2[2Th]</t>
  </si>
  <si>
    <t xml:space="preserve">m2_l2</t>
  </si>
  <si>
    <t xml:space="preserve">Pd2[1Ph]</t>
  </si>
  <si>
    <t xml:space="preserve">m3_l2</t>
  </si>
  <si>
    <t xml:space="preserve">Pd3[1Ph]</t>
  </si>
  <si>
    <t xml:space="preserve">m4_l2</t>
  </si>
  <si>
    <t xml:space="preserve">Pd4[1Ph]</t>
  </si>
  <si>
    <t xml:space="preserve">m6_l2</t>
  </si>
  <si>
    <t xml:space="preserve">Pd6[1Ph]</t>
  </si>
  <si>
    <t xml:space="preserve">m24_l2</t>
  </si>
  <si>
    <t xml:space="preserve">Pd24[1Ph]</t>
  </si>
  <si>
    <t xml:space="preserve">m2_l3</t>
  </si>
  <si>
    <t xml:space="preserve">Pd2[1Th]</t>
  </si>
  <si>
    <t xml:space="preserve">m3_l3</t>
  </si>
  <si>
    <t xml:space="preserve">Pd3[1Th]</t>
  </si>
  <si>
    <t xml:space="preserve">m4_l3</t>
  </si>
  <si>
    <t xml:space="preserve">Pd4[1Th]</t>
  </si>
  <si>
    <t xml:space="preserve">m6_l3</t>
  </si>
  <si>
    <t xml:space="preserve">Pd6[1Th]</t>
  </si>
  <si>
    <t xml:space="preserve">m12_l3</t>
  </si>
  <si>
    <t xml:space="preserve">Pd12[1Th]</t>
  </si>
  <si>
    <t xml:space="preserve">GFN2-xTB/ALPB(DMSO)</t>
  </si>
  <si>
    <t xml:space="preserve">cis_l1_la</t>
  </si>
  <si>
    <t xml:space="preserve">cis-Pd2[1DBF:2DBF]</t>
  </si>
  <si>
    <t xml:space="preserve">trans_l1_la</t>
  </si>
  <si>
    <t xml:space="preserve">trans-Pd2[1DBF:2DBF]</t>
  </si>
  <si>
    <t xml:space="preserve">cis_l1_lb</t>
  </si>
  <si>
    <t xml:space="preserve">cis-Pd2[1DBF:2Py]</t>
  </si>
  <si>
    <t xml:space="preserve">trans_l1_lb</t>
  </si>
  <si>
    <t xml:space="preserve">trans-Pd2[1DBF:2Py]</t>
  </si>
  <si>
    <t xml:space="preserve">cis_l1_lc</t>
  </si>
  <si>
    <t xml:space="preserve">cis-Pd2[1DBF:2Ph]</t>
  </si>
  <si>
    <t xml:space="preserve">trans_l1_lc</t>
  </si>
  <si>
    <t xml:space="preserve">trans-Pd2[1DBF:2Ph]</t>
  </si>
  <si>
    <t xml:space="preserve">cis_l1_ld</t>
  </si>
  <si>
    <t xml:space="preserve">cis-Pd2[1DBF:2Th]</t>
  </si>
  <si>
    <t xml:space="preserve">trans_l1_ld</t>
  </si>
  <si>
    <t xml:space="preserve">trans-Pd2[1DBF:2Th]</t>
  </si>
  <si>
    <t xml:space="preserve">cis_l2_la</t>
  </si>
  <si>
    <t xml:space="preserve">cis-Pd2[1Ph:2DBF]</t>
  </si>
  <si>
    <t xml:space="preserve">trans_l2_la</t>
  </si>
  <si>
    <t xml:space="preserve">trans-Pd2[1Ph:2DBF]</t>
  </si>
  <si>
    <t xml:space="preserve">cis_l2_lb</t>
  </si>
  <si>
    <t xml:space="preserve">cis-Pd2[1Ph:2Py]</t>
  </si>
  <si>
    <t xml:space="preserve">trans_l2_lb</t>
  </si>
  <si>
    <t xml:space="preserve">trans-Pd2[1Ph:2Py]</t>
  </si>
  <si>
    <t xml:space="preserve">cis_l2_lc</t>
  </si>
  <si>
    <t xml:space="preserve">cis-Pd2[1Ph:2Ph]</t>
  </si>
  <si>
    <t xml:space="preserve">trans_l2_lc</t>
  </si>
  <si>
    <t xml:space="preserve">trans-Pd2[1Ph:2Ph]</t>
  </si>
  <si>
    <t xml:space="preserve">cis_l2_ld</t>
  </si>
  <si>
    <t xml:space="preserve">cis-Pd2[1Ph:2Th]</t>
  </si>
  <si>
    <t xml:space="preserve">trans_l2_ld</t>
  </si>
  <si>
    <t xml:space="preserve">trans-Pd2[1Ph:2Th]</t>
  </si>
  <si>
    <t xml:space="preserve">cis_l3_la</t>
  </si>
  <si>
    <t xml:space="preserve">cis-Pd2[1Th:2DBF]</t>
  </si>
  <si>
    <t xml:space="preserve">trans_l3_la</t>
  </si>
  <si>
    <t xml:space="preserve">trans-Pd2[1Th:2DBF]</t>
  </si>
  <si>
    <t xml:space="preserve">cis_l3_lb</t>
  </si>
  <si>
    <t xml:space="preserve">cis-Pd2[1Th:2Py]</t>
  </si>
  <si>
    <t xml:space="preserve">trans_l3_lb</t>
  </si>
  <si>
    <t xml:space="preserve">trans-Pd2[1Th:2Py]</t>
  </si>
  <si>
    <t xml:space="preserve">cis_l3_lc</t>
  </si>
  <si>
    <t xml:space="preserve">cis-Pd2[1Th:2Ph]</t>
  </si>
  <si>
    <t xml:space="preserve">trans_l3_lc</t>
  </si>
  <si>
    <t xml:space="preserve">trans-Pd2[1Th:2Ph]</t>
  </si>
  <si>
    <t xml:space="preserve">cis_l3_ld</t>
  </si>
  <si>
    <t xml:space="preserve">cis-Pd2[1Th:2Th]</t>
  </si>
  <si>
    <t xml:space="preserve">trans_l3_ld</t>
  </si>
  <si>
    <t xml:space="preserve">trans-Pd2[1Th:2Th]</t>
  </si>
  <si>
    <t xml:space="preserve">PBE0/def2svp/GD3BJ</t>
  </si>
  <si>
    <t xml:space="preserve">optimisation methods</t>
  </si>
  <si>
    <t xml:space="preserve">Broken bonds (Pd-N) </t>
  </si>
  <si>
    <t xml:space="preserve">B3LYP/def2svp/GD3BJ</t>
  </si>
  <si>
    <t xml:space="preserve">B97D3/def2svp</t>
  </si>
  <si>
    <t xml:space="preserve">HSE/def2svp</t>
  </si>
  <si>
    <t xml:space="preserve">energy methods</t>
  </si>
  <si>
    <t xml:space="preserve">m3_la</t>
  </si>
  <si>
    <t xml:space="preserve">Pd3[2DBF]</t>
  </si>
  <si>
    <t xml:space="preserve">m2_lb_xray</t>
  </si>
  <si>
    <t xml:space="preserve">m3_lb</t>
  </si>
  <si>
    <t xml:space="preserve">Pd3[2Py]</t>
  </si>
  <si>
    <t xml:space="preserve">No DFT opt, only SP using xTB geom</t>
  </si>
  <si>
    <t xml:space="preserve">Reaction: </t>
  </si>
  <si>
    <t xml:space="preserve">Calculations →</t>
  </si>
  <si>
    <t xml:space="preserve">With GFN2-xTB</t>
  </si>
  <si>
    <t xml:space="preserve">Stoichiometry</t>
  </si>
  <si>
    <t xml:space="preserve">optimisation method</t>
  </si>
  <si>
    <t xml:space="preserve">Sum homoleptic [Ha]</t>
  </si>
  <si>
    <t xml:space="preserve">Sum heteroleptic [Ha]</t>
  </si>
  <si>
    <t xml:space="preserve">Eenergy [Ha]</t>
  </si>
  <si>
    <t xml:space="preserve">Eenergy / het. Cages [Ha]</t>
  </si>
  <si>
    <t xml:space="preserve">Eenergy / het. Cages [kJ.mol-1]</t>
  </si>
  <si>
    <t xml:space="preserve">1DBF</t>
  </si>
  <si>
    <t xml:space="preserve">Heteroleptic favoured.</t>
  </si>
  <si>
    <t xml:space="preserve">2DBF</t>
  </si>
  <si>
    <t xml:space="preserve">Homoleptic favoured.</t>
  </si>
  <si>
    <t xml:space="preserve">Near 0.</t>
  </si>
  <si>
    <t xml:space="preserve">2Py</t>
  </si>
  <si>
    <t xml:space="preserve">2Ph</t>
  </si>
  <si>
    <t xml:space="preserve">2Th</t>
  </si>
  <si>
    <t xml:space="preserve">1Ph</t>
  </si>
  <si>
    <t xml:space="preserve">1Th</t>
  </si>
  <si>
    <t xml:space="preserve">Method check:</t>
  </si>
  <si>
    <t xml:space="preserve">energy/ metal atom [Ha]</t>
  </si>
  <si>
    <t xml:space="preserve">relative energy / num metal atoms [Ha]</t>
  </si>
  <si>
    <t xml:space="preserve">relative energy [kJ.mol-1]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</si>
</sst>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;[RED]\-0.000000"/>
    <numFmt numFmtId="166" formatCode="0.00;[RED]\-0.00"/>
    <numFmt numFmtId="167" formatCode="0.00"/>
    <numFmt numFmtId="168" formatCode="General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2"/>
      <color rgb="FFC9211E"/>
      <name val="Calibri"/>
      <family val="2"/>
      <charset val="1"/>
    </font>
    <font>
      <sz val="12"/>
      <color rgb="FFC9211E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C9211E"/>
      </patternFill>
    </fill>
    <fill>
      <patternFill patternType="solid">
        <fgColor rgb="FF000000"/>
        <bgColor rgb="FF003300"/>
      </patternFill>
    </fill>
    <fill>
      <patternFill patternType="solid">
        <fgColor rgb="FFBBE33D"/>
        <bgColor rgb="FFFFDE59"/>
      </patternFill>
    </fill>
    <fill>
      <patternFill patternType="solid">
        <fgColor rgb="FFFFAA95"/>
        <bgColor rgb="FFFF8080"/>
      </patternFill>
    </fill>
    <fill>
      <patternFill patternType="solid">
        <fgColor rgb="FFFFDE59"/>
        <bgColor rgb="FFE8F2A1"/>
      </patternFill>
    </fill>
    <fill>
      <patternFill patternType="solid">
        <fgColor rgb="FFE8F2A1"/>
        <bgColor rgb="FFDDE8CB"/>
      </patternFill>
    </fill>
    <fill>
      <patternFill patternType="solid">
        <fgColor rgb="FFFF8000"/>
        <bgColor rgb="FFFF6600"/>
      </patternFill>
    </fill>
    <fill>
      <patternFill patternType="solid">
        <fgColor rgb="FFDDE8CB"/>
        <bgColor rgb="FFE8F2A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AA95"/>
      <rgbColor rgb="FFCC99FF"/>
      <rgbColor rgb="FFFFDE59"/>
      <rgbColor rgb="FF3366FF"/>
      <rgbColor rgb="FF33CCCC"/>
      <rgbColor rgb="FFBBE33D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25" activeCellId="0" sqref="I25"/>
    </sheetView>
  </sheetViews>
  <sheetFormatPr defaultColWidth="10.453125" defaultRowHeight="15.75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0" width="19.16"/>
    <col collapsed="false" customWidth="true" hidden="false" outlineLevel="0" max="4" min="3" style="0" width="23.82"/>
    <col collapsed="false" customWidth="true" hidden="false" outlineLevel="0" max="5" min="5" style="0" width="16.16"/>
    <col collapsed="false" customWidth="true" hidden="false" outlineLevel="0" max="7" min="7" style="0" width="14.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  <c r="K1" s="0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n">
        <v>2</v>
      </c>
      <c r="F2" s="0" t="n">
        <v>-264.113256074435</v>
      </c>
      <c r="G2" s="0" t="n">
        <f aca="false">F2*2625.5</f>
        <v>-693429.353823429</v>
      </c>
      <c r="K2" s="1" t="s">
        <v>12</v>
      </c>
    </row>
    <row r="3" customFormat="false" ht="15" hidden="false" customHeight="false" outlineLevel="0" collapsed="false">
      <c r="A3" s="0" t="s">
        <v>13</v>
      </c>
      <c r="B3" s="0" t="s">
        <v>14</v>
      </c>
      <c r="C3" s="0" t="s">
        <v>11</v>
      </c>
      <c r="D3" s="0" t="s">
        <v>11</v>
      </c>
      <c r="E3" s="0" t="n">
        <v>3</v>
      </c>
      <c r="F3" s="0" t="n">
        <v>-396.098810730835</v>
      </c>
      <c r="G3" s="0" t="n">
        <f aca="false">F3*2625.5</f>
        <v>-1039957.42757381</v>
      </c>
      <c r="K3" s="0" t="s">
        <v>15</v>
      </c>
    </row>
    <row r="4" customFormat="false" ht="15" hidden="false" customHeight="false" outlineLevel="0" collapsed="false">
      <c r="A4" s="0" t="s">
        <v>16</v>
      </c>
      <c r="B4" s="0" t="s">
        <v>17</v>
      </c>
      <c r="C4" s="0" t="s">
        <v>11</v>
      </c>
      <c r="D4" s="0" t="s">
        <v>11</v>
      </c>
      <c r="E4" s="0" t="n">
        <v>4</v>
      </c>
      <c r="F4" s="0" t="n">
        <v>-528.021630931222</v>
      </c>
      <c r="G4" s="0" t="n">
        <f aca="false">F4*2625.5</f>
        <v>-1386320.79200992</v>
      </c>
      <c r="K4" s="0" t="s">
        <v>18</v>
      </c>
    </row>
    <row r="5" customFormat="false" ht="15" hidden="false" customHeight="false" outlineLevel="0" collapsed="false">
      <c r="A5" s="0" t="s">
        <v>19</v>
      </c>
      <c r="B5" s="0" t="s">
        <v>20</v>
      </c>
      <c r="C5" s="0" t="s">
        <v>11</v>
      </c>
      <c r="D5" s="0" t="s">
        <v>11</v>
      </c>
      <c r="E5" s="0" t="n">
        <v>6</v>
      </c>
      <c r="F5" s="0" t="n">
        <v>-791.370448353515</v>
      </c>
      <c r="G5" s="0" t="n">
        <f aca="false">F5*2625.5</f>
        <v>-2077743.11215215</v>
      </c>
      <c r="K5" s="0" t="s">
        <v>21</v>
      </c>
    </row>
    <row r="6" customFormat="false" ht="15" hidden="false" customHeight="false" outlineLevel="0" collapsed="false">
      <c r="A6" s="2" t="s">
        <v>22</v>
      </c>
      <c r="B6" s="0" t="s">
        <v>23</v>
      </c>
      <c r="C6" s="0" t="s">
        <v>11</v>
      </c>
      <c r="D6" s="0" t="s">
        <v>11</v>
      </c>
      <c r="E6" s="0" t="n">
        <v>12</v>
      </c>
      <c r="F6" s="0" t="n">
        <v>-1580.13807083178</v>
      </c>
      <c r="G6" s="0" t="n">
        <f aca="false">F6*2625.5</f>
        <v>-4148652.50496884</v>
      </c>
      <c r="K6" s="0" t="s">
        <v>24</v>
      </c>
    </row>
    <row r="7" customFormat="false" ht="15" hidden="false" customHeight="false" outlineLevel="0" collapsed="false">
      <c r="A7" s="0" t="s">
        <v>25</v>
      </c>
      <c r="B7" s="0" t="s">
        <v>26</v>
      </c>
      <c r="C7" s="0" t="s">
        <v>11</v>
      </c>
      <c r="D7" s="0" t="s">
        <v>11</v>
      </c>
      <c r="E7" s="0" t="n">
        <v>24</v>
      </c>
      <c r="F7" s="0" t="n">
        <v>-3152.96164334906</v>
      </c>
      <c r="G7" s="0" t="n">
        <f aca="false">F7*2625.5</f>
        <v>-8278100.79461296</v>
      </c>
      <c r="K7" s="0" t="s">
        <v>27</v>
      </c>
    </row>
    <row r="8" customFormat="false" ht="15" hidden="false" customHeight="false" outlineLevel="0" collapsed="false">
      <c r="A8" s="3" t="s">
        <v>28</v>
      </c>
      <c r="B8" s="0" t="s">
        <v>29</v>
      </c>
      <c r="C8" s="0" t="s">
        <v>11</v>
      </c>
      <c r="D8" s="0" t="s">
        <v>11</v>
      </c>
      <c r="E8" s="0" t="n">
        <v>12</v>
      </c>
      <c r="F8" s="0" t="n">
        <v>-1147.52491232304</v>
      </c>
      <c r="G8" s="0" t="n">
        <f aca="false">F8*2625.5</f>
        <v>-3012826.65730414</v>
      </c>
      <c r="K8" s="0" t="s">
        <v>30</v>
      </c>
    </row>
    <row r="9" customFormat="false" ht="15" hidden="false" customHeight="false" outlineLevel="0" collapsed="false">
      <c r="A9" s="0" t="s">
        <v>31</v>
      </c>
      <c r="B9" s="0" t="s">
        <v>32</v>
      </c>
      <c r="C9" s="0" t="s">
        <v>11</v>
      </c>
      <c r="D9" s="0" t="s">
        <v>11</v>
      </c>
      <c r="E9" s="0" t="n">
        <v>24</v>
      </c>
      <c r="F9" s="0" t="n">
        <v>-2188.23240167253</v>
      </c>
      <c r="G9" s="0" t="n">
        <f aca="false">F9*2625.5</f>
        <v>-5745204.17059123</v>
      </c>
    </row>
    <row r="10" customFormat="false" ht="15" hidden="false" customHeight="false" outlineLevel="0" collapsed="false">
      <c r="A10" s="3" t="s">
        <v>33</v>
      </c>
      <c r="B10" s="0" t="s">
        <v>34</v>
      </c>
      <c r="C10" s="0" t="s">
        <v>11</v>
      </c>
      <c r="D10" s="0" t="s">
        <v>11</v>
      </c>
      <c r="E10" s="0" t="n">
        <v>30</v>
      </c>
      <c r="F10" s="0" t="n">
        <v>-2731.81859411228</v>
      </c>
      <c r="G10" s="0" t="n">
        <f aca="false">F10*2625.5</f>
        <v>-7172389.71884179</v>
      </c>
    </row>
    <row r="11" customFormat="false" ht="15" hidden="false" customHeight="false" outlineLevel="0" collapsed="false">
      <c r="A11" s="0" t="s">
        <v>35</v>
      </c>
      <c r="B11" s="0" t="s">
        <v>36</v>
      </c>
      <c r="C11" s="0" t="s">
        <v>11</v>
      </c>
      <c r="D11" s="0" t="s">
        <v>11</v>
      </c>
      <c r="E11" s="0" t="n">
        <v>2</v>
      </c>
      <c r="F11" s="0" t="n">
        <v>-494.077722345682</v>
      </c>
      <c r="G11" s="0" t="n">
        <f aca="false">F11*2625.5</f>
        <v>-1297201.06001859</v>
      </c>
      <c r="J11" s="4"/>
    </row>
    <row r="12" customFormat="false" ht="15.75" hidden="false" customHeight="false" outlineLevel="0" collapsed="false">
      <c r="A12" s="3" t="s">
        <v>37</v>
      </c>
      <c r="B12" s="0" t="s">
        <v>38</v>
      </c>
      <c r="C12" s="0" t="s">
        <v>11</v>
      </c>
      <c r="D12" s="0" t="s">
        <v>11</v>
      </c>
      <c r="E12" s="0" t="n">
        <v>2</v>
      </c>
      <c r="F12" s="0" t="n">
        <v>-423.22924308959</v>
      </c>
      <c r="G12" s="0" t="n">
        <f aca="false">F12*2625.5</f>
        <v>-1111188.37773172</v>
      </c>
      <c r="J12" s="4"/>
    </row>
    <row r="13" customFormat="false" ht="15.75" hidden="false" customHeight="false" outlineLevel="0" collapsed="false">
      <c r="A13" s="0" t="s">
        <v>39</v>
      </c>
      <c r="B13" s="0" t="s">
        <v>40</v>
      </c>
      <c r="C13" s="0" t="s">
        <v>11</v>
      </c>
      <c r="D13" s="0" t="s">
        <v>11</v>
      </c>
      <c r="E13" s="0" t="n">
        <v>2</v>
      </c>
      <c r="F13" s="0" t="n">
        <v>-422.174490896178</v>
      </c>
      <c r="G13" s="0" t="n">
        <f aca="false">F13*2625.5</f>
        <v>-1108419.12584792</v>
      </c>
    </row>
    <row r="14" customFormat="false" ht="15" hidden="false" customHeight="false" outlineLevel="0" collapsed="false">
      <c r="A14" s="3" t="s">
        <v>41</v>
      </c>
      <c r="B14" s="0" t="s">
        <v>42</v>
      </c>
      <c r="C14" s="0" t="s">
        <v>11</v>
      </c>
      <c r="D14" s="0" t="s">
        <v>11</v>
      </c>
      <c r="E14" s="0" t="n">
        <v>2</v>
      </c>
      <c r="F14" s="0" t="n">
        <v>-413.940246753995</v>
      </c>
      <c r="G14" s="0" t="n">
        <f aca="false">F14*2625.5</f>
        <v>-1086800.11785261</v>
      </c>
    </row>
    <row r="15" customFormat="false" ht="15" hidden="false" customHeight="false" outlineLevel="0" collapsed="false">
      <c r="A15" s="0" t="s">
        <v>43</v>
      </c>
      <c r="B15" s="0" t="s">
        <v>44</v>
      </c>
      <c r="C15" s="0" t="s">
        <v>11</v>
      </c>
      <c r="D15" s="0" t="s">
        <v>11</v>
      </c>
      <c r="E15" s="0" t="n">
        <v>2</v>
      </c>
      <c r="F15" s="5" t="n">
        <v>-192.095032099001</v>
      </c>
      <c r="G15" s="5" t="n">
        <f aca="false">F15*2625.5</f>
        <v>-504345.506775927</v>
      </c>
    </row>
    <row r="16" customFormat="false" ht="15" hidden="false" customHeight="false" outlineLevel="0" collapsed="false">
      <c r="A16" s="0" t="s">
        <v>45</v>
      </c>
      <c r="B16" s="0" t="s">
        <v>46</v>
      </c>
      <c r="C16" s="0" t="s">
        <v>11</v>
      </c>
      <c r="D16" s="0" t="s">
        <v>11</v>
      </c>
      <c r="E16" s="0" t="n">
        <v>3</v>
      </c>
      <c r="F16" s="5" t="n">
        <v>-288.080493032991</v>
      </c>
      <c r="G16" s="5" t="n">
        <f aca="false">F16*2625.5</f>
        <v>-756355.334458118</v>
      </c>
    </row>
    <row r="17" customFormat="false" ht="15" hidden="false" customHeight="false" outlineLevel="0" collapsed="false">
      <c r="A17" s="0" t="s">
        <v>47</v>
      </c>
      <c r="B17" s="0" t="s">
        <v>48</v>
      </c>
      <c r="C17" s="0" t="s">
        <v>11</v>
      </c>
      <c r="D17" s="0" t="s">
        <v>11</v>
      </c>
      <c r="E17" s="0" t="n">
        <v>4</v>
      </c>
      <c r="F17" s="5" t="n">
        <v>-383.980117833247</v>
      </c>
      <c r="G17" s="5" t="n">
        <f aca="false">F17*2625.5</f>
        <v>-1008139.79937119</v>
      </c>
    </row>
    <row r="18" customFormat="false" ht="15" hidden="false" customHeight="false" outlineLevel="0" collapsed="false">
      <c r="A18" s="0" t="s">
        <v>49</v>
      </c>
      <c r="B18" s="0" t="s">
        <v>50</v>
      </c>
      <c r="C18" s="0" t="s">
        <v>11</v>
      </c>
      <c r="D18" s="0" t="s">
        <v>11</v>
      </c>
      <c r="E18" s="0" t="n">
        <v>6</v>
      </c>
      <c r="F18" s="5" t="n">
        <v>-575.214209747429</v>
      </c>
      <c r="G18" s="5" t="n">
        <f aca="false">F18*2625.5</f>
        <v>-1510224.90769187</v>
      </c>
    </row>
    <row r="19" customFormat="false" ht="15" hidden="false" customHeight="false" outlineLevel="0" collapsed="false">
      <c r="A19" s="0" t="s">
        <v>51</v>
      </c>
      <c r="B19" s="0" t="s">
        <v>52</v>
      </c>
      <c r="C19" s="0" t="s">
        <v>11</v>
      </c>
      <c r="D19" s="0" t="s">
        <v>11</v>
      </c>
      <c r="E19" s="0" t="n">
        <v>24</v>
      </c>
      <c r="F19" s="5" t="n">
        <v>-2285.87331895451</v>
      </c>
      <c r="G19" s="5" t="n">
        <f aca="false">F19*2625.5</f>
        <v>-6001560.39891506</v>
      </c>
    </row>
    <row r="20" customFormat="false" ht="15" hidden="false" customHeight="false" outlineLevel="0" collapsed="false">
      <c r="F20" s="5"/>
      <c r="G20" s="5"/>
    </row>
    <row r="21" customFormat="false" ht="15" hidden="false" customHeight="false" outlineLevel="0" collapsed="false">
      <c r="A21" s="0" t="s">
        <v>53</v>
      </c>
      <c r="B21" s="0" t="s">
        <v>54</v>
      </c>
      <c r="C21" s="0" t="s">
        <v>11</v>
      </c>
      <c r="D21" s="0" t="s">
        <v>11</v>
      </c>
      <c r="E21" s="0" t="n">
        <v>2</v>
      </c>
      <c r="F21" s="5" t="n">
        <v>-183.75626382773</v>
      </c>
      <c r="G21" s="5" t="n">
        <f aca="false">F21*2625.5</f>
        <v>-482452.070679705</v>
      </c>
    </row>
    <row r="22" customFormat="false" ht="15" hidden="false" customHeight="false" outlineLevel="0" collapsed="false">
      <c r="A22" s="0" t="s">
        <v>55</v>
      </c>
      <c r="B22" s="0" t="s">
        <v>56</v>
      </c>
      <c r="C22" s="0" t="s">
        <v>11</v>
      </c>
      <c r="D22" s="0" t="s">
        <v>11</v>
      </c>
      <c r="E22" s="0" t="n">
        <v>3</v>
      </c>
      <c r="F22" s="5" t="n">
        <v>-275.662661810545</v>
      </c>
      <c r="G22" s="5" t="n">
        <f aca="false">F22*2625.5</f>
        <v>-723752.318583586</v>
      </c>
    </row>
    <row r="23" customFormat="false" ht="15" hidden="false" customHeight="false" outlineLevel="0" collapsed="false">
      <c r="A23" s="0" t="s">
        <v>57</v>
      </c>
      <c r="B23" s="0" t="s">
        <v>58</v>
      </c>
      <c r="C23" s="0" t="s">
        <v>11</v>
      </c>
      <c r="D23" s="0" t="s">
        <v>11</v>
      </c>
      <c r="E23" s="0" t="n">
        <v>4</v>
      </c>
      <c r="F23" s="5" t="n">
        <v>-367.469259621082</v>
      </c>
      <c r="G23" s="5" t="n">
        <f aca="false">F23*2625.5</f>
        <v>-964790.541135151</v>
      </c>
    </row>
    <row r="24" customFormat="false" ht="15" hidden="false" customHeight="false" outlineLevel="0" collapsed="false">
      <c r="A24" s="0" t="s">
        <v>59</v>
      </c>
      <c r="B24" s="0" t="s">
        <v>60</v>
      </c>
      <c r="C24" s="0" t="s">
        <v>11</v>
      </c>
      <c r="D24" s="0" t="s">
        <v>11</v>
      </c>
      <c r="E24" s="0" t="n">
        <v>6</v>
      </c>
      <c r="F24" s="5" t="n">
        <v>-550.450391224585</v>
      </c>
      <c r="G24" s="5" t="n">
        <f aca="false">F24*2625.5</f>
        <v>-1445207.50216015</v>
      </c>
    </row>
    <row r="25" customFormat="false" ht="15" hidden="false" customHeight="false" outlineLevel="0" collapsed="false">
      <c r="A25" s="2" t="s">
        <v>61</v>
      </c>
      <c r="B25" s="0" t="s">
        <v>62</v>
      </c>
      <c r="C25" s="0" t="s">
        <v>11</v>
      </c>
      <c r="D25" s="0" t="s">
        <v>11</v>
      </c>
      <c r="E25" s="0" t="n">
        <v>12</v>
      </c>
      <c r="F25" s="5" t="n">
        <v>-1098.30620555232</v>
      </c>
      <c r="G25" s="5" t="n">
        <f aca="false">F25*2625.5</f>
        <v>-2883602.94267761</v>
      </c>
    </row>
    <row r="26" customFormat="false" ht="15.75" hidden="false" customHeight="false" outlineLevel="0" collapsed="false">
      <c r="A26" s="3"/>
    </row>
    <row r="27" customFormat="false" ht="15.75" hidden="false" customHeight="false" outlineLevel="0" collapsed="false">
      <c r="A27" s="0" t="s">
        <v>9</v>
      </c>
      <c r="B27" s="0" t="s">
        <v>10</v>
      </c>
      <c r="C27" s="0" t="s">
        <v>63</v>
      </c>
      <c r="D27" s="0" t="s">
        <v>63</v>
      </c>
      <c r="E27" s="0" t="n">
        <v>2</v>
      </c>
      <c r="F27" s="0" t="n">
        <v>-264.745005548611</v>
      </c>
      <c r="G27" s="0" t="n">
        <f aca="false">F27*2625.5</f>
        <v>-695088.012067878</v>
      </c>
    </row>
    <row r="28" customFormat="false" ht="15.75" hidden="false" customHeight="false" outlineLevel="0" collapsed="false">
      <c r="A28" s="0" t="s">
        <v>13</v>
      </c>
      <c r="B28" s="0" t="s">
        <v>14</v>
      </c>
      <c r="C28" s="0" t="s">
        <v>63</v>
      </c>
      <c r="D28" s="0" t="s">
        <v>63</v>
      </c>
      <c r="E28" s="0" t="n">
        <v>3</v>
      </c>
      <c r="F28" s="0" t="n">
        <v>-397.23712476865</v>
      </c>
      <c r="G28" s="0" t="n">
        <f aca="false">F28*2625.5</f>
        <v>-1042946.07108009</v>
      </c>
    </row>
    <row r="29" customFormat="false" ht="15.75" hidden="false" customHeight="false" outlineLevel="0" collapsed="false">
      <c r="A29" s="0" t="s">
        <v>16</v>
      </c>
      <c r="B29" s="0" t="s">
        <v>17</v>
      </c>
      <c r="C29" s="0" t="s">
        <v>63</v>
      </c>
      <c r="D29" s="0" t="s">
        <v>63</v>
      </c>
      <c r="E29" s="0" t="n">
        <v>4</v>
      </c>
      <c r="F29" s="0" t="n">
        <v>-529.706524535476</v>
      </c>
      <c r="G29" s="0" t="n">
        <f aca="false">F29*2625.5</f>
        <v>-1390744.48016789</v>
      </c>
    </row>
    <row r="30" customFormat="false" ht="15.75" hidden="false" customHeight="false" outlineLevel="0" collapsed="false">
      <c r="A30" s="0" t="s">
        <v>19</v>
      </c>
      <c r="B30" s="0" t="s">
        <v>20</v>
      </c>
      <c r="C30" s="0" t="s">
        <v>63</v>
      </c>
      <c r="D30" s="0" t="s">
        <v>63</v>
      </c>
      <c r="E30" s="0" t="n">
        <v>6</v>
      </c>
      <c r="F30" s="0" t="n">
        <v>-794.577776196391</v>
      </c>
      <c r="G30" s="0" t="n">
        <f aca="false">F30*2625.5</f>
        <v>-2086163.95140362</v>
      </c>
    </row>
    <row r="31" customFormat="false" ht="16.5" hidden="false" customHeight="false" outlineLevel="0" collapsed="false">
      <c r="A31" s="2" t="s">
        <v>22</v>
      </c>
      <c r="B31" s="0" t="s">
        <v>23</v>
      </c>
      <c r="C31" s="0" t="s">
        <v>63</v>
      </c>
      <c r="D31" s="0" t="s">
        <v>63</v>
      </c>
      <c r="E31" s="0" t="n">
        <v>12</v>
      </c>
      <c r="F31" s="0" t="n">
        <v>-1589.12604844507</v>
      </c>
      <c r="G31" s="0" t="n">
        <f aca="false">F31*2625.5</f>
        <v>-4172250.44019253</v>
      </c>
      <c r="J31" s="6"/>
    </row>
    <row r="32" customFormat="false" ht="15.75" hidden="false" customHeight="false" outlineLevel="0" collapsed="false">
      <c r="A32" s="0" t="s">
        <v>25</v>
      </c>
      <c r="B32" s="0" t="s">
        <v>26</v>
      </c>
      <c r="C32" s="0" t="s">
        <v>63</v>
      </c>
      <c r="D32" s="0" t="s">
        <v>63</v>
      </c>
      <c r="E32" s="0" t="n">
        <v>24</v>
      </c>
      <c r="F32" s="0" t="n">
        <v>-3177.82382303888</v>
      </c>
      <c r="G32" s="0" t="n">
        <f aca="false">F32*2625.5</f>
        <v>-8343376.44738858</v>
      </c>
      <c r="J32" s="4"/>
    </row>
    <row r="33" customFormat="false" ht="15.75" hidden="false" customHeight="false" outlineLevel="0" collapsed="false">
      <c r="A33" s="3" t="s">
        <v>28</v>
      </c>
      <c r="B33" s="0" t="s">
        <v>29</v>
      </c>
      <c r="C33" s="0" t="s">
        <v>63</v>
      </c>
      <c r="D33" s="0" t="s">
        <v>63</v>
      </c>
      <c r="E33" s="0" t="n">
        <v>12</v>
      </c>
      <c r="F33" s="0" t="n">
        <v>-1157.67051875721</v>
      </c>
      <c r="G33" s="0" t="n">
        <f aca="false">F33*2625.5</f>
        <v>-3039463.94699705</v>
      </c>
    </row>
    <row r="34" customFormat="false" ht="15.75" hidden="false" customHeight="false" outlineLevel="0" collapsed="false">
      <c r="A34" s="0" t="s">
        <v>31</v>
      </c>
      <c r="B34" s="0" t="s">
        <v>32</v>
      </c>
      <c r="C34" s="0" t="s">
        <v>63</v>
      </c>
      <c r="D34" s="0" t="s">
        <v>63</v>
      </c>
      <c r="E34" s="0" t="n">
        <v>24</v>
      </c>
      <c r="F34" s="0" t="n">
        <v>-2216.6968973385</v>
      </c>
      <c r="G34" s="0" t="n">
        <f aca="false">F34*2625.5</f>
        <v>-5819937.70396223</v>
      </c>
    </row>
    <row r="35" customFormat="false" ht="15.75" hidden="false" customHeight="false" outlineLevel="0" collapsed="false">
      <c r="A35" s="3" t="s">
        <v>33</v>
      </c>
      <c r="B35" s="0" t="s">
        <v>34</v>
      </c>
      <c r="C35" s="0" t="s">
        <v>63</v>
      </c>
      <c r="D35" s="0" t="s">
        <v>63</v>
      </c>
      <c r="E35" s="5" t="n">
        <v>30</v>
      </c>
      <c r="F35" s="5" t="n">
        <v>-2770.72056511693</v>
      </c>
      <c r="G35" s="5" t="n">
        <f aca="false">F35*2625.5</f>
        <v>-7274526.8437145</v>
      </c>
      <c r="H35" s="5"/>
    </row>
    <row r="36" customFormat="false" ht="15.75" hidden="false" customHeight="false" outlineLevel="0" collapsed="false">
      <c r="A36" s="0" t="s">
        <v>35</v>
      </c>
      <c r="B36" s="0" t="s">
        <v>36</v>
      </c>
      <c r="C36" s="0" t="s">
        <v>63</v>
      </c>
      <c r="D36" s="0" t="s">
        <v>63</v>
      </c>
      <c r="E36" s="5" t="n">
        <v>2</v>
      </c>
      <c r="F36" s="5" t="n">
        <v>-494.618241489799</v>
      </c>
      <c r="G36" s="5" t="n">
        <f aca="false">F36*2625.5</f>
        <v>-1298620.19303147</v>
      </c>
      <c r="H36" s="5"/>
    </row>
    <row r="37" customFormat="false" ht="15.75" hidden="false" customHeight="false" outlineLevel="0" collapsed="false">
      <c r="A37" s="3" t="s">
        <v>37</v>
      </c>
      <c r="B37" s="0" t="s">
        <v>38</v>
      </c>
      <c r="C37" s="0" t="s">
        <v>63</v>
      </c>
      <c r="D37" s="0" t="s">
        <v>63</v>
      </c>
      <c r="E37" s="5" t="n">
        <v>2</v>
      </c>
      <c r="F37" s="5" t="n">
        <v>-423.787755880011</v>
      </c>
      <c r="G37" s="5" t="n">
        <f aca="false">F37*2625.5</f>
        <v>-1112654.75306297</v>
      </c>
      <c r="H37" s="5"/>
    </row>
    <row r="38" customFormat="false" ht="15.75" hidden="false" customHeight="false" outlineLevel="0" collapsed="false">
      <c r="A38" s="0" t="s">
        <v>39</v>
      </c>
      <c r="B38" s="0" t="s">
        <v>40</v>
      </c>
      <c r="C38" s="0" t="s">
        <v>63</v>
      </c>
      <c r="D38" s="0" t="s">
        <v>63</v>
      </c>
      <c r="E38" s="5" t="n">
        <v>2</v>
      </c>
      <c r="F38" s="5" t="n">
        <v>-422.710310999997</v>
      </c>
      <c r="G38" s="5" t="n">
        <f aca="false">F38*2625.5</f>
        <v>-1109825.92153049</v>
      </c>
      <c r="H38" s="5"/>
    </row>
    <row r="39" customFormat="false" ht="15" hidden="false" customHeight="false" outlineLevel="0" collapsed="false">
      <c r="A39" s="3" t="s">
        <v>41</v>
      </c>
      <c r="B39" s="0" t="s">
        <v>42</v>
      </c>
      <c r="C39" s="0" t="s">
        <v>63</v>
      </c>
      <c r="D39" s="0" t="s">
        <v>63</v>
      </c>
      <c r="E39" s="5" t="n">
        <v>2</v>
      </c>
      <c r="F39" s="5" t="n">
        <v>-414.478479398941</v>
      </c>
      <c r="G39" s="5" t="n">
        <f aca="false">F39*2625.5</f>
        <v>-1088213.24766192</v>
      </c>
      <c r="H39" s="5"/>
    </row>
    <row r="40" customFormat="false" ht="15" hidden="false" customHeight="false" outlineLevel="0" collapsed="false">
      <c r="A40" s="0" t="s">
        <v>43</v>
      </c>
      <c r="B40" s="0" t="s">
        <v>44</v>
      </c>
      <c r="C40" s="0" t="s">
        <v>63</v>
      </c>
      <c r="D40" s="0" t="s">
        <v>63</v>
      </c>
      <c r="E40" s="5" t="n">
        <v>2</v>
      </c>
      <c r="F40" s="5" t="n">
        <v>-192.752766959408</v>
      </c>
      <c r="G40" s="5" t="n">
        <f aca="false">F40*2625.5</f>
        <v>-506072.389651926</v>
      </c>
      <c r="H40" s="5"/>
    </row>
    <row r="41" customFormat="false" ht="15" hidden="false" customHeight="false" outlineLevel="0" collapsed="false">
      <c r="A41" s="0" t="s">
        <v>45</v>
      </c>
      <c r="B41" s="0" t="s">
        <v>46</v>
      </c>
      <c r="C41" s="0" t="s">
        <v>63</v>
      </c>
      <c r="D41" s="0" t="s">
        <v>63</v>
      </c>
      <c r="E41" s="5" t="n">
        <v>3</v>
      </c>
      <c r="F41" s="5" t="n">
        <v>-289.300720419983</v>
      </c>
      <c r="G41" s="5" t="n">
        <f aca="false">F41*2625.5</f>
        <v>-759559.041462665</v>
      </c>
      <c r="H41" s="5"/>
    </row>
    <row r="42" customFormat="false" ht="15" hidden="false" customHeight="false" outlineLevel="0" collapsed="false">
      <c r="A42" s="0" t="s">
        <v>47</v>
      </c>
      <c r="B42" s="0" t="s">
        <v>48</v>
      </c>
      <c r="C42" s="0" t="s">
        <v>63</v>
      </c>
      <c r="D42" s="0" t="s">
        <v>63</v>
      </c>
      <c r="E42" s="5" t="n">
        <v>4</v>
      </c>
      <c r="F42" s="5" t="n">
        <v>-385.800883419002</v>
      </c>
      <c r="G42" s="5" t="n">
        <f aca="false">F42*2625.5</f>
        <v>-1012920.21941659</v>
      </c>
      <c r="H42" s="5"/>
    </row>
    <row r="43" customFormat="false" ht="15" hidden="false" customHeight="false" outlineLevel="0" collapsed="false">
      <c r="A43" s="0" t="s">
        <v>49</v>
      </c>
      <c r="B43" s="0" t="s">
        <v>50</v>
      </c>
      <c r="C43" s="0" t="s">
        <v>63</v>
      </c>
      <c r="D43" s="0" t="s">
        <v>63</v>
      </c>
      <c r="E43" s="5" t="n">
        <v>6</v>
      </c>
      <c r="F43" s="5" t="n">
        <v>-578.800940469409</v>
      </c>
      <c r="G43" s="5" t="n">
        <f aca="false">F43*2625.5</f>
        <v>-1519641.86920243</v>
      </c>
      <c r="H43" s="5"/>
    </row>
    <row r="44" customFormat="false" ht="15" hidden="false" customHeight="false" outlineLevel="0" collapsed="false">
      <c r="A44" s="0" t="s">
        <v>51</v>
      </c>
      <c r="B44" s="0" t="s">
        <v>52</v>
      </c>
      <c r="C44" s="0" t="s">
        <v>63</v>
      </c>
      <c r="D44" s="0" t="s">
        <v>63</v>
      </c>
      <c r="E44" s="5" t="n">
        <v>24</v>
      </c>
      <c r="F44" s="5" t="n">
        <v>-2315.25061440736</v>
      </c>
      <c r="G44" s="5" t="n">
        <f aca="false">F44*2625.5</f>
        <v>-6078690.48812652</v>
      </c>
      <c r="H44" s="5"/>
    </row>
    <row r="45" customFormat="false" ht="15" hidden="false" customHeight="false" outlineLevel="0" collapsed="false">
      <c r="E45" s="5"/>
      <c r="F45" s="5"/>
      <c r="G45" s="5"/>
      <c r="H45" s="5"/>
    </row>
    <row r="46" customFormat="false" ht="15" hidden="false" customHeight="false" outlineLevel="0" collapsed="false">
      <c r="A46" s="0" t="s">
        <v>53</v>
      </c>
      <c r="B46" s="0" t="s">
        <v>54</v>
      </c>
      <c r="C46" s="0" t="s">
        <v>63</v>
      </c>
      <c r="D46" s="0" t="s">
        <v>63</v>
      </c>
      <c r="E46" s="5" t="n">
        <v>2</v>
      </c>
      <c r="F46" s="5" t="n">
        <v>-184.423216138236</v>
      </c>
      <c r="G46" s="5" t="n">
        <f aca="false">F46*2625.5</f>
        <v>-484203.153970939</v>
      </c>
      <c r="H46" s="5"/>
    </row>
    <row r="47" customFormat="false" ht="15" hidden="false" customHeight="false" outlineLevel="0" collapsed="false">
      <c r="A47" s="0" t="s">
        <v>55</v>
      </c>
      <c r="B47" s="0" t="s">
        <v>56</v>
      </c>
      <c r="C47" s="0" t="s">
        <v>63</v>
      </c>
      <c r="D47" s="0" t="s">
        <v>63</v>
      </c>
      <c r="E47" s="5" t="n">
        <v>3</v>
      </c>
      <c r="F47" s="5" t="n">
        <v>-276.885419710582</v>
      </c>
      <c r="G47" s="5" t="n">
        <f aca="false">F47*2625.5</f>
        <v>-726962.669450133</v>
      </c>
      <c r="H47" s="5"/>
    </row>
    <row r="48" customFormat="false" ht="15" hidden="false" customHeight="false" outlineLevel="0" collapsed="false">
      <c r="A48" s="0" t="s">
        <v>57</v>
      </c>
      <c r="B48" s="0" t="s">
        <v>58</v>
      </c>
      <c r="C48" s="0" t="s">
        <v>63</v>
      </c>
      <c r="D48" s="0" t="s">
        <v>63</v>
      </c>
      <c r="E48" s="5" t="n">
        <v>4</v>
      </c>
      <c r="F48" s="5" t="n">
        <v>-369.284426290812</v>
      </c>
      <c r="G48" s="5" t="n">
        <f aca="false">F48*2625.5</f>
        <v>-969556.261226527</v>
      </c>
      <c r="H48" s="5"/>
    </row>
    <row r="49" customFormat="false" ht="15" hidden="false" customHeight="false" outlineLevel="0" collapsed="false">
      <c r="A49" s="0" t="s">
        <v>59</v>
      </c>
      <c r="B49" s="0" t="s">
        <v>60</v>
      </c>
      <c r="C49" s="0" t="s">
        <v>63</v>
      </c>
      <c r="D49" s="0" t="s">
        <v>63</v>
      </c>
      <c r="E49" s="5" t="n">
        <v>6</v>
      </c>
      <c r="F49" s="5" t="n">
        <v>-554.040647203315</v>
      </c>
      <c r="G49" s="5" t="n">
        <f aca="false">F49*2625.5</f>
        <v>-1454633.7192323</v>
      </c>
      <c r="H49" s="5"/>
    </row>
    <row r="50" customFormat="false" ht="15" hidden="false" customHeight="false" outlineLevel="0" collapsed="false">
      <c r="A50" s="2" t="s">
        <v>61</v>
      </c>
      <c r="B50" s="0" t="s">
        <v>62</v>
      </c>
      <c r="C50" s="0" t="s">
        <v>63</v>
      </c>
      <c r="D50" s="0" t="s">
        <v>63</v>
      </c>
      <c r="E50" s="5" t="n">
        <v>12</v>
      </c>
      <c r="F50" s="5" t="n">
        <v>-1108.32913774046</v>
      </c>
      <c r="G50" s="5" t="n">
        <f aca="false">F50*2625.5</f>
        <v>-2909918.15113758</v>
      </c>
      <c r="H50" s="5"/>
    </row>
    <row r="51" customFormat="false" ht="15" hidden="false" customHeight="false" outlineLevel="0" collapsed="false">
      <c r="E51" s="5"/>
      <c r="F51" s="5"/>
      <c r="G51" s="5"/>
      <c r="H51" s="5"/>
    </row>
    <row r="52" customFormat="false" ht="15" hidden="false" customHeight="false" outlineLevel="0" collapsed="false">
      <c r="A52" s="3"/>
    </row>
    <row r="54" customFormat="false" ht="15.75" hidden="false" customHeight="false" outlineLevel="0" collapsed="false">
      <c r="A54" s="0" t="s">
        <v>64</v>
      </c>
      <c r="B54" s="0" t="s">
        <v>65</v>
      </c>
      <c r="C54" s="0" t="s">
        <v>11</v>
      </c>
      <c r="D54" s="0" t="s">
        <v>11</v>
      </c>
      <c r="E54" s="0" t="n">
        <v>2</v>
      </c>
      <c r="F54" s="0" t="n">
        <v>-379.155412491905</v>
      </c>
      <c r="G54" s="0" t="n">
        <f aca="false">F54*2625.5</f>
        <v>-995472.535497497</v>
      </c>
    </row>
    <row r="55" customFormat="false" ht="15.75" hidden="false" customHeight="false" outlineLevel="0" collapsed="false">
      <c r="A55" s="0" t="s">
        <v>66</v>
      </c>
      <c r="B55" s="0" t="s">
        <v>67</v>
      </c>
      <c r="C55" s="0" t="s">
        <v>11</v>
      </c>
      <c r="D55" s="0" t="s">
        <v>11</v>
      </c>
      <c r="E55" s="0" t="n">
        <v>2</v>
      </c>
      <c r="F55" s="0" t="n">
        <v>-379.122867902751</v>
      </c>
      <c r="G55" s="0" t="n">
        <f aca="false">F55*2625.5</f>
        <v>-995387.089678673</v>
      </c>
    </row>
    <row r="56" customFormat="false" ht="15.75" hidden="false" customHeight="false" outlineLevel="0" collapsed="false">
      <c r="A56" s="0" t="s">
        <v>68</v>
      </c>
      <c r="B56" s="0" t="s">
        <v>69</v>
      </c>
      <c r="C56" s="0" t="s">
        <v>11</v>
      </c>
      <c r="D56" s="0" t="s">
        <v>11</v>
      </c>
      <c r="E56" s="0" t="n">
        <v>2</v>
      </c>
      <c r="F56" s="0" t="n">
        <v>-343.73415183957</v>
      </c>
      <c r="G56" s="0" t="n">
        <f aca="false">F56*2625.5</f>
        <v>-902474.015654791</v>
      </c>
    </row>
    <row r="57" customFormat="false" ht="15.75" hidden="false" customHeight="false" outlineLevel="0" collapsed="false">
      <c r="A57" s="0" t="s">
        <v>70</v>
      </c>
      <c r="B57" s="0" t="s">
        <v>71</v>
      </c>
      <c r="C57" s="0" t="s">
        <v>11</v>
      </c>
      <c r="D57" s="0" t="s">
        <v>11</v>
      </c>
      <c r="E57" s="0" t="n">
        <v>2</v>
      </c>
      <c r="F57" s="0" t="n">
        <v>-343.698439571436</v>
      </c>
      <c r="G57" s="0" t="n">
        <f aca="false">F57*2625.5</f>
        <v>-902380.253094805</v>
      </c>
    </row>
    <row r="58" customFormat="false" ht="15.75" hidden="false" customHeight="false" outlineLevel="0" collapsed="false">
      <c r="A58" s="0" t="s">
        <v>72</v>
      </c>
      <c r="B58" s="0" t="s">
        <v>73</v>
      </c>
      <c r="C58" s="0" t="s">
        <v>11</v>
      </c>
      <c r="D58" s="0" t="s">
        <v>11</v>
      </c>
      <c r="E58" s="0" t="n">
        <v>2</v>
      </c>
      <c r="F58" s="0" t="n">
        <v>-343.197754507956</v>
      </c>
      <c r="G58" s="0" t="n">
        <f aca="false">F58*2625.5</f>
        <v>-901065.704460638</v>
      </c>
    </row>
    <row r="59" customFormat="false" ht="15.75" hidden="false" customHeight="false" outlineLevel="0" collapsed="false">
      <c r="A59" s="0" t="s">
        <v>74</v>
      </c>
      <c r="B59" s="0" t="s">
        <v>75</v>
      </c>
      <c r="C59" s="0" t="s">
        <v>11</v>
      </c>
      <c r="D59" s="0" t="s">
        <v>11</v>
      </c>
      <c r="E59" s="0" t="n">
        <v>2</v>
      </c>
      <c r="F59" s="0" t="n">
        <v>-343.160163550955</v>
      </c>
      <c r="G59" s="0" t="n">
        <f aca="false">F59*2625.5</f>
        <v>-900967.009403032</v>
      </c>
    </row>
    <row r="60" customFormat="false" ht="15.75" hidden="false" customHeight="false" outlineLevel="0" collapsed="false">
      <c r="A60" s="0" t="s">
        <v>76</v>
      </c>
      <c r="B60" s="0" t="s">
        <v>77</v>
      </c>
      <c r="C60" s="0" t="s">
        <v>11</v>
      </c>
      <c r="D60" s="0" t="s">
        <v>11</v>
      </c>
      <c r="E60" s="0" t="n">
        <v>2</v>
      </c>
      <c r="F60" s="0" t="n">
        <v>-339.076633308916</v>
      </c>
      <c r="G60" s="0" t="n">
        <f aca="false">F60*2625.5</f>
        <v>-890245.700752559</v>
      </c>
    </row>
    <row r="61" customFormat="false" ht="15.75" hidden="false" customHeight="false" outlineLevel="0" collapsed="false">
      <c r="A61" s="0" t="s">
        <v>78</v>
      </c>
      <c r="B61" s="0" t="s">
        <v>79</v>
      </c>
      <c r="C61" s="0" t="s">
        <v>11</v>
      </c>
      <c r="D61" s="0" t="s">
        <v>11</v>
      </c>
      <c r="E61" s="0" t="n">
        <v>2</v>
      </c>
      <c r="F61" s="0" t="n">
        <v>-339.052961100804</v>
      </c>
      <c r="G61" s="0" t="n">
        <f aca="false">F61*2625.5</f>
        <v>-890183.549370161</v>
      </c>
    </row>
    <row r="62" customFormat="false" ht="15.75" hidden="false" customHeight="false" outlineLevel="0" collapsed="false">
      <c r="A62" s="0" t="s">
        <v>80</v>
      </c>
      <c r="B62" s="0" t="s">
        <v>81</v>
      </c>
      <c r="C62" s="0" t="s">
        <v>11</v>
      </c>
      <c r="D62" s="0" t="s">
        <v>11</v>
      </c>
      <c r="E62" s="0" t="n">
        <v>2</v>
      </c>
      <c r="F62" s="0" t="n">
        <v>-343.179755327163</v>
      </c>
      <c r="G62" s="0" t="n">
        <f aca="false">F62*2625.5</f>
        <v>-901018.447611467</v>
      </c>
      <c r="I62" s="7"/>
      <c r="J62" s="8"/>
      <c r="K62" s="8"/>
      <c r="L62" s="8"/>
    </row>
    <row r="63" customFormat="false" ht="15.75" hidden="false" customHeight="false" outlineLevel="0" collapsed="false">
      <c r="A63" s="0" t="s">
        <v>82</v>
      </c>
      <c r="B63" s="0" t="s">
        <v>83</v>
      </c>
      <c r="C63" s="0" t="s">
        <v>11</v>
      </c>
      <c r="D63" s="0" t="s">
        <v>11</v>
      </c>
      <c r="E63" s="0" t="n">
        <v>2</v>
      </c>
      <c r="F63" s="0" t="n">
        <v>-343.181849056318</v>
      </c>
      <c r="G63" s="0" t="n">
        <f aca="false">F63*2625.5</f>
        <v>-901023.944697363</v>
      </c>
    </row>
    <row r="64" customFormat="false" ht="15.75" hidden="false" customHeight="false" outlineLevel="0" collapsed="false">
      <c r="A64" s="0" t="s">
        <v>84</v>
      </c>
      <c r="B64" s="0" t="s">
        <v>85</v>
      </c>
      <c r="C64" s="0" t="s">
        <v>11</v>
      </c>
      <c r="D64" s="0" t="s">
        <v>11</v>
      </c>
      <c r="E64" s="0" t="n">
        <v>2</v>
      </c>
      <c r="F64" s="0" t="n">
        <v>-307.761300768306</v>
      </c>
      <c r="G64" s="0" t="n">
        <f aca="false">F64*2625.5</f>
        <v>-808027.295167187</v>
      </c>
    </row>
    <row r="65" customFormat="false" ht="15.75" hidden="false" customHeight="false" outlineLevel="0" collapsed="false">
      <c r="A65" s="0" t="s">
        <v>86</v>
      </c>
      <c r="B65" s="0" t="s">
        <v>87</v>
      </c>
      <c r="C65" s="0" t="s">
        <v>11</v>
      </c>
      <c r="D65" s="0" t="s">
        <v>11</v>
      </c>
      <c r="E65" s="0" t="n">
        <v>2</v>
      </c>
      <c r="F65" s="0" t="n">
        <v>-307.718059621291</v>
      </c>
      <c r="G65" s="0" t="n">
        <f aca="false">F65*2625.5</f>
        <v>-807913.7655357</v>
      </c>
    </row>
    <row r="66" customFormat="false" ht="15.75" hidden="false" customHeight="false" outlineLevel="0" collapsed="false">
      <c r="A66" s="0" t="s">
        <v>88</v>
      </c>
      <c r="B66" s="0" t="s">
        <v>89</v>
      </c>
      <c r="C66" s="0" t="s">
        <v>11</v>
      </c>
      <c r="D66" s="0" t="s">
        <v>11</v>
      </c>
      <c r="E66" s="0" t="n">
        <v>2</v>
      </c>
      <c r="F66" s="0" t="n">
        <v>-307.221994139813</v>
      </c>
      <c r="G66" s="0" t="n">
        <f aca="false">F66*2625.5</f>
        <v>-806611.345614079</v>
      </c>
    </row>
    <row r="67" customFormat="false" ht="15.75" hidden="false" customHeight="false" outlineLevel="0" collapsed="false">
      <c r="A67" s="0" t="s">
        <v>90</v>
      </c>
      <c r="B67" s="0" t="s">
        <v>91</v>
      </c>
      <c r="C67" s="0" t="s">
        <v>11</v>
      </c>
      <c r="D67" s="0" t="s">
        <v>11</v>
      </c>
      <c r="E67" s="0" t="n">
        <v>2</v>
      </c>
      <c r="F67" s="0" t="n">
        <v>-307.190668093789</v>
      </c>
      <c r="G67" s="0" t="n">
        <f aca="false">F67*2625.5</f>
        <v>-806529.099080243</v>
      </c>
    </row>
    <row r="68" customFormat="false" ht="15.75" hidden="false" customHeight="false" outlineLevel="0" collapsed="false">
      <c r="A68" s="0" t="s">
        <v>92</v>
      </c>
      <c r="B68" s="0" t="s">
        <v>93</v>
      </c>
      <c r="C68" s="0" t="s">
        <v>11</v>
      </c>
      <c r="D68" s="0" t="s">
        <v>11</v>
      </c>
      <c r="E68" s="0" t="n">
        <v>2</v>
      </c>
      <c r="F68" s="0" t="n">
        <v>-303.100236912747</v>
      </c>
      <c r="G68" s="0" t="n">
        <f aca="false">F68*2625.5</f>
        <v>-795789.672014417</v>
      </c>
    </row>
    <row r="69" customFormat="false" ht="15.75" hidden="false" customHeight="false" outlineLevel="0" collapsed="false">
      <c r="A69" s="0" t="s">
        <v>94</v>
      </c>
      <c r="B69" s="0" t="s">
        <v>95</v>
      </c>
      <c r="C69" s="0" t="s">
        <v>11</v>
      </c>
      <c r="D69" s="0" t="s">
        <v>11</v>
      </c>
      <c r="E69" s="0" t="n">
        <v>2</v>
      </c>
      <c r="F69" s="0" t="n">
        <v>-303.081513186744</v>
      </c>
      <c r="G69" s="0" t="n">
        <f aca="false">F69*2625.5</f>
        <v>-795740.512871796</v>
      </c>
    </row>
    <row r="70" customFormat="false" ht="15.75" hidden="false" customHeight="false" outlineLevel="0" collapsed="false">
      <c r="A70" s="0" t="s">
        <v>96</v>
      </c>
      <c r="B70" s="0" t="s">
        <v>97</v>
      </c>
      <c r="C70" s="0" t="s">
        <v>11</v>
      </c>
      <c r="D70" s="0" t="s">
        <v>11</v>
      </c>
      <c r="E70" s="0" t="n">
        <v>2</v>
      </c>
      <c r="F70" s="0" t="n">
        <v>-339.068804081029</v>
      </c>
      <c r="G70" s="0" t="n">
        <f aca="false">F70*2625.5</f>
        <v>-890225.145114742</v>
      </c>
    </row>
    <row r="71" customFormat="false" ht="15.75" hidden="false" customHeight="false" outlineLevel="0" collapsed="false">
      <c r="A71" s="0" t="s">
        <v>98</v>
      </c>
      <c r="B71" s="0" t="s">
        <v>99</v>
      </c>
      <c r="C71" s="0" t="s">
        <v>11</v>
      </c>
      <c r="D71" s="0" t="s">
        <v>11</v>
      </c>
      <c r="E71" s="0" t="n">
        <v>2</v>
      </c>
      <c r="F71" s="0" t="n">
        <v>-339.017954735188</v>
      </c>
      <c r="G71" s="0" t="n">
        <f aca="false">F71*2625.5</f>
        <v>-890091.640157236</v>
      </c>
    </row>
    <row r="72" customFormat="false" ht="15.75" hidden="false" customHeight="false" outlineLevel="0" collapsed="false">
      <c r="A72" s="0" t="s">
        <v>100</v>
      </c>
      <c r="B72" s="0" t="s">
        <v>101</v>
      </c>
      <c r="C72" s="0" t="s">
        <v>11</v>
      </c>
      <c r="D72" s="0" t="s">
        <v>11</v>
      </c>
      <c r="E72" s="0" t="n">
        <v>2</v>
      </c>
      <c r="F72" s="0" t="n">
        <v>-303.590551206511</v>
      </c>
      <c r="G72" s="0" t="n">
        <f aca="false">F72*2625.5</f>
        <v>-797076.992192695</v>
      </c>
    </row>
    <row r="73" customFormat="false" ht="15.75" hidden="false" customHeight="false" outlineLevel="0" collapsed="false">
      <c r="A73" s="0" t="s">
        <v>102</v>
      </c>
      <c r="B73" s="0" t="s">
        <v>103</v>
      </c>
      <c r="C73" s="0" t="s">
        <v>11</v>
      </c>
      <c r="D73" s="0" t="s">
        <v>11</v>
      </c>
      <c r="E73" s="0" t="n">
        <v>2</v>
      </c>
      <c r="F73" s="0" t="n">
        <v>-303.600077785346</v>
      </c>
      <c r="G73" s="0" t="n">
        <f aca="false">F73*2625.5</f>
        <v>-797102.004225426</v>
      </c>
    </row>
    <row r="74" customFormat="false" ht="15.75" hidden="false" customHeight="false" outlineLevel="0" collapsed="false">
      <c r="A74" s="0" t="s">
        <v>104</v>
      </c>
      <c r="B74" s="0" t="s">
        <v>105</v>
      </c>
      <c r="C74" s="0" t="s">
        <v>11</v>
      </c>
      <c r="D74" s="0" t="s">
        <v>11</v>
      </c>
      <c r="E74" s="0" t="n">
        <v>2</v>
      </c>
      <c r="F74" s="0" t="n">
        <v>-303.10445931927</v>
      </c>
      <c r="G74" s="0" t="n">
        <f aca="false">F74*2625.5</f>
        <v>-795800.757942743</v>
      </c>
    </row>
    <row r="75" customFormat="false" ht="15.75" hidden="false" customHeight="false" outlineLevel="0" collapsed="false">
      <c r="A75" s="0" t="s">
        <v>106</v>
      </c>
      <c r="B75" s="0" t="s">
        <v>107</v>
      </c>
      <c r="C75" s="0" t="s">
        <v>11</v>
      </c>
      <c r="D75" s="0" t="s">
        <v>11</v>
      </c>
      <c r="E75" s="0" t="n">
        <v>2</v>
      </c>
      <c r="F75" s="0" t="n">
        <v>-303.065741665833</v>
      </c>
      <c r="G75" s="0" t="n">
        <f aca="false">F75*2625.5</f>
        <v>-795699.104743645</v>
      </c>
    </row>
    <row r="76" customFormat="false" ht="15.75" hidden="false" customHeight="false" outlineLevel="0" collapsed="false">
      <c r="A76" s="0" t="s">
        <v>108</v>
      </c>
      <c r="B76" s="0" t="s">
        <v>109</v>
      </c>
      <c r="C76" s="0" t="s">
        <v>11</v>
      </c>
      <c r="D76" s="0" t="s">
        <v>11</v>
      </c>
      <c r="E76" s="0" t="n">
        <v>2</v>
      </c>
      <c r="F76" s="0" t="n">
        <v>-298.975309784771</v>
      </c>
      <c r="G76" s="0" t="n">
        <f aca="false">F76*2625.5</f>
        <v>-784959.675839916</v>
      </c>
      <c r="H76" s="8"/>
      <c r="K76" s="8"/>
      <c r="L76" s="8"/>
      <c r="M76" s="8"/>
      <c r="N76" s="8"/>
      <c r="O76" s="8"/>
      <c r="P76" s="8"/>
    </row>
    <row r="77" customFormat="false" ht="15.75" hidden="false" customHeight="false" outlineLevel="0" collapsed="false">
      <c r="A77" s="0" t="s">
        <v>110</v>
      </c>
      <c r="B77" s="0" t="s">
        <v>111</v>
      </c>
      <c r="C77" s="0" t="s">
        <v>11</v>
      </c>
      <c r="D77" s="0" t="s">
        <v>11</v>
      </c>
      <c r="E77" s="0" t="n">
        <v>2</v>
      </c>
      <c r="F77" s="0" t="n">
        <v>-298.973409050118</v>
      </c>
      <c r="G77" s="0" t="n">
        <f aca="false">F77*2625.5</f>
        <v>-784954.685461085</v>
      </c>
    </row>
    <row r="78" customFormat="false" ht="15.75" hidden="false" customHeight="false" outlineLevel="0" collapsed="false">
      <c r="B78" s="8"/>
      <c r="C78" s="8"/>
      <c r="F78" s="8"/>
      <c r="H78" s="8"/>
      <c r="K78" s="8"/>
      <c r="L78" s="8"/>
      <c r="M78" s="8"/>
      <c r="N78" s="8"/>
      <c r="O78" s="8"/>
      <c r="P78" s="8"/>
    </row>
    <row r="79" customFormat="false" ht="15.75" hidden="false" customHeight="false" outlineLevel="0" collapsed="false">
      <c r="A79" s="0" t="s">
        <v>64</v>
      </c>
      <c r="B79" s="0" t="s">
        <v>65</v>
      </c>
      <c r="C79" s="0" t="s">
        <v>63</v>
      </c>
      <c r="D79" s="0" t="s">
        <v>63</v>
      </c>
      <c r="E79" s="0" t="n">
        <v>2</v>
      </c>
      <c r="F79" s="0" t="n">
        <v>-379.748613332738</v>
      </c>
      <c r="G79" s="0" t="n">
        <f aca="false">F79*2625.5</f>
        <v>-997029.984305104</v>
      </c>
    </row>
    <row r="80" customFormat="false" ht="15.75" hidden="false" customHeight="false" outlineLevel="0" collapsed="false">
      <c r="A80" s="0" t="s">
        <v>66</v>
      </c>
      <c r="B80" s="0" t="s">
        <v>67</v>
      </c>
      <c r="C80" s="0" t="s">
        <v>63</v>
      </c>
      <c r="D80" s="0" t="s">
        <v>63</v>
      </c>
      <c r="E80" s="0" t="n">
        <v>2</v>
      </c>
      <c r="F80" s="0" t="n">
        <v>-379.705359558901</v>
      </c>
      <c r="G80" s="0" t="n">
        <f aca="false">F80*2625.5</f>
        <v>-996916.421521895</v>
      </c>
      <c r="H80" s="8"/>
      <c r="K80" s="8"/>
      <c r="L80" s="8"/>
      <c r="M80" s="8"/>
      <c r="N80" s="8"/>
      <c r="O80" s="8"/>
      <c r="P80" s="8"/>
    </row>
    <row r="81" customFormat="false" ht="15.75" hidden="false" customHeight="false" outlineLevel="0" collapsed="false">
      <c r="A81" s="0" t="s">
        <v>68</v>
      </c>
      <c r="B81" s="0" t="s">
        <v>69</v>
      </c>
      <c r="C81" s="0" t="s">
        <v>63</v>
      </c>
      <c r="D81" s="0" t="s">
        <v>63</v>
      </c>
      <c r="E81" s="0" t="n">
        <v>2</v>
      </c>
      <c r="F81" s="0" t="n">
        <v>-344.324255007746</v>
      </c>
      <c r="G81" s="0" t="n">
        <f aca="false">F81*2625.5</f>
        <v>-904023.331522837</v>
      </c>
    </row>
    <row r="82" customFormat="false" ht="15.75" hidden="false" customHeight="false" outlineLevel="0" collapsed="false">
      <c r="A82" s="0" t="s">
        <v>70</v>
      </c>
      <c r="B82" s="0" t="s">
        <v>71</v>
      </c>
      <c r="C82" s="0" t="s">
        <v>63</v>
      </c>
      <c r="D82" s="0" t="s">
        <v>63</v>
      </c>
      <c r="E82" s="0" t="n">
        <v>2</v>
      </c>
      <c r="F82" s="0" t="n">
        <v>-344.280934616784</v>
      </c>
      <c r="G82" s="0" t="n">
        <f aca="false">F82*2625.5</f>
        <v>-903909.593836366</v>
      </c>
      <c r="H82" s="8"/>
      <c r="K82" s="8"/>
      <c r="L82" s="8"/>
      <c r="M82" s="8"/>
      <c r="N82" s="8"/>
      <c r="O82" s="8"/>
      <c r="P82" s="8"/>
    </row>
    <row r="83" customFormat="false" ht="15.75" hidden="false" customHeight="false" outlineLevel="0" collapsed="false">
      <c r="A83" s="0" t="s">
        <v>72</v>
      </c>
      <c r="B83" s="0" t="s">
        <v>73</v>
      </c>
      <c r="C83" s="0" t="s">
        <v>63</v>
      </c>
      <c r="D83" s="0" t="s">
        <v>63</v>
      </c>
      <c r="E83" s="0" t="n">
        <v>2</v>
      </c>
      <c r="F83" s="0" t="n">
        <v>-343.784765707648</v>
      </c>
      <c r="G83" s="0" t="n">
        <f aca="false">F83*2625.5</f>
        <v>-902606.90236543</v>
      </c>
    </row>
    <row r="84" customFormat="false" ht="15.75" hidden="false" customHeight="false" outlineLevel="0" collapsed="false">
      <c r="A84" s="0" t="s">
        <v>74</v>
      </c>
      <c r="B84" s="0" t="s">
        <v>75</v>
      </c>
      <c r="C84" s="0" t="s">
        <v>63</v>
      </c>
      <c r="D84" s="0" t="s">
        <v>63</v>
      </c>
      <c r="E84" s="0" t="n">
        <v>2</v>
      </c>
      <c r="F84" s="0" t="n">
        <v>-343.743975550905</v>
      </c>
      <c r="G84" s="0" t="n">
        <f aca="false">F84*2625.5</f>
        <v>-902499.807808901</v>
      </c>
    </row>
    <row r="85" customFormat="false" ht="15.75" hidden="false" customHeight="false" outlineLevel="0" collapsed="false">
      <c r="A85" s="0" t="s">
        <v>76</v>
      </c>
      <c r="B85" s="0" t="s">
        <v>77</v>
      </c>
      <c r="C85" s="0" t="s">
        <v>63</v>
      </c>
      <c r="D85" s="0" t="s">
        <v>63</v>
      </c>
      <c r="E85" s="0" t="n">
        <v>2</v>
      </c>
      <c r="F85" s="0" t="n">
        <v>-339.666304665027</v>
      </c>
      <c r="G85" s="0" t="n">
        <f aca="false">F85*2625.5</f>
        <v>-891793.882898028</v>
      </c>
    </row>
    <row r="86" customFormat="false" ht="15.75" hidden="false" customHeight="false" outlineLevel="0" collapsed="false">
      <c r="A86" s="0" t="s">
        <v>78</v>
      </c>
      <c r="B86" s="0" t="s">
        <v>79</v>
      </c>
      <c r="C86" s="0" t="s">
        <v>63</v>
      </c>
      <c r="D86" s="0" t="s">
        <v>63</v>
      </c>
      <c r="E86" s="0" t="n">
        <v>2</v>
      </c>
      <c r="F86" s="0" t="n">
        <v>-339.627731547792</v>
      </c>
      <c r="G86" s="0" t="n">
        <f aca="false">F86*2625.5</f>
        <v>-891692.609178728</v>
      </c>
      <c r="O86" s="9"/>
      <c r="P86" s="10"/>
    </row>
    <row r="87" customFormat="false" ht="15.75" hidden="false" customHeight="false" outlineLevel="0" collapsed="false">
      <c r="A87" s="0" t="s">
        <v>80</v>
      </c>
      <c r="B87" s="0" t="s">
        <v>81</v>
      </c>
      <c r="C87" s="0" t="s">
        <v>63</v>
      </c>
      <c r="D87" s="0" t="s">
        <v>63</v>
      </c>
      <c r="E87" s="0" t="n">
        <v>2</v>
      </c>
      <c r="F87" s="0" t="n">
        <v>-343.782967668054</v>
      </c>
      <c r="G87" s="0" t="n">
        <f aca="false">F87*2625.5</f>
        <v>-902602.181612476</v>
      </c>
      <c r="O87" s="9"/>
      <c r="P87" s="10"/>
    </row>
    <row r="88" customFormat="false" ht="15.75" hidden="false" customHeight="false" outlineLevel="0" collapsed="false">
      <c r="A88" s="0" t="s">
        <v>82</v>
      </c>
      <c r="B88" s="0" t="s">
        <v>83</v>
      </c>
      <c r="C88" s="0" t="s">
        <v>63</v>
      </c>
      <c r="D88" s="0" t="s">
        <v>63</v>
      </c>
      <c r="E88" s="0" t="n">
        <v>2</v>
      </c>
      <c r="F88" s="0" t="n">
        <v>-343.785043344899</v>
      </c>
      <c r="G88" s="0" t="n">
        <f aca="false">F88*2625.5</f>
        <v>-902607.631302032</v>
      </c>
      <c r="O88" s="9"/>
      <c r="P88" s="10"/>
    </row>
    <row r="89" customFormat="false" ht="15.75" hidden="false" customHeight="false" outlineLevel="0" collapsed="false">
      <c r="A89" s="0" t="s">
        <v>84</v>
      </c>
      <c r="B89" s="0" t="s">
        <v>85</v>
      </c>
      <c r="C89" s="0" t="s">
        <v>63</v>
      </c>
      <c r="D89" s="0" t="s">
        <v>63</v>
      </c>
      <c r="E89" s="0" t="n">
        <v>2</v>
      </c>
      <c r="F89" s="0" t="n">
        <v>-308.360659809153</v>
      </c>
      <c r="G89" s="0" t="n">
        <f aca="false">F89*2625.5</f>
        <v>-809600.912328931</v>
      </c>
      <c r="O89" s="9"/>
      <c r="P89" s="10"/>
    </row>
    <row r="90" customFormat="false" ht="15.75" hidden="false" customHeight="false" outlineLevel="0" collapsed="false">
      <c r="A90" s="0" t="s">
        <v>86</v>
      </c>
      <c r="B90" s="0" t="s">
        <v>87</v>
      </c>
      <c r="C90" s="0" t="s">
        <v>63</v>
      </c>
      <c r="D90" s="0" t="s">
        <v>63</v>
      </c>
      <c r="E90" s="0" t="n">
        <v>2</v>
      </c>
      <c r="F90" s="0" t="n">
        <v>-308.31838030383</v>
      </c>
      <c r="G90" s="0" t="n">
        <f aca="false">F90*2625.5</f>
        <v>-809489.907487706</v>
      </c>
      <c r="O90" s="9"/>
      <c r="P90" s="10"/>
    </row>
    <row r="91" customFormat="false" ht="15.75" hidden="false" customHeight="false" outlineLevel="0" collapsed="false">
      <c r="A91" s="0" t="s">
        <v>88</v>
      </c>
      <c r="B91" s="0" t="s">
        <v>89</v>
      </c>
      <c r="C91" s="0" t="s">
        <v>63</v>
      </c>
      <c r="D91" s="0" t="s">
        <v>63</v>
      </c>
      <c r="E91" s="0" t="n">
        <v>2</v>
      </c>
      <c r="F91" s="0" t="n">
        <v>-307.820803731792</v>
      </c>
      <c r="G91" s="0" t="n">
        <f aca="false">F91*2625.5</f>
        <v>-808183.52019782</v>
      </c>
      <c r="O91" s="9"/>
      <c r="P91" s="10"/>
    </row>
    <row r="92" customFormat="false" ht="15.75" hidden="false" customHeight="false" outlineLevel="0" collapsed="false">
      <c r="A92" s="0" t="s">
        <v>90</v>
      </c>
      <c r="B92" s="0" t="s">
        <v>91</v>
      </c>
      <c r="C92" s="0" t="s">
        <v>63</v>
      </c>
      <c r="D92" s="0" t="s">
        <v>63</v>
      </c>
      <c r="E92" s="0" t="n">
        <v>2</v>
      </c>
      <c r="F92" s="0" t="n">
        <v>-307.790579917557</v>
      </c>
      <c r="G92" s="0" t="n">
        <f aca="false">F92*2625.5</f>
        <v>-808104.167573546</v>
      </c>
      <c r="O92" s="9"/>
      <c r="P92" s="10"/>
    </row>
    <row r="93" customFormat="false" ht="15.75" hidden="false" customHeight="false" outlineLevel="0" collapsed="false">
      <c r="A93" s="0" t="s">
        <v>92</v>
      </c>
      <c r="B93" s="0" t="s">
        <v>93</v>
      </c>
      <c r="C93" s="0" t="s">
        <v>63</v>
      </c>
      <c r="D93" s="0" t="s">
        <v>63</v>
      </c>
      <c r="E93" s="0" t="n">
        <v>2</v>
      </c>
      <c r="F93" s="0" t="n">
        <v>-303.699356587317</v>
      </c>
      <c r="G93" s="0" t="n">
        <f aca="false">F93*2625.5</f>
        <v>-797362.660720001</v>
      </c>
      <c r="O93" s="9"/>
      <c r="P93" s="10"/>
    </row>
    <row r="94" customFormat="false" ht="15.75" hidden="false" customHeight="false" outlineLevel="0" collapsed="false">
      <c r="A94" s="0" t="s">
        <v>94</v>
      </c>
      <c r="B94" s="0" t="s">
        <v>95</v>
      </c>
      <c r="C94" s="0" t="s">
        <v>63</v>
      </c>
      <c r="D94" s="0" t="s">
        <v>63</v>
      </c>
      <c r="E94" s="0" t="n">
        <v>2</v>
      </c>
      <c r="F94" s="0" t="n">
        <v>-303.67296676913</v>
      </c>
      <c r="G94" s="0" t="n">
        <f aca="false">F94*2625.5</f>
        <v>-797293.374252351</v>
      </c>
      <c r="O94" s="9"/>
      <c r="P94" s="10"/>
    </row>
    <row r="95" customFormat="false" ht="15.75" hidden="false" customHeight="false" outlineLevel="0" collapsed="false">
      <c r="A95" s="0" t="s">
        <v>96</v>
      </c>
      <c r="B95" s="0" t="s">
        <v>97</v>
      </c>
      <c r="C95" s="0" t="s">
        <v>63</v>
      </c>
      <c r="D95" s="0" t="s">
        <v>63</v>
      </c>
      <c r="E95" s="0" t="n">
        <v>2</v>
      </c>
      <c r="F95" s="0" t="n">
        <v>-339.660245738142</v>
      </c>
      <c r="G95" s="0" t="n">
        <f aca="false">F95*2625.5</f>
        <v>-891777.975185492</v>
      </c>
      <c r="O95" s="9"/>
      <c r="P95" s="10"/>
    </row>
    <row r="96" customFormat="false" ht="15.75" hidden="false" customHeight="false" outlineLevel="0" collapsed="false">
      <c r="A96" s="0" t="s">
        <v>98</v>
      </c>
      <c r="B96" s="0" t="s">
        <v>99</v>
      </c>
      <c r="C96" s="0" t="s">
        <v>63</v>
      </c>
      <c r="D96" s="0" t="s">
        <v>63</v>
      </c>
      <c r="E96" s="0" t="n">
        <v>2</v>
      </c>
      <c r="F96" s="0" t="n">
        <v>-339.621539448862</v>
      </c>
      <c r="G96" s="0" t="n">
        <f aca="false">F96*2625.5</f>
        <v>-891676.351822987</v>
      </c>
      <c r="O96" s="9"/>
      <c r="P96" s="10"/>
    </row>
    <row r="97" customFormat="false" ht="15.75" hidden="false" customHeight="false" outlineLevel="0" collapsed="false">
      <c r="A97" s="0" t="s">
        <v>100</v>
      </c>
      <c r="B97" s="0" t="s">
        <v>101</v>
      </c>
      <c r="C97" s="0" t="s">
        <v>63</v>
      </c>
      <c r="D97" s="0" t="s">
        <v>63</v>
      </c>
      <c r="E97" s="0" t="n">
        <v>2</v>
      </c>
      <c r="F97" s="0" t="n">
        <v>-304.18334021039</v>
      </c>
      <c r="G97" s="0" t="n">
        <f aca="false">F97*2625.5</f>
        <v>-798633.359722379</v>
      </c>
      <c r="O97" s="9"/>
      <c r="P97" s="10"/>
    </row>
    <row r="98" customFormat="false" ht="15.75" hidden="false" customHeight="false" outlineLevel="0" collapsed="false">
      <c r="A98" s="0" t="s">
        <v>102</v>
      </c>
      <c r="B98" s="0" t="s">
        <v>103</v>
      </c>
      <c r="C98" s="0" t="s">
        <v>63</v>
      </c>
      <c r="D98" s="0" t="s">
        <v>63</v>
      </c>
      <c r="E98" s="0" t="n">
        <v>2</v>
      </c>
      <c r="F98" s="0" t="n">
        <v>-304.19524066704</v>
      </c>
      <c r="G98" s="0" t="n">
        <f aca="false">F98*2625.5</f>
        <v>-798664.604371314</v>
      </c>
      <c r="O98" s="9"/>
      <c r="P98" s="10"/>
    </row>
    <row r="99" customFormat="false" ht="15.75" hidden="false" customHeight="false" outlineLevel="0" collapsed="false">
      <c r="A99" s="0" t="s">
        <v>104</v>
      </c>
      <c r="B99" s="0" t="s">
        <v>105</v>
      </c>
      <c r="C99" s="0" t="s">
        <v>63</v>
      </c>
      <c r="D99" s="0" t="s">
        <v>63</v>
      </c>
      <c r="E99" s="0" t="n">
        <v>2</v>
      </c>
      <c r="F99" s="0" t="n">
        <v>-303.692360434032</v>
      </c>
      <c r="G99" s="0" t="n">
        <f aca="false">F99*2625.5</f>
        <v>-797344.292319551</v>
      </c>
      <c r="O99" s="9"/>
      <c r="P99" s="10"/>
    </row>
    <row r="100" customFormat="false" ht="15.75" hidden="false" customHeight="false" outlineLevel="0" collapsed="false">
      <c r="A100" s="0" t="s">
        <v>106</v>
      </c>
      <c r="B100" s="0" t="s">
        <v>107</v>
      </c>
      <c r="C100" s="0" t="s">
        <v>63</v>
      </c>
      <c r="D100" s="0" t="s">
        <v>63</v>
      </c>
      <c r="E100" s="0" t="n">
        <v>2</v>
      </c>
      <c r="F100" s="0" t="n">
        <v>-303.651326246581</v>
      </c>
      <c r="G100" s="0" t="n">
        <f aca="false">F100*2625.5</f>
        <v>-797236.557060398</v>
      </c>
      <c r="O100" s="9"/>
      <c r="P100" s="10"/>
    </row>
    <row r="101" customFormat="false" ht="15.75" hidden="false" customHeight="false" outlineLevel="0" collapsed="false">
      <c r="A101" s="0" t="s">
        <v>108</v>
      </c>
      <c r="B101" s="0" t="s">
        <v>109</v>
      </c>
      <c r="C101" s="0" t="s">
        <v>63</v>
      </c>
      <c r="D101" s="0" t="s">
        <v>63</v>
      </c>
      <c r="E101" s="0" t="n">
        <v>2</v>
      </c>
      <c r="F101" s="0" t="n">
        <v>-299.576085963651</v>
      </c>
      <c r="G101" s="0" t="n">
        <f aca="false">F101*2625.5</f>
        <v>-786537.013697566</v>
      </c>
      <c r="O101" s="9"/>
      <c r="P101" s="10"/>
    </row>
    <row r="102" customFormat="false" ht="15.75" hidden="false" customHeight="false" outlineLevel="0" collapsed="false">
      <c r="A102" s="0" t="s">
        <v>110</v>
      </c>
      <c r="B102" s="0" t="s">
        <v>111</v>
      </c>
      <c r="C102" s="0" t="s">
        <v>63</v>
      </c>
      <c r="D102" s="0" t="s">
        <v>63</v>
      </c>
      <c r="E102" s="0" t="n">
        <v>2</v>
      </c>
      <c r="F102" s="0" t="n">
        <v>-299.560602163013</v>
      </c>
      <c r="G102" s="0" t="n">
        <f aca="false">F102*2625.5</f>
        <v>-786496.360978991</v>
      </c>
      <c r="O102" s="9"/>
      <c r="P102" s="10"/>
    </row>
    <row r="103" customFormat="false" ht="15.75" hidden="false" customHeight="false" outlineLevel="0" collapsed="false">
      <c r="O103" s="9"/>
      <c r="P103" s="10"/>
    </row>
    <row r="104" customFormat="false" ht="15" hidden="false" customHeight="false" outlineLevel="0" collapsed="false">
      <c r="A104" s="3"/>
      <c r="O104" s="9"/>
      <c r="P104" s="10"/>
    </row>
    <row r="105" customFormat="false" ht="15" hidden="false" customHeight="false" outlineLevel="0" collapsed="false">
      <c r="O105" s="9"/>
      <c r="P105" s="10"/>
    </row>
    <row r="106" customFormat="false" ht="15" hidden="false" customHeight="false" outlineLevel="0" collapsed="false">
      <c r="O106" s="9"/>
      <c r="P106" s="10"/>
    </row>
    <row r="107" customFormat="false" ht="15" hidden="false" customHeight="false" outlineLevel="0" collapsed="false">
      <c r="O107" s="9"/>
      <c r="P107" s="10"/>
    </row>
    <row r="108" customFormat="false" ht="15.75" hidden="false" customHeight="false" outlineLevel="0" collapsed="false">
      <c r="O108" s="9"/>
      <c r="P108" s="10"/>
    </row>
    <row r="109" customFormat="false" ht="15.75" hidden="false" customHeight="false" outlineLevel="0" collapsed="false">
      <c r="O109" s="9"/>
      <c r="P109" s="10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O29" activeCellId="0" sqref="O29"/>
    </sheetView>
  </sheetViews>
  <sheetFormatPr defaultColWidth="10.453125" defaultRowHeight="15.75" zeroHeight="false" outlineLevelRow="0" outlineLevelCol="0"/>
  <cols>
    <col collapsed="false" customWidth="true" hidden="false" outlineLevel="0" max="2" min="2" style="0" width="19.16"/>
    <col collapsed="false" customWidth="true" hidden="false" outlineLevel="0" max="3" min="3" style="0" width="22.67"/>
    <col collapsed="false" customWidth="true" hidden="false" outlineLevel="0" max="4" min="4" style="0" width="18.83"/>
    <col collapsed="false" customWidth="true" hidden="false" outlineLevel="0" max="5" min="5" style="0" width="16.66"/>
    <col collapsed="false" customWidth="true" hidden="false" outlineLevel="0" max="7" min="7" style="0" width="15.16"/>
    <col collapsed="false" customWidth="true" hidden="false" outlineLevel="0" max="9" min="9" style="0" width="32"/>
    <col collapsed="false" customWidth="true" hidden="false" outlineLevel="0" max="11" min="11" style="0" width="17.15"/>
    <col collapsed="false" customWidth="true" hidden="false" outlineLevel="0" max="12" min="12" style="0" width="18.83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</row>
    <row r="2" customFormat="false" ht="15.75" hidden="false" customHeight="false" outlineLevel="0" collapsed="false">
      <c r="A2" s="0" t="s">
        <v>64</v>
      </c>
      <c r="B2" s="0" t="s">
        <v>65</v>
      </c>
      <c r="C2" s="0" t="s">
        <v>112</v>
      </c>
      <c r="D2" s="0" t="s">
        <v>112</v>
      </c>
      <c r="E2" s="0" t="n">
        <v>2</v>
      </c>
      <c r="F2" s="0" t="n">
        <v>-6214.12614205</v>
      </c>
      <c r="G2" s="0" t="n">
        <f aca="false">F2*2625.5</f>
        <v>-16315188.1859523</v>
      </c>
    </row>
    <row r="3" customFormat="false" ht="15.75" hidden="false" customHeight="false" outlineLevel="0" collapsed="false">
      <c r="A3" s="0" t="s">
        <v>66</v>
      </c>
      <c r="B3" s="0" t="s">
        <v>67</v>
      </c>
      <c r="C3" s="0" t="s">
        <v>112</v>
      </c>
      <c r="D3" s="0" t="s">
        <v>112</v>
      </c>
      <c r="E3" s="0" t="n">
        <v>2</v>
      </c>
      <c r="F3" s="0" t="n">
        <v>-6214.08700106</v>
      </c>
      <c r="G3" s="0" t="n">
        <f aca="false">F3*2625.5</f>
        <v>-16315085.421283</v>
      </c>
      <c r="K3" s="11"/>
    </row>
    <row r="4" customFormat="false" ht="15.75" hidden="false" customHeight="false" outlineLevel="0" collapsed="false">
      <c r="A4" s="0" t="s">
        <v>68</v>
      </c>
      <c r="B4" s="0" t="s">
        <v>69</v>
      </c>
      <c r="C4" s="0" t="s">
        <v>112</v>
      </c>
      <c r="D4" s="0" t="s">
        <v>112</v>
      </c>
      <c r="E4" s="0" t="n">
        <v>2</v>
      </c>
      <c r="F4" s="0" t="n">
        <v>-5637.04445896</v>
      </c>
      <c r="G4" s="0" t="n">
        <f aca="false">F4*2625.5</f>
        <v>-14800060.2269995</v>
      </c>
    </row>
    <row r="5" customFormat="false" ht="15.75" hidden="false" customHeight="false" outlineLevel="0" collapsed="false">
      <c r="A5" s="0" t="s">
        <v>70</v>
      </c>
      <c r="B5" s="0" t="s">
        <v>71</v>
      </c>
      <c r="C5" s="0" t="s">
        <v>112</v>
      </c>
      <c r="D5" s="0" t="s">
        <v>112</v>
      </c>
      <c r="E5" s="0" t="n">
        <v>2</v>
      </c>
      <c r="F5" s="0" t="n">
        <v>-5636.97511414</v>
      </c>
      <c r="G5" s="0" t="n">
        <f aca="false">F5*2625.5</f>
        <v>-14799878.1621746</v>
      </c>
      <c r="L5" s="4"/>
    </row>
    <row r="6" customFormat="false" ht="15.75" hidden="false" customHeight="false" outlineLevel="0" collapsed="false">
      <c r="A6" s="0" t="s">
        <v>72</v>
      </c>
      <c r="B6" s="0" t="s">
        <v>73</v>
      </c>
      <c r="C6" s="0" t="s">
        <v>112</v>
      </c>
      <c r="D6" s="0" t="s">
        <v>112</v>
      </c>
      <c r="E6" s="0" t="n">
        <v>2</v>
      </c>
      <c r="F6" s="0" t="n">
        <v>-5605.0312725</v>
      </c>
      <c r="G6" s="0" t="n">
        <f aca="false">F6*2625.5</f>
        <v>-14716009.6059488</v>
      </c>
    </row>
    <row r="7" customFormat="false" ht="15.75" hidden="false" customHeight="false" outlineLevel="0" collapsed="false">
      <c r="A7" s="0" t="s">
        <v>74</v>
      </c>
      <c r="B7" s="0" t="s">
        <v>75</v>
      </c>
      <c r="C7" s="0" t="s">
        <v>112</v>
      </c>
      <c r="D7" s="0" t="s">
        <v>112</v>
      </c>
      <c r="E7" s="0" t="n">
        <v>2</v>
      </c>
      <c r="F7" s="0" t="n">
        <v>-5604.9993382</v>
      </c>
      <c r="G7" s="0" t="n">
        <f aca="false">F7*2625.5</f>
        <v>-14715925.7624441</v>
      </c>
    </row>
    <row r="8" customFormat="false" ht="15.75" hidden="false" customHeight="false" outlineLevel="0" collapsed="false">
      <c r="A8" s="0" t="s">
        <v>76</v>
      </c>
      <c r="B8" s="0" t="s">
        <v>77</v>
      </c>
      <c r="C8" s="0" t="s">
        <v>112</v>
      </c>
      <c r="D8" s="0" t="s">
        <v>112</v>
      </c>
      <c r="E8" s="0" t="n">
        <v>2</v>
      </c>
      <c r="F8" s="0" t="n">
        <v>-6246.32801267</v>
      </c>
      <c r="G8" s="0" t="n">
        <f aca="false">F8*2625.5</f>
        <v>-16399734.1972651</v>
      </c>
    </row>
    <row r="9" customFormat="false" ht="15.75" hidden="false" customHeight="false" outlineLevel="0" collapsed="false">
      <c r="A9" s="0" t="s">
        <v>78</v>
      </c>
      <c r="B9" s="0" t="s">
        <v>79</v>
      </c>
      <c r="C9" s="0" t="s">
        <v>112</v>
      </c>
      <c r="D9" s="0" t="s">
        <v>112</v>
      </c>
      <c r="E9" s="0" t="n">
        <v>2</v>
      </c>
      <c r="F9" s="0" t="n">
        <v>-6246.34063809</v>
      </c>
      <c r="G9" s="0" t="n">
        <f aca="false">F9*2625.5</f>
        <v>-16399767.3453053</v>
      </c>
    </row>
    <row r="10" customFormat="false" ht="15.75" hidden="false" customHeight="false" outlineLevel="0" collapsed="false">
      <c r="A10" s="0" t="s">
        <v>80</v>
      </c>
      <c r="B10" s="0" t="s">
        <v>81</v>
      </c>
      <c r="C10" s="0" t="s">
        <v>112</v>
      </c>
      <c r="D10" s="0" t="s">
        <v>112</v>
      </c>
      <c r="E10" s="0" t="n">
        <v>2</v>
      </c>
      <c r="F10" s="0" t="n">
        <v>-5605.03687213</v>
      </c>
      <c r="G10" s="0" t="n">
        <f aca="false">F10*2625.5</f>
        <v>-14716024.3077773</v>
      </c>
      <c r="K10" s="0" t="s">
        <v>113</v>
      </c>
    </row>
    <row r="11" customFormat="false" ht="15.75" hidden="false" customHeight="false" outlineLevel="0" collapsed="false">
      <c r="A11" s="0" t="s">
        <v>82</v>
      </c>
      <c r="B11" s="0" t="s">
        <v>83</v>
      </c>
      <c r="C11" s="0" t="s">
        <v>112</v>
      </c>
      <c r="D11" s="0" t="s">
        <v>112</v>
      </c>
      <c r="E11" s="0" t="n">
        <v>2</v>
      </c>
      <c r="F11" s="0" t="n">
        <v>-5605.02234528</v>
      </c>
      <c r="G11" s="0" t="n">
        <f aca="false">F11*2625.5</f>
        <v>-14715986.1675326</v>
      </c>
      <c r="K11" s="0" t="s">
        <v>63</v>
      </c>
      <c r="M11" s="12"/>
    </row>
    <row r="12" customFormat="false" ht="15.75" hidden="false" customHeight="false" outlineLevel="0" collapsed="false">
      <c r="A12" s="0" t="s">
        <v>84</v>
      </c>
      <c r="B12" s="0" t="s">
        <v>85</v>
      </c>
      <c r="C12" s="0" t="s">
        <v>112</v>
      </c>
      <c r="D12" s="0" t="s">
        <v>112</v>
      </c>
      <c r="E12" s="0" t="n">
        <v>2</v>
      </c>
      <c r="F12" s="0" t="n">
        <v>-5027.95448104</v>
      </c>
      <c r="G12" s="0" t="n">
        <f aca="false">F12*2625.5</f>
        <v>-13200894.4899705</v>
      </c>
      <c r="K12" s="0" t="s">
        <v>112</v>
      </c>
    </row>
    <row r="13" customFormat="false" ht="15.75" hidden="false" customHeight="false" outlineLevel="0" collapsed="false">
      <c r="A13" s="0" t="s">
        <v>86</v>
      </c>
      <c r="B13" s="0" t="s">
        <v>87</v>
      </c>
      <c r="C13" s="0" t="s">
        <v>112</v>
      </c>
      <c r="D13" s="0" t="s">
        <v>112</v>
      </c>
      <c r="E13" s="0" t="n">
        <v>2</v>
      </c>
      <c r="F13" s="0" t="n">
        <v>-5027.90861175</v>
      </c>
      <c r="G13" s="0" t="n">
        <f aca="false">F13*2625.5</f>
        <v>-13200774.0601496</v>
      </c>
      <c r="I13" s="13" t="s">
        <v>114</v>
      </c>
      <c r="K13" s="0" t="s">
        <v>115</v>
      </c>
    </row>
    <row r="14" customFormat="false" ht="15.75" hidden="false" customHeight="false" outlineLevel="0" collapsed="false">
      <c r="A14" s="0" t="s">
        <v>88</v>
      </c>
      <c r="B14" s="0" t="s">
        <v>89</v>
      </c>
      <c r="C14" s="0" t="s">
        <v>112</v>
      </c>
      <c r="D14" s="0" t="s">
        <v>112</v>
      </c>
      <c r="E14" s="0" t="n">
        <v>2</v>
      </c>
      <c r="F14" s="0" t="n">
        <v>-4995.93963931</v>
      </c>
      <c r="G14" s="0" t="n">
        <f aca="false">F14*2625.5</f>
        <v>-13116839.5230084</v>
      </c>
      <c r="K14" s="0" t="s">
        <v>116</v>
      </c>
    </row>
    <row r="15" customFormat="false" ht="15.75" hidden="false" customHeight="false" outlineLevel="0" collapsed="false">
      <c r="A15" s="0" t="s">
        <v>90</v>
      </c>
      <c r="B15" s="0" t="s">
        <v>91</v>
      </c>
      <c r="C15" s="0" t="s">
        <v>112</v>
      </c>
      <c r="D15" s="0" t="s">
        <v>112</v>
      </c>
      <c r="E15" s="0" t="n">
        <v>2</v>
      </c>
      <c r="F15" s="0" t="n">
        <v>-4995.92735124</v>
      </c>
      <c r="G15" s="0" t="n">
        <f aca="false">F15*2625.5</f>
        <v>-13116807.2606806</v>
      </c>
      <c r="K15" s="0" t="s">
        <v>117</v>
      </c>
    </row>
    <row r="16" customFormat="false" ht="15.75" hidden="false" customHeight="false" outlineLevel="0" collapsed="false">
      <c r="A16" s="0" t="s">
        <v>92</v>
      </c>
      <c r="B16" s="0" t="s">
        <v>93</v>
      </c>
      <c r="C16" s="0" t="s">
        <v>112</v>
      </c>
      <c r="D16" s="0" t="s">
        <v>112</v>
      </c>
      <c r="E16" s="0" t="n">
        <v>2</v>
      </c>
      <c r="F16" s="0" t="n">
        <v>-5637.22909453</v>
      </c>
      <c r="G16" s="0" t="n">
        <f aca="false">F16*2625.5</f>
        <v>-14800544.9876885</v>
      </c>
    </row>
    <row r="17" customFormat="false" ht="15.75" hidden="false" customHeight="false" outlineLevel="0" collapsed="false">
      <c r="A17" s="0" t="s">
        <v>94</v>
      </c>
      <c r="B17" s="0" t="s">
        <v>95</v>
      </c>
      <c r="C17" s="0" t="s">
        <v>112</v>
      </c>
      <c r="D17" s="0" t="s">
        <v>112</v>
      </c>
      <c r="E17" s="0" t="n">
        <v>2</v>
      </c>
      <c r="F17" s="0" t="n">
        <v>-5637.23149763</v>
      </c>
      <c r="G17" s="0" t="n">
        <f aca="false">F17*2625.5</f>
        <v>-14800551.2970276</v>
      </c>
    </row>
    <row r="18" customFormat="false" ht="15.75" hidden="false" customHeight="false" outlineLevel="0" collapsed="false">
      <c r="A18" s="0" t="s">
        <v>96</v>
      </c>
      <c r="B18" s="0" t="s">
        <v>97</v>
      </c>
      <c r="C18" s="0" t="s">
        <v>112</v>
      </c>
      <c r="D18" s="0" t="s">
        <v>112</v>
      </c>
      <c r="E18" s="0" t="n">
        <v>2</v>
      </c>
      <c r="F18" s="0" t="n">
        <v>-6246.32351236</v>
      </c>
      <c r="G18" s="0" t="n">
        <f aca="false">F18*2625.5</f>
        <v>-16399722.3817012</v>
      </c>
      <c r="J18" s="4"/>
    </row>
    <row r="19" customFormat="false" ht="15.75" hidden="false" customHeight="false" outlineLevel="0" collapsed="false">
      <c r="A19" s="0" t="s">
        <v>98</v>
      </c>
      <c r="B19" s="0" t="s">
        <v>99</v>
      </c>
      <c r="C19" s="0" t="s">
        <v>112</v>
      </c>
      <c r="D19" s="0" t="s">
        <v>112</v>
      </c>
      <c r="E19" s="0" t="n">
        <v>2</v>
      </c>
      <c r="F19" s="0" t="n">
        <v>-6246.28738343</v>
      </c>
      <c r="G19" s="0" t="n">
        <f aca="false">F19*2625.5</f>
        <v>-16399627.5251955</v>
      </c>
      <c r="J19" s="4"/>
      <c r="K19" s="0" t="s">
        <v>118</v>
      </c>
    </row>
    <row r="20" customFormat="false" ht="15.75" hidden="false" customHeight="false" outlineLevel="0" collapsed="false">
      <c r="A20" s="0" t="s">
        <v>100</v>
      </c>
      <c r="B20" s="0" t="s">
        <v>101</v>
      </c>
      <c r="C20" s="0" t="s">
        <v>112</v>
      </c>
      <c r="D20" s="0" t="s">
        <v>112</v>
      </c>
      <c r="E20" s="0" t="n">
        <v>2</v>
      </c>
      <c r="F20" s="0" t="n">
        <v>-5669.04040262</v>
      </c>
      <c r="G20" s="0" t="n">
        <f aca="false">F20*2625.5</f>
        <v>-14884065.5770788</v>
      </c>
      <c r="I20" s="13" t="s">
        <v>114</v>
      </c>
      <c r="K20" s="0" t="s">
        <v>63</v>
      </c>
    </row>
    <row r="21" customFormat="false" ht="15.75" hidden="false" customHeight="false" outlineLevel="0" collapsed="false">
      <c r="A21" s="0" t="s">
        <v>102</v>
      </c>
      <c r="B21" s="0" t="s">
        <v>103</v>
      </c>
      <c r="C21" s="0" t="s">
        <v>112</v>
      </c>
      <c r="D21" s="0" t="s">
        <v>112</v>
      </c>
      <c r="E21" s="0" t="n">
        <v>2</v>
      </c>
      <c r="F21" s="0" t="n">
        <v>-5669.20171533</v>
      </c>
      <c r="G21" s="0" t="n">
        <f aca="false">F21*2625.5</f>
        <v>-14884489.1035989</v>
      </c>
      <c r="I21" s="13" t="s">
        <v>114</v>
      </c>
      <c r="K21" s="0" t="s">
        <v>112</v>
      </c>
    </row>
    <row r="22" customFormat="false" ht="15.75" hidden="false" customHeight="false" outlineLevel="0" collapsed="false">
      <c r="A22" s="0" t="s">
        <v>104</v>
      </c>
      <c r="B22" s="0" t="s">
        <v>105</v>
      </c>
      <c r="C22" s="0" t="s">
        <v>112</v>
      </c>
      <c r="D22" s="0" t="s">
        <v>112</v>
      </c>
      <c r="E22" s="0" t="n">
        <v>2</v>
      </c>
      <c r="F22" s="0" t="n">
        <v>-5637.22343345</v>
      </c>
      <c r="G22" s="0" t="n">
        <f aca="false">F22*2625.5</f>
        <v>-14800530.124523</v>
      </c>
      <c r="K22" s="0" t="s">
        <v>115</v>
      </c>
    </row>
    <row r="23" customFormat="false" ht="15.75" hidden="false" customHeight="false" outlineLevel="0" collapsed="false">
      <c r="A23" s="0" t="s">
        <v>106</v>
      </c>
      <c r="B23" s="0" t="s">
        <v>107</v>
      </c>
      <c r="C23" s="0" t="s">
        <v>112</v>
      </c>
      <c r="D23" s="0" t="s">
        <v>112</v>
      </c>
      <c r="E23" s="0" t="n">
        <v>2</v>
      </c>
      <c r="F23" s="0" t="n">
        <v>-5637.13778135</v>
      </c>
      <c r="G23" s="0" t="n">
        <f aca="false">F23*2625.5</f>
        <v>-14800305.2449344</v>
      </c>
      <c r="I23" s="13" t="s">
        <v>114</v>
      </c>
      <c r="K23" s="0" t="s">
        <v>116</v>
      </c>
    </row>
    <row r="24" customFormat="false" ht="15.75" hidden="false" customHeight="false" outlineLevel="0" collapsed="false">
      <c r="A24" s="0" t="s">
        <v>108</v>
      </c>
      <c r="B24" s="0" t="s">
        <v>109</v>
      </c>
      <c r="C24" s="0" t="s">
        <v>112</v>
      </c>
      <c r="D24" s="0" t="s">
        <v>112</v>
      </c>
      <c r="E24" s="0" t="n">
        <v>2</v>
      </c>
      <c r="F24" s="0" t="n">
        <v>-6278.51792519</v>
      </c>
      <c r="G24" s="0" t="n">
        <f aca="false">F24*2625.5</f>
        <v>-16484248.8125863</v>
      </c>
      <c r="K24" s="0" t="s">
        <v>117</v>
      </c>
    </row>
    <row r="25" customFormat="false" ht="15.75" hidden="false" customHeight="false" outlineLevel="0" collapsed="false">
      <c r="A25" s="0" t="s">
        <v>110</v>
      </c>
      <c r="B25" s="0" t="s">
        <v>111</v>
      </c>
      <c r="C25" s="0" t="s">
        <v>112</v>
      </c>
      <c r="D25" s="0" t="s">
        <v>112</v>
      </c>
      <c r="E25" s="0" t="n">
        <v>2</v>
      </c>
      <c r="F25" s="0" t="n">
        <v>-6278.47049312</v>
      </c>
      <c r="G25" s="0" t="n">
        <f aca="false">F25*2625.5</f>
        <v>-16484124.2796866</v>
      </c>
      <c r="I25" s="13" t="s">
        <v>114</v>
      </c>
    </row>
    <row r="26" customFormat="false" ht="15.75" hidden="false" customHeight="false" outlineLevel="0" collapsed="false">
      <c r="A26" s="0" t="s">
        <v>9</v>
      </c>
      <c r="B26" s="0" t="s">
        <v>10</v>
      </c>
      <c r="C26" s="0" t="s">
        <v>112</v>
      </c>
      <c r="D26" s="0" t="s">
        <v>112</v>
      </c>
      <c r="E26" s="0" t="n">
        <v>2</v>
      </c>
      <c r="F26" s="0" t="n">
        <v>-4373.93266042</v>
      </c>
      <c r="G26" s="0" t="n">
        <f aca="false">F26*2625.5</f>
        <v>-11483760.1999327</v>
      </c>
      <c r="J26" s="6"/>
      <c r="K26" s="0" t="s">
        <v>8</v>
      </c>
    </row>
    <row r="27" customFormat="false" ht="16.5" hidden="false" customHeight="false" outlineLevel="0" collapsed="false">
      <c r="A27" s="0" t="s">
        <v>13</v>
      </c>
      <c r="B27" s="0" t="s">
        <v>14</v>
      </c>
      <c r="C27" s="0" t="s">
        <v>112</v>
      </c>
      <c r="D27" s="0" t="s">
        <v>112</v>
      </c>
      <c r="E27" s="0" t="n">
        <v>3</v>
      </c>
      <c r="F27" s="0" t="n">
        <v>-6561.00289251</v>
      </c>
      <c r="G27" s="0" t="n">
        <f aca="false">F27*2625.5</f>
        <v>-17225913.094285</v>
      </c>
      <c r="J27" s="4"/>
      <c r="K27" s="1" t="s">
        <v>12</v>
      </c>
    </row>
    <row r="28" customFormat="false" ht="15.75" hidden="false" customHeight="false" outlineLevel="0" collapsed="false">
      <c r="A28" s="0" t="s">
        <v>16</v>
      </c>
      <c r="B28" s="0" t="s">
        <v>17</v>
      </c>
      <c r="C28" s="0" t="s">
        <v>112</v>
      </c>
      <c r="D28" s="0" t="s">
        <v>112</v>
      </c>
      <c r="E28" s="0" t="n">
        <v>4</v>
      </c>
      <c r="F28" s="0" t="n">
        <v>-8748.04788029</v>
      </c>
      <c r="G28" s="0" t="n">
        <f aca="false">F28*2625.5</f>
        <v>-22967999.7097014</v>
      </c>
      <c r="K28" s="0" t="s">
        <v>15</v>
      </c>
    </row>
    <row r="29" customFormat="false" ht="15.75" hidden="false" customHeight="false" outlineLevel="0" collapsed="false">
      <c r="A29" s="0" t="s">
        <v>19</v>
      </c>
      <c r="B29" s="0" t="s">
        <v>20</v>
      </c>
      <c r="C29" s="0" t="s">
        <v>112</v>
      </c>
      <c r="D29" s="0" t="s">
        <v>112</v>
      </c>
      <c r="E29" s="0" t="n">
        <v>6</v>
      </c>
      <c r="F29" s="0" t="n">
        <v>-13122.1090549</v>
      </c>
      <c r="G29" s="0" t="n">
        <f aca="false">F29*2625.5</f>
        <v>-34452097.3236399</v>
      </c>
      <c r="K29" s="0" t="s">
        <v>18</v>
      </c>
    </row>
    <row r="30" customFormat="false" ht="15" hidden="false" customHeight="false" outlineLevel="0" collapsed="false">
      <c r="A30" s="5"/>
      <c r="B30" s="11"/>
      <c r="C30" s="11"/>
      <c r="D30" s="5"/>
      <c r="E30" s="5"/>
      <c r="F30" s="14"/>
      <c r="G30" s="5"/>
      <c r="H30" s="5"/>
      <c r="I30" s="5"/>
      <c r="K30" s="0" t="s">
        <v>21</v>
      </c>
    </row>
    <row r="31" customFormat="false" ht="15" hidden="false" customHeight="false" outlineLevel="0" collapsed="false">
      <c r="A31" s="5"/>
      <c r="B31" s="11"/>
      <c r="C31" s="11"/>
      <c r="D31" s="5"/>
      <c r="E31" s="5"/>
      <c r="F31" s="5"/>
      <c r="G31" s="5"/>
      <c r="H31" s="5"/>
      <c r="I31" s="5"/>
      <c r="J31" s="4"/>
      <c r="K31" s="0" t="s">
        <v>24</v>
      </c>
    </row>
    <row r="32" customFormat="false" ht="1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K32" s="0" t="s">
        <v>27</v>
      </c>
    </row>
    <row r="33" customFormat="false" ht="1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K33" s="0" t="s">
        <v>30</v>
      </c>
    </row>
    <row r="34" customFormat="false" ht="1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</row>
    <row r="35" customFormat="false" ht="1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11"/>
    </row>
    <row r="36" customFormat="false" ht="1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</row>
    <row r="37" customFormat="false" ht="1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</row>
    <row r="38" customFormat="false" ht="15.75" hidden="false" customHeight="false" outlineLevel="0" collapsed="false">
      <c r="A38" s="0" t="s">
        <v>35</v>
      </c>
      <c r="B38" s="0" t="s">
        <v>36</v>
      </c>
      <c r="C38" s="0" t="s">
        <v>112</v>
      </c>
      <c r="D38" s="0" t="s">
        <v>112</v>
      </c>
      <c r="E38" s="0" t="n">
        <v>2</v>
      </c>
      <c r="F38" s="0" t="n">
        <v>-8054.2586292</v>
      </c>
      <c r="G38" s="0" t="n">
        <f aca="false">F38*2625.5</f>
        <v>-21146456.0309646</v>
      </c>
      <c r="J38" s="4"/>
    </row>
    <row r="39" customFormat="false" ht="15.75" hidden="false" customHeight="false" outlineLevel="0" collapsed="false">
      <c r="A39" s="0" t="s">
        <v>119</v>
      </c>
      <c r="B39" s="0" t="s">
        <v>120</v>
      </c>
      <c r="C39" s="0" t="s">
        <v>112</v>
      </c>
      <c r="D39" s="0" t="s">
        <v>112</v>
      </c>
      <c r="E39" s="0" t="n">
        <v>3</v>
      </c>
      <c r="F39" s="0" t="n">
        <v>-12081.3736965</v>
      </c>
      <c r="G39" s="0" t="n">
        <f aca="false">F39*2625.5</f>
        <v>-31719646.6401607</v>
      </c>
      <c r="J39" s="4"/>
    </row>
    <row r="40" customFormat="false" ht="15" hidden="false" customHeight="false" outlineLevel="0" collapsed="false">
      <c r="A40" s="0" t="s">
        <v>39</v>
      </c>
      <c r="B40" s="0" t="s">
        <v>40</v>
      </c>
      <c r="C40" s="0" t="s">
        <v>112</v>
      </c>
      <c r="D40" s="0" t="s">
        <v>112</v>
      </c>
      <c r="E40" s="0" t="n">
        <v>2</v>
      </c>
      <c r="F40" s="0" t="n">
        <v>-6836.06026468</v>
      </c>
      <c r="G40" s="0" t="n">
        <f aca="false">F40*2625.5</f>
        <v>-17948076.2249173</v>
      </c>
      <c r="J40" s="4"/>
    </row>
    <row r="41" customFormat="false" ht="15" hidden="false" customHeight="false" outlineLevel="0" collapsed="false">
      <c r="A41" s="0" t="s">
        <v>121</v>
      </c>
      <c r="B41" s="0" t="s">
        <v>38</v>
      </c>
      <c r="C41" s="0" t="s">
        <v>112</v>
      </c>
      <c r="D41" s="0" t="s">
        <v>112</v>
      </c>
      <c r="E41" s="0" t="n">
        <v>2</v>
      </c>
      <c r="F41" s="0" t="n">
        <v>-6900.10992278</v>
      </c>
      <c r="G41" s="0" t="n">
        <f aca="false">F41*2625.5</f>
        <v>-18116238.6022589</v>
      </c>
    </row>
    <row r="42" s="5" customFormat="true" ht="15" hidden="false" customHeight="false" outlineLevel="0" collapsed="false">
      <c r="A42" s="15"/>
      <c r="B42" s="15"/>
      <c r="C42" s="15"/>
      <c r="D42" s="15"/>
      <c r="E42" s="15"/>
      <c r="F42" s="15"/>
      <c r="G42" s="16"/>
    </row>
    <row r="43" customFormat="false" ht="15" hidden="false" customHeight="false" outlineLevel="0" collapsed="false">
      <c r="A43" s="0" t="s">
        <v>37</v>
      </c>
      <c r="B43" s="0" t="s">
        <v>38</v>
      </c>
      <c r="C43" s="0" t="s">
        <v>112</v>
      </c>
      <c r="D43" s="0" t="s">
        <v>112</v>
      </c>
      <c r="E43" s="0" t="n">
        <v>2</v>
      </c>
      <c r="F43" s="0" t="n">
        <v>-6900.09674954</v>
      </c>
      <c r="G43" s="0" t="n">
        <f aca="false">F43*2625.5</f>
        <v>-18116204.0159173</v>
      </c>
    </row>
    <row r="44" customFormat="false" ht="15" hidden="false" customHeight="false" outlineLevel="0" collapsed="false">
      <c r="A44" s="0" t="s">
        <v>122</v>
      </c>
      <c r="B44" s="0" t="s">
        <v>123</v>
      </c>
      <c r="C44" s="0" t="s">
        <v>112</v>
      </c>
      <c r="D44" s="0" t="s">
        <v>112</v>
      </c>
      <c r="E44" s="0" t="n">
        <v>3</v>
      </c>
      <c r="F44" s="0" t="n">
        <v>-10350.1163759</v>
      </c>
      <c r="G44" s="0" t="n">
        <f aca="false">F44*2625.5</f>
        <v>-27174230.5449254</v>
      </c>
    </row>
    <row r="45" customFormat="false" ht="15" hidden="false" customHeight="false" outlineLevel="0" collapsed="false">
      <c r="A45" s="0" t="s">
        <v>41</v>
      </c>
      <c r="B45" s="0" t="s">
        <v>42</v>
      </c>
      <c r="C45" s="0" t="s">
        <v>112</v>
      </c>
      <c r="D45" s="0" t="s">
        <v>112</v>
      </c>
      <c r="E45" s="0" t="n">
        <v>2</v>
      </c>
      <c r="F45" s="0" t="n">
        <v>-8118.66198136</v>
      </c>
      <c r="G45" s="0" t="n">
        <f aca="false">F45*2625.5</f>
        <v>-21315547.0320607</v>
      </c>
    </row>
    <row r="46" customFormat="false" ht="15" hidden="false" customHeight="false" outlineLevel="0" collapsed="false">
      <c r="J46" s="4"/>
    </row>
    <row r="47" customFormat="false" ht="15" hidden="false" customHeight="false" outlineLevel="0" collapsed="false">
      <c r="A47" s="0" t="s">
        <v>68</v>
      </c>
      <c r="B47" s="0" t="s">
        <v>69</v>
      </c>
      <c r="C47" s="0" t="s">
        <v>112</v>
      </c>
      <c r="D47" s="0" t="s">
        <v>115</v>
      </c>
      <c r="E47" s="0" t="n">
        <v>2</v>
      </c>
      <c r="F47" s="0" t="n">
        <v>-5643.63952866</v>
      </c>
      <c r="G47" s="0" t="n">
        <f aca="false">F47*2625.5</f>
        <v>-14817375.5824968</v>
      </c>
      <c r="J47" s="4"/>
    </row>
    <row r="48" customFormat="false" ht="15" hidden="false" customHeight="false" outlineLevel="0" collapsed="false">
      <c r="A48" s="0" t="s">
        <v>37</v>
      </c>
      <c r="B48" s="0" t="s">
        <v>38</v>
      </c>
      <c r="C48" s="0" t="s">
        <v>112</v>
      </c>
      <c r="D48" s="0" t="s">
        <v>115</v>
      </c>
      <c r="E48" s="0" t="n">
        <v>2</v>
      </c>
      <c r="F48" s="0" t="n">
        <v>-6908.28290111</v>
      </c>
      <c r="G48" s="0" t="n">
        <f aca="false">F48*2625.5</f>
        <v>-18137696.7568643</v>
      </c>
      <c r="J48" s="4"/>
    </row>
    <row r="49" s="11" customFormat="true" ht="15" hidden="false" customHeight="false" outlineLevel="0" collapsed="false">
      <c r="F49" s="5"/>
    </row>
    <row r="50" customFormat="false" ht="15" hidden="false" customHeight="false" outlineLevel="0" collapsed="false">
      <c r="A50" s="0" t="s">
        <v>121</v>
      </c>
      <c r="B50" s="0" t="s">
        <v>38</v>
      </c>
      <c r="C50" s="0" t="s">
        <v>112</v>
      </c>
      <c r="D50" s="0" t="s">
        <v>115</v>
      </c>
      <c r="E50" s="0" t="n">
        <v>2</v>
      </c>
      <c r="F50" s="0" t="n">
        <v>-6908.29781532</v>
      </c>
      <c r="G50" s="0" t="n">
        <f aca="false">F50*2625.5</f>
        <v>-18137735.9141227</v>
      </c>
    </row>
    <row r="51" customFormat="false" ht="15" hidden="false" customHeight="false" outlineLevel="0" collapsed="false">
      <c r="A51" s="0" t="s">
        <v>19</v>
      </c>
      <c r="B51" s="0" t="s">
        <v>20</v>
      </c>
      <c r="C51" s="0" t="s">
        <v>112</v>
      </c>
      <c r="D51" s="0" t="s">
        <v>115</v>
      </c>
      <c r="E51" s="0" t="n">
        <v>6</v>
      </c>
      <c r="F51" s="0" t="n">
        <v>-13137.144914</v>
      </c>
      <c r="G51" s="0" t="n">
        <f aca="false">F51*2625.5</f>
        <v>-34491573.971707</v>
      </c>
    </row>
    <row r="52" customFormat="false" ht="15" hidden="false" customHeight="false" outlineLevel="0" collapsed="false"/>
    <row r="53" customFormat="false" ht="15" hidden="false" customHeight="false" outlineLevel="0" collapsed="false">
      <c r="A53" s="0" t="s">
        <v>68</v>
      </c>
      <c r="B53" s="0" t="s">
        <v>69</v>
      </c>
      <c r="C53" s="0" t="s">
        <v>112</v>
      </c>
      <c r="D53" s="0" t="s">
        <v>116</v>
      </c>
      <c r="E53" s="0" t="n">
        <v>2</v>
      </c>
      <c r="F53" s="0" t="n">
        <v>-5640.13517101</v>
      </c>
      <c r="G53" s="0" t="n">
        <f aca="false">F53*2625.5</f>
        <v>-14808174.8914868</v>
      </c>
    </row>
    <row r="54" customFormat="false" ht="15" hidden="false" customHeight="false" outlineLevel="0" collapsed="false">
      <c r="A54" s="0" t="s">
        <v>37</v>
      </c>
      <c r="B54" s="0" t="s">
        <v>38</v>
      </c>
      <c r="C54" s="0" t="s">
        <v>112</v>
      </c>
      <c r="D54" s="0" t="s">
        <v>116</v>
      </c>
      <c r="E54" s="0" t="n">
        <v>2</v>
      </c>
      <c r="F54" s="0" t="n">
        <v>-6903.81158576</v>
      </c>
      <c r="G54" s="0" t="n">
        <f aca="false">F54*2625.5</f>
        <v>-18125957.3184129</v>
      </c>
    </row>
    <row r="55" s="11" customFormat="true" ht="15" hidden="false" customHeight="false" outlineLevel="0" collapsed="false">
      <c r="F55" s="5"/>
    </row>
    <row r="56" customFormat="false" ht="15" hidden="false" customHeight="false" outlineLevel="0" collapsed="false">
      <c r="A56" s="0" t="s">
        <v>121</v>
      </c>
      <c r="B56" s="0" t="s">
        <v>38</v>
      </c>
      <c r="C56" s="0" t="s">
        <v>112</v>
      </c>
      <c r="D56" s="0" t="s">
        <v>116</v>
      </c>
      <c r="E56" s="0" t="n">
        <v>2</v>
      </c>
      <c r="F56" s="0" t="n">
        <v>-6903.82500332</v>
      </c>
      <c r="G56" s="0" t="n">
        <f aca="false">F56*2625.5</f>
        <v>-18125992.5462167</v>
      </c>
    </row>
    <row r="57" customFormat="false" ht="15" hidden="false" customHeight="false" outlineLevel="0" collapsed="false">
      <c r="A57" s="0" t="s">
        <v>19</v>
      </c>
      <c r="B57" s="0" t="s">
        <v>20</v>
      </c>
      <c r="C57" s="0" t="s">
        <v>112</v>
      </c>
      <c r="D57" s="0" t="s">
        <v>116</v>
      </c>
      <c r="E57" s="0" t="n">
        <v>6</v>
      </c>
      <c r="F57" s="0" t="n">
        <v>-13129.5330142</v>
      </c>
      <c r="G57" s="0" t="n">
        <f aca="false">F57*2625.5</f>
        <v>-34471588.9287821</v>
      </c>
    </row>
    <row r="58" customFormat="false" ht="15" hidden="false" customHeight="false" outlineLevel="0" collapsed="false"/>
    <row r="59" customFormat="false" ht="15" hidden="false" customHeight="false" outlineLevel="0" collapsed="false">
      <c r="A59" s="0" t="s">
        <v>68</v>
      </c>
      <c r="B59" s="0" t="s">
        <v>69</v>
      </c>
      <c r="C59" s="0" t="s">
        <v>112</v>
      </c>
      <c r="D59" s="0" t="s">
        <v>117</v>
      </c>
      <c r="E59" s="0" t="n">
        <v>2</v>
      </c>
      <c r="F59" s="0" t="n">
        <v>-5637.14263821</v>
      </c>
      <c r="G59" s="0" t="n">
        <f aca="false">F59*2625.5</f>
        <v>-14800317.9966204</v>
      </c>
    </row>
    <row r="60" customFormat="false" ht="15" hidden="false" customHeight="false" outlineLevel="0" collapsed="false">
      <c r="A60" s="0" t="s">
        <v>37</v>
      </c>
      <c r="B60" s="0" t="s">
        <v>38</v>
      </c>
      <c r="C60" s="0" t="s">
        <v>112</v>
      </c>
      <c r="D60" s="0" t="s">
        <v>117</v>
      </c>
      <c r="E60" s="0" t="n">
        <v>2</v>
      </c>
      <c r="F60" s="0" t="n">
        <v>-6900.15335574</v>
      </c>
      <c r="G60" s="0" t="n">
        <f aca="false">F60*2625.5</f>
        <v>-18116352.6354954</v>
      </c>
    </row>
    <row r="61" s="11" customFormat="true" ht="15" hidden="false" customHeight="false" outlineLevel="0" collapsed="false">
      <c r="F61" s="5"/>
    </row>
    <row r="62" customFormat="false" ht="15" hidden="false" customHeight="false" outlineLevel="0" collapsed="false">
      <c r="A62" s="0" t="s">
        <v>121</v>
      </c>
      <c r="B62" s="0" t="s">
        <v>38</v>
      </c>
      <c r="C62" s="0" t="s">
        <v>112</v>
      </c>
      <c r="D62" s="0" t="s">
        <v>117</v>
      </c>
      <c r="E62" s="0" t="n">
        <v>2</v>
      </c>
      <c r="F62" s="0" t="n">
        <v>-6900.14563636</v>
      </c>
      <c r="G62" s="0" t="n">
        <f aca="false">F62*2625.5</f>
        <v>-18116332.3682632</v>
      </c>
    </row>
    <row r="63" customFormat="false" ht="15" hidden="false" customHeight="false" outlineLevel="0" collapsed="false">
      <c r="A63" s="0" t="s">
        <v>19</v>
      </c>
      <c r="B63" s="0" t="s">
        <v>20</v>
      </c>
      <c r="C63" s="0" t="s">
        <v>112</v>
      </c>
      <c r="D63" s="0" t="s">
        <v>117</v>
      </c>
      <c r="E63" s="0" t="n">
        <v>6</v>
      </c>
      <c r="F63" s="0" t="n">
        <v>-13122.3680447</v>
      </c>
      <c r="G63" s="0" t="n">
        <f aca="false">F63*2625.5</f>
        <v>-34452777.3013599</v>
      </c>
    </row>
    <row r="64" customFormat="false" ht="15" hidden="false" customHeight="false" outlineLevel="0" collapsed="false"/>
    <row r="65" customFormat="false" ht="15" hidden="false" customHeight="false" outlineLevel="0" collapsed="false">
      <c r="A65" s="0" t="s">
        <v>68</v>
      </c>
      <c r="B65" s="0" t="s">
        <v>69</v>
      </c>
      <c r="C65" s="0" t="s">
        <v>115</v>
      </c>
      <c r="D65" s="0" t="s">
        <v>115</v>
      </c>
      <c r="E65" s="0" t="n">
        <v>2</v>
      </c>
      <c r="F65" s="0" t="n">
        <v>-5643.64279716</v>
      </c>
      <c r="G65" s="0" t="n">
        <f aca="false">F65*2625.5</f>
        <v>-14817384.1639436</v>
      </c>
    </row>
    <row r="66" customFormat="false" ht="15" hidden="false" customHeight="false" outlineLevel="0" collapsed="false">
      <c r="A66" s="0" t="s">
        <v>37</v>
      </c>
      <c r="B66" s="0" t="s">
        <v>38</v>
      </c>
      <c r="C66" s="0" t="s">
        <v>115</v>
      </c>
      <c r="D66" s="0" t="s">
        <v>115</v>
      </c>
      <c r="E66" s="0" t="n">
        <v>2</v>
      </c>
      <c r="F66" s="0" t="n">
        <v>-6908.2867063</v>
      </c>
      <c r="G66" s="0" t="n">
        <f aca="false">F66*2625.5</f>
        <v>-18137706.7473907</v>
      </c>
    </row>
    <row r="67" s="11" customFormat="true" ht="15" hidden="false" customHeight="false" outlineLevel="0" collapsed="false">
      <c r="F67" s="5"/>
    </row>
    <row r="68" customFormat="false" ht="15" hidden="false" customHeight="false" outlineLevel="0" collapsed="false">
      <c r="A68" s="0" t="s">
        <v>121</v>
      </c>
      <c r="B68" s="0" t="s">
        <v>38</v>
      </c>
      <c r="C68" s="0" t="s">
        <v>115</v>
      </c>
      <c r="D68" s="0" t="s">
        <v>115</v>
      </c>
      <c r="E68" s="0" t="n">
        <v>2</v>
      </c>
      <c r="F68" s="0" t="n">
        <v>-6908.3009326</v>
      </c>
      <c r="G68" s="0" t="n">
        <f aca="false">F68*2625.5</f>
        <v>-18137744.0985413</v>
      </c>
    </row>
    <row r="69" customFormat="false" ht="15" hidden="false" customHeight="false" outlineLevel="0" collapsed="false">
      <c r="A69" s="0" t="s">
        <v>19</v>
      </c>
      <c r="B69" s="0" t="s">
        <v>20</v>
      </c>
      <c r="C69" s="0" t="s">
        <v>115</v>
      </c>
      <c r="D69" s="0" t="s">
        <v>115</v>
      </c>
      <c r="E69" s="0" t="n">
        <v>6</v>
      </c>
      <c r="F69" s="0" t="n">
        <v>-13137.1543617</v>
      </c>
      <c r="G69" s="0" t="n">
        <f aca="false">F69*2625.5</f>
        <v>-34491598.7766433</v>
      </c>
    </row>
    <row r="70" customFormat="false" ht="15" hidden="false" customHeight="false" outlineLevel="0" collapsed="false"/>
    <row r="71" customFormat="false" ht="15" hidden="false" customHeight="false" outlineLevel="0" collapsed="false">
      <c r="A71" s="0" t="s">
        <v>68</v>
      </c>
      <c r="B71" s="0" t="s">
        <v>69</v>
      </c>
      <c r="C71" s="0" t="s">
        <v>116</v>
      </c>
      <c r="D71" s="0" t="s">
        <v>116</v>
      </c>
      <c r="E71" s="0" t="n">
        <v>2</v>
      </c>
      <c r="F71" s="0" t="n">
        <v>-5640.15020527</v>
      </c>
      <c r="G71" s="0" t="n">
        <f aca="false">F71*2625.5</f>
        <v>-14808214.3639364</v>
      </c>
    </row>
    <row r="72" customFormat="false" ht="15" hidden="false" customHeight="false" outlineLevel="0" collapsed="false">
      <c r="A72" s="0" t="s">
        <v>37</v>
      </c>
      <c r="B72" s="0" t="s">
        <v>38</v>
      </c>
      <c r="C72" s="0" t="s">
        <v>116</v>
      </c>
      <c r="D72" s="0" t="s">
        <v>116</v>
      </c>
      <c r="E72" s="0" t="n">
        <v>2</v>
      </c>
      <c r="F72" s="0" t="n">
        <v>-6903.82954497</v>
      </c>
      <c r="G72" s="0" t="n">
        <f aca="false">F72*2625.5</f>
        <v>-18126004.4703187</v>
      </c>
    </row>
    <row r="73" s="11" customFormat="true" ht="15" hidden="false" customHeight="false" outlineLevel="0" collapsed="false">
      <c r="F73" s="5"/>
    </row>
    <row r="74" customFormat="false" ht="15" hidden="false" customHeight="false" outlineLevel="0" collapsed="false">
      <c r="A74" s="0" t="s">
        <v>121</v>
      </c>
      <c r="B74" s="0" t="s">
        <v>38</v>
      </c>
      <c r="C74" s="0" t="s">
        <v>116</v>
      </c>
      <c r="D74" s="0" t="s">
        <v>116</v>
      </c>
      <c r="E74" s="0" t="n">
        <v>2</v>
      </c>
      <c r="F74" s="0" t="n">
        <v>-6903.8422801</v>
      </c>
      <c r="G74" s="0" t="n">
        <f aca="false">F74*2625.5</f>
        <v>-18126037.9064026</v>
      </c>
    </row>
    <row r="75" customFormat="false" ht="15" hidden="false" customHeight="false" outlineLevel="0" collapsed="false">
      <c r="A75" s="0" t="s">
        <v>19</v>
      </c>
      <c r="B75" s="0" t="s">
        <v>20</v>
      </c>
      <c r="C75" s="0" t="s">
        <v>116</v>
      </c>
      <c r="D75" s="0" t="s">
        <v>116</v>
      </c>
      <c r="E75" s="0" t="n">
        <v>6</v>
      </c>
      <c r="F75" s="0" t="n">
        <v>-13129.5695244</v>
      </c>
      <c r="G75" s="0" t="n">
        <f aca="false">F75*2625.5</f>
        <v>-34471684.7863122</v>
      </c>
    </row>
    <row r="76" customFormat="false" ht="15" hidden="false" customHeight="false" outlineLevel="0" collapsed="false"/>
    <row r="77" customFormat="false" ht="15" hidden="false" customHeight="false" outlineLevel="0" collapsed="false">
      <c r="A77" s="0" t="s">
        <v>68</v>
      </c>
      <c r="B77" s="0" t="s">
        <v>69</v>
      </c>
      <c r="C77" s="0" t="s">
        <v>117</v>
      </c>
      <c r="D77" s="0" t="s">
        <v>117</v>
      </c>
      <c r="E77" s="0" t="n">
        <v>2</v>
      </c>
      <c r="F77" s="0" t="n">
        <v>-5637.14791776</v>
      </c>
      <c r="G77" s="0" t="n">
        <f aca="false">F77*2625.5</f>
        <v>-14800331.8580789</v>
      </c>
    </row>
    <row r="78" customFormat="false" ht="15" hidden="false" customHeight="false" outlineLevel="0" collapsed="false">
      <c r="A78" s="0" t="s">
        <v>37</v>
      </c>
      <c r="B78" s="0" t="s">
        <v>38</v>
      </c>
      <c r="C78" s="0" t="s">
        <v>117</v>
      </c>
      <c r="D78" s="0" t="s">
        <v>117</v>
      </c>
      <c r="E78" s="0" t="n">
        <v>2</v>
      </c>
      <c r="F78" s="0" t="n">
        <v>-6900.17150235</v>
      </c>
      <c r="G78" s="0" t="n">
        <f aca="false">F78*2625.5</f>
        <v>-18116400.2794199</v>
      </c>
    </row>
    <row r="79" s="11" customFormat="true" ht="15" hidden="false" customHeight="false" outlineLevel="0" collapsed="false">
      <c r="F79" s="5"/>
    </row>
    <row r="80" customFormat="false" ht="15" hidden="false" customHeight="false" outlineLevel="0" collapsed="false">
      <c r="A80" s="0" t="s">
        <v>121</v>
      </c>
      <c r="B80" s="0" t="s">
        <v>38</v>
      </c>
      <c r="C80" s="0" t="s">
        <v>117</v>
      </c>
      <c r="D80" s="0" t="s">
        <v>117</v>
      </c>
      <c r="E80" s="0" t="n">
        <v>2</v>
      </c>
      <c r="F80" s="0" t="n">
        <v>-6900.17751551</v>
      </c>
      <c r="G80" s="0" t="n">
        <f aca="false">F80*2625.5</f>
        <v>-18116416.0669715</v>
      </c>
    </row>
    <row r="81" customFormat="false" ht="15" hidden="false" customHeight="false" outlineLevel="0" collapsed="false">
      <c r="A81" s="0" t="s">
        <v>19</v>
      </c>
      <c r="B81" s="0" t="s">
        <v>20</v>
      </c>
      <c r="C81" s="0" t="s">
        <v>117</v>
      </c>
      <c r="D81" s="0" t="s">
        <v>117</v>
      </c>
      <c r="E81" s="0" t="n">
        <v>6</v>
      </c>
      <c r="F81" s="0" t="n">
        <v>-13122.3720877</v>
      </c>
      <c r="G81" s="0" t="n">
        <f aca="false">F81*2625.5</f>
        <v>-34452787.9162563</v>
      </c>
    </row>
    <row r="82" customFormat="false" ht="15" hidden="false" customHeight="false" outlineLevel="0" collapsed="false"/>
    <row r="83" customFormat="false" ht="15" hidden="false" customHeight="false" outlineLevel="0" collapsed="false">
      <c r="A83" s="0" t="s">
        <v>9</v>
      </c>
      <c r="B83" s="0" t="s">
        <v>10</v>
      </c>
      <c r="C83" s="0" t="s">
        <v>63</v>
      </c>
      <c r="D83" s="0" t="s">
        <v>112</v>
      </c>
      <c r="E83" s="0" t="n">
        <v>2</v>
      </c>
      <c r="F83" s="1" t="n">
        <v>-4373.9031321</v>
      </c>
      <c r="G83" s="0" t="n">
        <f aca="false">F83*2625.5</f>
        <v>-11483682.6733286</v>
      </c>
    </row>
    <row r="84" customFormat="false" ht="15" hidden="false" customHeight="false" outlineLevel="0" collapsed="false">
      <c r="A84" s="0" t="s">
        <v>13</v>
      </c>
      <c r="B84" s="0" t="s">
        <v>14</v>
      </c>
      <c r="C84" s="0" t="s">
        <v>63</v>
      </c>
      <c r="D84" s="0" t="s">
        <v>112</v>
      </c>
      <c r="E84" s="0" t="n">
        <v>3</v>
      </c>
      <c r="F84" s="1" t="n">
        <v>-6560.97322561</v>
      </c>
      <c r="G84" s="0" t="n">
        <f aca="false">F84*2625.5</f>
        <v>-17225835.2038391</v>
      </c>
    </row>
    <row r="85" customFormat="false" ht="15" hidden="false" customHeight="false" outlineLevel="0" collapsed="false">
      <c r="A85" s="0" t="s">
        <v>16</v>
      </c>
      <c r="B85" s="0" t="s">
        <v>17</v>
      </c>
      <c r="C85" s="0" t="s">
        <v>63</v>
      </c>
      <c r="D85" s="0" t="s">
        <v>112</v>
      </c>
      <c r="E85" s="0" t="n">
        <v>4</v>
      </c>
      <c r="F85" s="1" t="n">
        <v>-8748.01845112</v>
      </c>
      <c r="G85" s="0" t="n">
        <f aca="false">F85*2625.5</f>
        <v>-22967922.4434156</v>
      </c>
    </row>
    <row r="86" customFormat="false" ht="15" hidden="false" customHeight="false" outlineLevel="0" collapsed="false">
      <c r="A86" s="0" t="s">
        <v>19</v>
      </c>
      <c r="B86" s="0" t="s">
        <v>20</v>
      </c>
      <c r="C86" s="0" t="s">
        <v>63</v>
      </c>
      <c r="D86" s="0" t="s">
        <v>112</v>
      </c>
      <c r="E86" s="0" t="n">
        <v>6</v>
      </c>
      <c r="F86" s="1" t="n">
        <v>-13122.0608659</v>
      </c>
      <c r="G86" s="0" t="n">
        <f aca="false">F86*2625.5</f>
        <v>-34451970.8034205</v>
      </c>
    </row>
    <row r="87" customFormat="false" ht="15" hidden="false" customHeight="false" outlineLevel="0" collapsed="false">
      <c r="A87" s="0" t="s">
        <v>22</v>
      </c>
      <c r="B87" s="0" t="s">
        <v>23</v>
      </c>
      <c r="C87" s="0" t="s">
        <v>63</v>
      </c>
      <c r="D87" s="0" t="s">
        <v>112</v>
      </c>
      <c r="E87" s="0" t="n">
        <v>12</v>
      </c>
      <c r="F87" s="1" t="n">
        <v>-26243.9848878</v>
      </c>
      <c r="G87" s="0" t="n">
        <f aca="false">F87*2625.5</f>
        <v>-68903582.3229189</v>
      </c>
      <c r="I87" s="0" t="s">
        <v>124</v>
      </c>
    </row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40" colorId="64" zoomScale="65" zoomScaleNormal="65" zoomScalePageLayoutView="100" workbookViewId="0">
      <selection pane="topLeft" activeCell="P38" activeCellId="0" sqref="P38"/>
    </sheetView>
  </sheetViews>
  <sheetFormatPr defaultColWidth="10.453125" defaultRowHeight="15.75" zeroHeight="false" outlineLevelRow="0" outlineLevelCol="0"/>
  <cols>
    <col collapsed="false" customWidth="true" hidden="false" outlineLevel="0" max="1" min="1" style="0" width="9.83"/>
    <col collapsed="false" customWidth="true" hidden="false" outlineLevel="0" max="2" min="2" style="0" width="13.16"/>
    <col collapsed="false" customWidth="true" hidden="false" outlineLevel="0" max="3" min="3" style="0" width="11.17"/>
    <col collapsed="false" customWidth="true" hidden="false" outlineLevel="0" max="4" min="4" style="0" width="15.66"/>
    <col collapsed="false" customWidth="true" hidden="false" outlineLevel="0" max="6" min="5" style="0" width="20.33"/>
    <col collapsed="false" customWidth="true" hidden="false" outlineLevel="0" max="7" min="7" style="0" width="2.5"/>
    <col collapsed="false" customWidth="true" hidden="false" outlineLevel="0" max="8" min="8" style="0" width="17.33"/>
    <col collapsed="false" customWidth="true" hidden="false" outlineLevel="0" max="9" min="9" style="17" width="13.16"/>
    <col collapsed="false" customWidth="true" hidden="false" outlineLevel="0" max="10" min="10" style="0" width="19"/>
    <col collapsed="false" customWidth="true" hidden="false" outlineLevel="0" max="11" min="11" style="0" width="19.67"/>
    <col collapsed="false" customWidth="true" hidden="false" outlineLevel="0" max="12" min="12" style="0" width="18.83"/>
    <col collapsed="false" customWidth="true" hidden="false" outlineLevel="0" max="13" min="13" style="0" width="22.5"/>
    <col collapsed="false" customWidth="true" hidden="false" outlineLevel="0" max="14" min="14" style="0" width="27.15"/>
    <col collapsed="false" customWidth="true" hidden="false" outlineLevel="0" max="15" min="15" style="0" width="16.5"/>
    <col collapsed="false" customWidth="true" hidden="false" outlineLevel="0" max="16" min="16" style="0" width="18"/>
    <col collapsed="false" customWidth="true" hidden="false" outlineLevel="0" max="17" min="17" style="0" width="13.67"/>
    <col collapsed="false" customWidth="true" hidden="false" outlineLevel="0" max="18" min="18" style="0" width="7"/>
    <col collapsed="false" customWidth="true" hidden="false" outlineLevel="0" max="19" min="19" style="0" width="19.67"/>
    <col collapsed="false" customWidth="true" hidden="false" outlineLevel="0" max="20" min="20" style="0" width="18.83"/>
    <col collapsed="false" customWidth="true" hidden="false" outlineLevel="0" max="21" min="21" style="0" width="22.5"/>
    <col collapsed="false" customWidth="true" hidden="false" outlineLevel="0" max="22" min="22" style="0" width="27.15"/>
  </cols>
  <sheetData>
    <row r="1" customFormat="false" ht="15.75" hidden="false" customHeight="false" outlineLevel="0" collapsed="false">
      <c r="A1" s="6" t="s">
        <v>125</v>
      </c>
      <c r="C1" s="6"/>
      <c r="D1" s="6"/>
      <c r="G1" s="6"/>
      <c r="I1" s="18" t="s">
        <v>126</v>
      </c>
    </row>
    <row r="2" customFormat="false" ht="22.05" hidden="false" customHeight="false" outlineLevel="0" collapsed="false">
      <c r="A2" s="19" t="s">
        <v>127</v>
      </c>
      <c r="C2" s="6"/>
      <c r="D2" s="6"/>
      <c r="G2" s="6"/>
      <c r="I2" s="18"/>
    </row>
    <row r="3" s="6" customFormat="true" ht="15.75" hidden="false" customHeight="false" outlineLevel="0" collapsed="false">
      <c r="B3" s="6" t="s">
        <v>128</v>
      </c>
      <c r="C3" s="6" t="s">
        <v>0</v>
      </c>
      <c r="E3" s="6" t="s">
        <v>129</v>
      </c>
      <c r="F3" s="6" t="s">
        <v>3</v>
      </c>
      <c r="H3" s="6" t="s">
        <v>5</v>
      </c>
      <c r="I3" s="17"/>
      <c r="J3" s="6" t="s">
        <v>130</v>
      </c>
      <c r="K3" s="6" t="s">
        <v>131</v>
      </c>
      <c r="L3" s="6" t="s">
        <v>132</v>
      </c>
      <c r="M3" s="6" t="s">
        <v>133</v>
      </c>
      <c r="N3" s="6" t="s">
        <v>134</v>
      </c>
    </row>
    <row r="4" customFormat="false" ht="15.75" hidden="false" customHeight="false" outlineLevel="0" collapsed="false">
      <c r="A4" s="6" t="s">
        <v>135</v>
      </c>
      <c r="B4" s="6" t="n">
        <v>1</v>
      </c>
      <c r="C4" s="0" t="str">
        <f aca="false">all_xTB_energies!A30</f>
        <v>m6_l1</v>
      </c>
      <c r="D4" s="0" t="str">
        <f aca="false">all_xTB_energies!B30</f>
        <v>Pd6[1DBF]</v>
      </c>
      <c r="E4" s="0" t="str">
        <f aca="false">all_xTB_energies!C30</f>
        <v>GFN2-xTB/ALPB(DMSO)</v>
      </c>
      <c r="F4" s="0" t="str">
        <f aca="false">all_xTB_energies!D30</f>
        <v>GFN2-xTB/ALPB(DMSO)</v>
      </c>
      <c r="G4" s="0" t="n">
        <f aca="false">all_xTB_energies!E30</f>
        <v>6</v>
      </c>
      <c r="H4" s="0" t="n">
        <f aca="false">all_xTB_energies!F30</f>
        <v>-794.577776196391</v>
      </c>
      <c r="J4" s="0" t="n">
        <f aca="false">B4*H4+H5*B5</f>
        <v>-2278.43250066579</v>
      </c>
      <c r="K4" s="0" t="n">
        <f aca="false">H6*B6</f>
        <v>-2278.49167999643</v>
      </c>
      <c r="L4" s="0" t="n">
        <f aca="false">J4-K4</f>
        <v>0.0591793306398358</v>
      </c>
      <c r="M4" s="0" t="n">
        <f aca="false">L4/B6</f>
        <v>0.00986322177330597</v>
      </c>
      <c r="N4" s="20" t="n">
        <f aca="false">M4*2625.5</f>
        <v>25.8958887658148</v>
      </c>
      <c r="P4" s="21" t="s">
        <v>136</v>
      </c>
    </row>
    <row r="5" customFormat="false" ht="15.75" hidden="false" customHeight="false" outlineLevel="0" collapsed="false">
      <c r="A5" s="6" t="s">
        <v>137</v>
      </c>
      <c r="B5" s="6" t="n">
        <v>3</v>
      </c>
      <c r="C5" s="0" t="str">
        <f aca="false">all_xTB_energies!A36</f>
        <v>m2_la</v>
      </c>
      <c r="D5" s="0" t="str">
        <f aca="false">all_xTB_energies!B36</f>
        <v>Pd2[2DBF]</v>
      </c>
      <c r="E5" s="0" t="str">
        <f aca="false">all_xTB_energies!C36</f>
        <v>GFN2-xTB/ALPB(DMSO)</v>
      </c>
      <c r="F5" s="0" t="str">
        <f aca="false">all_xTB_energies!D36</f>
        <v>GFN2-xTB/ALPB(DMSO)</v>
      </c>
      <c r="G5" s="0" t="n">
        <f aca="false">all_xTB_energies!E36</f>
        <v>2</v>
      </c>
      <c r="H5" s="0" t="n">
        <f aca="false">all_xTB_energies!F36</f>
        <v>-494.618241489799</v>
      </c>
      <c r="J5" s="6"/>
      <c r="K5" s="6"/>
      <c r="M5" s="6"/>
      <c r="P5" s="22" t="s">
        <v>138</v>
      </c>
    </row>
    <row r="6" customFormat="false" ht="15.75" hidden="false" customHeight="false" outlineLevel="0" collapsed="false">
      <c r="B6" s="6" t="n">
        <v>6</v>
      </c>
      <c r="C6" s="0" t="str">
        <f aca="false">all_xTB_energies!A79</f>
        <v>cis_l1_la</v>
      </c>
      <c r="D6" s="0" t="str">
        <f aca="false">all_xTB_energies!B79</f>
        <v>cis-Pd2[1DBF:2DBF]</v>
      </c>
      <c r="E6" s="0" t="str">
        <f aca="false">all_xTB_energies!C79</f>
        <v>GFN2-xTB/ALPB(DMSO)</v>
      </c>
      <c r="F6" s="0" t="str">
        <f aca="false">all_xTB_energies!D79</f>
        <v>GFN2-xTB/ALPB(DMSO)</v>
      </c>
      <c r="G6" s="0" t="n">
        <f aca="false">all_xTB_energies!E79</f>
        <v>2</v>
      </c>
      <c r="H6" s="0" t="n">
        <f aca="false">all_xTB_energies!F79</f>
        <v>-379.748613332738</v>
      </c>
      <c r="P6" s="23" t="s">
        <v>139</v>
      </c>
    </row>
    <row r="8" customFormat="false" ht="15.75" hidden="false" customHeight="false" outlineLevel="0" collapsed="false">
      <c r="A8" s="6" t="s">
        <v>135</v>
      </c>
      <c r="B8" s="6" t="n">
        <v>1</v>
      </c>
      <c r="C8" s="0" t="str">
        <f aca="false">all_xTB_energies!A30</f>
        <v>m6_l1</v>
      </c>
      <c r="D8" s="0" t="str">
        <f aca="false">all_xTB_energies!B30</f>
        <v>Pd6[1DBF]</v>
      </c>
      <c r="E8" s="0" t="str">
        <f aca="false">all_xTB_energies!C30</f>
        <v>GFN2-xTB/ALPB(DMSO)</v>
      </c>
      <c r="F8" s="0" t="str">
        <f aca="false">all_xTB_energies!D30</f>
        <v>GFN2-xTB/ALPB(DMSO)</v>
      </c>
      <c r="G8" s="0" t="n">
        <f aca="false">all_xTB_energies!E30</f>
        <v>6</v>
      </c>
      <c r="H8" s="0" t="n">
        <f aca="false">all_xTB_energies!F30</f>
        <v>-794.577776196391</v>
      </c>
      <c r="J8" s="0" t="n">
        <f aca="false">B8*H8+H9*B9</f>
        <v>-2065.94104383642</v>
      </c>
      <c r="K8" s="0" t="n">
        <f aca="false">H10*B10</f>
        <v>-2065.94553004648</v>
      </c>
      <c r="L8" s="0" t="n">
        <f aca="false">J8-K8</f>
        <v>0.0044862100521641</v>
      </c>
      <c r="M8" s="0" t="n">
        <f aca="false">L8/B10</f>
        <v>0.000747701675360683</v>
      </c>
      <c r="N8" s="20" t="n">
        <f aca="false">M8*2625.5</f>
        <v>1.96309074865947</v>
      </c>
    </row>
    <row r="9" customFormat="false" ht="15.75" hidden="false" customHeight="false" outlineLevel="0" collapsed="false">
      <c r="A9" s="6" t="s">
        <v>140</v>
      </c>
      <c r="B9" s="6" t="n">
        <v>3</v>
      </c>
      <c r="C9" s="0" t="str">
        <f aca="false">all_xTB_energies!A37</f>
        <v>m2_lb</v>
      </c>
      <c r="D9" s="0" t="str">
        <f aca="false">all_xTB_energies!B37</f>
        <v>Pd2[2Py]</v>
      </c>
      <c r="E9" s="0" t="str">
        <f aca="false">all_xTB_energies!C37</f>
        <v>GFN2-xTB/ALPB(DMSO)</v>
      </c>
      <c r="F9" s="0" t="str">
        <f aca="false">all_xTB_energies!D37</f>
        <v>GFN2-xTB/ALPB(DMSO)</v>
      </c>
      <c r="G9" s="0" t="n">
        <f aca="false">all_xTB_energies!E37</f>
        <v>2</v>
      </c>
      <c r="H9" s="0" t="n">
        <f aca="false">all_xTB_energies!F37</f>
        <v>-423.787755880011</v>
      </c>
      <c r="J9" s="6"/>
      <c r="K9" s="6"/>
      <c r="M9" s="6"/>
    </row>
    <row r="10" customFormat="false" ht="15.75" hidden="false" customHeight="false" outlineLevel="0" collapsed="false">
      <c r="B10" s="6" t="n">
        <v>6</v>
      </c>
      <c r="C10" s="0" t="str">
        <f aca="false">all_xTB_energies!A81</f>
        <v>cis_l1_lb</v>
      </c>
      <c r="D10" s="0" t="str">
        <f aca="false">all_xTB_energies!B81</f>
        <v>cis-Pd2[1DBF:2Py]</v>
      </c>
      <c r="E10" s="0" t="str">
        <f aca="false">all_xTB_energies!C81</f>
        <v>GFN2-xTB/ALPB(DMSO)</v>
      </c>
      <c r="F10" s="0" t="str">
        <f aca="false">all_xTB_energies!D81</f>
        <v>GFN2-xTB/ALPB(DMSO)</v>
      </c>
      <c r="G10" s="0" t="n">
        <f aca="false">all_xTB_energies!E81</f>
        <v>2</v>
      </c>
      <c r="H10" s="0" t="n">
        <f aca="false">all_xTB_energies!F81</f>
        <v>-344.324255007746</v>
      </c>
    </row>
    <row r="11" customFormat="false" ht="15.75" hidden="false" customHeight="false" outlineLevel="0" collapsed="false">
      <c r="A11" s="6"/>
    </row>
    <row r="12" customFormat="false" ht="15.75" hidden="false" customHeight="false" outlineLevel="0" collapsed="false">
      <c r="A12" s="6" t="s">
        <v>135</v>
      </c>
      <c r="B12" s="6" t="n">
        <v>1</v>
      </c>
      <c r="C12" s="0" t="str">
        <f aca="false">all_xTB_energies!A30</f>
        <v>m6_l1</v>
      </c>
      <c r="D12" s="0" t="str">
        <f aca="false">all_xTB_energies!B30</f>
        <v>Pd6[1DBF]</v>
      </c>
      <c r="E12" s="0" t="str">
        <f aca="false">all_xTB_energies!C30</f>
        <v>GFN2-xTB/ALPB(DMSO)</v>
      </c>
      <c r="F12" s="0" t="str">
        <f aca="false">all_xTB_energies!D30</f>
        <v>GFN2-xTB/ALPB(DMSO)</v>
      </c>
      <c r="G12" s="0" t="n">
        <f aca="false">all_xTB_energies!E30</f>
        <v>6</v>
      </c>
      <c r="H12" s="0" t="n">
        <f aca="false">all_xTB_energies!F30</f>
        <v>-794.577776196391</v>
      </c>
      <c r="J12" s="0" t="n">
        <f aca="false">B12*H12+H13*B13</f>
        <v>-2062.70870919638</v>
      </c>
      <c r="K12" s="0" t="n">
        <f aca="false">H14*B14</f>
        <v>-2062.70859424589</v>
      </c>
      <c r="L12" s="0" t="n">
        <f aca="false">J12-K12</f>
        <v>-0.000114950493752986</v>
      </c>
      <c r="M12" s="0" t="n">
        <f aca="false">L12/B14</f>
        <v>-1.91584156254976E-005</v>
      </c>
      <c r="N12" s="24" t="n">
        <f aca="false">M12*2625.5</f>
        <v>-0.0503004202247439</v>
      </c>
    </row>
    <row r="13" customFormat="false" ht="15.75" hidden="false" customHeight="false" outlineLevel="0" collapsed="false">
      <c r="A13" s="6" t="s">
        <v>141</v>
      </c>
      <c r="B13" s="6" t="n">
        <v>3</v>
      </c>
      <c r="C13" s="0" t="str">
        <f aca="false">all_xTB_energies!A38</f>
        <v>m2_lc</v>
      </c>
      <c r="D13" s="0" t="str">
        <f aca="false">all_xTB_energies!B38</f>
        <v>Pd2[2Ph]</v>
      </c>
      <c r="E13" s="0" t="str">
        <f aca="false">all_xTB_energies!C38</f>
        <v>GFN2-xTB/ALPB(DMSO)</v>
      </c>
      <c r="F13" s="0" t="str">
        <f aca="false">all_xTB_energies!D38</f>
        <v>GFN2-xTB/ALPB(DMSO)</v>
      </c>
      <c r="G13" s="0" t="n">
        <f aca="false">all_xTB_energies!E38</f>
        <v>2</v>
      </c>
      <c r="H13" s="0" t="n">
        <f aca="false">all_xTB_energies!F38</f>
        <v>-422.710310999997</v>
      </c>
      <c r="J13" s="6"/>
      <c r="K13" s="6"/>
      <c r="M13" s="6"/>
    </row>
    <row r="14" customFormat="false" ht="15.75" hidden="false" customHeight="false" outlineLevel="0" collapsed="false">
      <c r="B14" s="6" t="n">
        <v>6</v>
      </c>
      <c r="C14" s="0" t="str">
        <f aca="false">all_xTB_energies!A83</f>
        <v>cis_l1_lc</v>
      </c>
      <c r="D14" s="0" t="str">
        <f aca="false">all_xTB_energies!B83</f>
        <v>cis-Pd2[1DBF:2Ph]</v>
      </c>
      <c r="E14" s="0" t="str">
        <f aca="false">all_xTB_energies!C83</f>
        <v>GFN2-xTB/ALPB(DMSO)</v>
      </c>
      <c r="F14" s="0" t="str">
        <f aca="false">all_xTB_energies!D83</f>
        <v>GFN2-xTB/ALPB(DMSO)</v>
      </c>
      <c r="G14" s="0" t="n">
        <f aca="false">all_xTB_energies!E83</f>
        <v>2</v>
      </c>
      <c r="H14" s="0" t="n">
        <f aca="false">all_xTB_energies!F83</f>
        <v>-343.784765707648</v>
      </c>
    </row>
    <row r="16" customFormat="false" ht="15.75" hidden="false" customHeight="false" outlineLevel="0" collapsed="false">
      <c r="A16" s="6" t="s">
        <v>135</v>
      </c>
      <c r="B16" s="6" t="n">
        <v>1</v>
      </c>
      <c r="C16" s="0" t="str">
        <f aca="false">all_xTB_energies!A30</f>
        <v>m6_l1</v>
      </c>
      <c r="D16" s="0" t="str">
        <f aca="false">all_xTB_energies!B30</f>
        <v>Pd6[1DBF]</v>
      </c>
      <c r="E16" s="0" t="str">
        <f aca="false">all_xTB_energies!C30</f>
        <v>GFN2-xTB/ALPB(DMSO)</v>
      </c>
      <c r="F16" s="0" t="str">
        <f aca="false">all_xTB_energies!D30</f>
        <v>GFN2-xTB/ALPB(DMSO)</v>
      </c>
      <c r="G16" s="0" t="n">
        <f aca="false">all_xTB_energies!E30</f>
        <v>6</v>
      </c>
      <c r="H16" s="0" t="n">
        <f aca="false">all_xTB_energies!F30</f>
        <v>-794.577776196391</v>
      </c>
      <c r="J16" s="0" t="n">
        <f aca="false">B16*H16+H17*B17</f>
        <v>-2038.01321439321</v>
      </c>
      <c r="K16" s="0" t="n">
        <f aca="false">H18*B18</f>
        <v>-2037.99782799016</v>
      </c>
      <c r="L16" s="0" t="n">
        <f aca="false">J16-K16</f>
        <v>-0.015386403051707</v>
      </c>
      <c r="M16" s="0" t="n">
        <f aca="false">L16/B18</f>
        <v>-0.00256440050861784</v>
      </c>
      <c r="N16" s="25" t="n">
        <f aca="false">M16*2625.5</f>
        <v>-6.73283353537613</v>
      </c>
    </row>
    <row r="17" customFormat="false" ht="15.75" hidden="false" customHeight="false" outlineLevel="0" collapsed="false">
      <c r="A17" s="6" t="s">
        <v>142</v>
      </c>
      <c r="B17" s="6" t="n">
        <v>3</v>
      </c>
      <c r="C17" s="0" t="str">
        <f aca="false">all_xTB_energies!A39</f>
        <v>m2_ld</v>
      </c>
      <c r="D17" s="0" t="str">
        <f aca="false">all_xTB_energies!B39</f>
        <v>Pd2[2Th]</v>
      </c>
      <c r="E17" s="0" t="str">
        <f aca="false">all_xTB_energies!C39</f>
        <v>GFN2-xTB/ALPB(DMSO)</v>
      </c>
      <c r="F17" s="0" t="str">
        <f aca="false">all_xTB_energies!D39</f>
        <v>GFN2-xTB/ALPB(DMSO)</v>
      </c>
      <c r="G17" s="0" t="n">
        <f aca="false">all_xTB_energies!E39</f>
        <v>2</v>
      </c>
      <c r="H17" s="0" t="n">
        <f aca="false">all_xTB_energies!F39</f>
        <v>-414.478479398941</v>
      </c>
      <c r="J17" s="6"/>
      <c r="K17" s="6"/>
      <c r="M17" s="6"/>
    </row>
    <row r="18" customFormat="false" ht="15.75" hidden="false" customHeight="false" outlineLevel="0" collapsed="false">
      <c r="B18" s="6" t="n">
        <v>6</v>
      </c>
      <c r="C18" s="0" t="str">
        <f aca="false">all_xTB_energies!A85</f>
        <v>cis_l1_ld</v>
      </c>
      <c r="D18" s="0" t="str">
        <f aca="false">all_xTB_energies!B85</f>
        <v>cis-Pd2[1DBF:2Th]</v>
      </c>
      <c r="E18" s="0" t="str">
        <f aca="false">all_xTB_energies!C85</f>
        <v>GFN2-xTB/ALPB(DMSO)</v>
      </c>
      <c r="F18" s="0" t="str">
        <f aca="false">all_xTB_energies!D85</f>
        <v>GFN2-xTB/ALPB(DMSO)</v>
      </c>
      <c r="G18" s="0" t="n">
        <f aca="false">all_xTB_energies!E85</f>
        <v>2</v>
      </c>
      <c r="H18" s="0" t="n">
        <f aca="false">all_xTB_energies!F85</f>
        <v>-339.666304665027</v>
      </c>
    </row>
    <row r="20" customFormat="false" ht="15.75" hidden="false" customHeight="false" outlineLevel="0" collapsed="false">
      <c r="A20" s="6" t="s">
        <v>143</v>
      </c>
      <c r="B20" s="6" t="n">
        <v>1</v>
      </c>
      <c r="C20" s="0" t="str">
        <f aca="false">all_xTB_energies!A33</f>
        <v>m12_l2</v>
      </c>
      <c r="D20" s="0" t="str">
        <f aca="false">all_xTB_energies!B33</f>
        <v>Pd12[1Ph]</v>
      </c>
      <c r="E20" s="0" t="str">
        <f aca="false">all_xTB_energies!C33</f>
        <v>GFN2-xTB/ALPB(DMSO)</v>
      </c>
      <c r="F20" s="0" t="str">
        <f aca="false">all_xTB_energies!D33</f>
        <v>GFN2-xTB/ALPB(DMSO)</v>
      </c>
      <c r="G20" s="0" t="n">
        <f aca="false">all_xTB_energies!E33</f>
        <v>12</v>
      </c>
      <c r="H20" s="0" t="n">
        <f aca="false">all_xTB_energies!F33</f>
        <v>-1157.67051875721</v>
      </c>
      <c r="J20" s="0" t="n">
        <f aca="false">B20*H20+H21*B21</f>
        <v>-4125.379967696</v>
      </c>
      <c r="K20" s="0" t="n">
        <f aca="false">H22*B22</f>
        <v>-4125.39561201665</v>
      </c>
      <c r="L20" s="0" t="n">
        <f aca="false">J20-K20</f>
        <v>0.0156443206442418</v>
      </c>
      <c r="M20" s="0" t="n">
        <f aca="false">L20/B22</f>
        <v>0.00130369338702015</v>
      </c>
      <c r="N20" s="20" t="n">
        <f aca="false">M20*2625.5</f>
        <v>3.42284698762141</v>
      </c>
    </row>
    <row r="21" customFormat="false" ht="15.75" hidden="false" customHeight="false" outlineLevel="0" collapsed="false">
      <c r="A21" s="6" t="s">
        <v>137</v>
      </c>
      <c r="B21" s="6" t="n">
        <v>6</v>
      </c>
      <c r="C21" s="0" t="str">
        <f aca="false">all_xTB_energies!A36</f>
        <v>m2_la</v>
      </c>
      <c r="D21" s="0" t="str">
        <f aca="false">all_xTB_energies!B36</f>
        <v>Pd2[2DBF]</v>
      </c>
      <c r="E21" s="0" t="str">
        <f aca="false">all_xTB_energies!C36</f>
        <v>GFN2-xTB/ALPB(DMSO)</v>
      </c>
      <c r="F21" s="0" t="str">
        <f aca="false">all_xTB_energies!D36</f>
        <v>GFN2-xTB/ALPB(DMSO)</v>
      </c>
      <c r="G21" s="0" t="n">
        <f aca="false">all_xTB_energies!E36</f>
        <v>2</v>
      </c>
      <c r="H21" s="0" t="n">
        <f aca="false">all_xTB_energies!F36</f>
        <v>-494.618241489799</v>
      </c>
      <c r="J21" s="6"/>
      <c r="K21" s="6"/>
      <c r="M21" s="6"/>
    </row>
    <row r="22" customFormat="false" ht="15.75" hidden="false" customHeight="false" outlineLevel="0" collapsed="false">
      <c r="B22" s="6" t="n">
        <v>12</v>
      </c>
      <c r="C22" s="0" t="str">
        <f aca="false">all_xTB_energies!A87</f>
        <v>cis_l2_la</v>
      </c>
      <c r="D22" s="0" t="str">
        <f aca="false">all_xTB_energies!B87</f>
        <v>cis-Pd2[1Ph:2DBF]</v>
      </c>
      <c r="E22" s="0" t="str">
        <f aca="false">all_xTB_energies!C87</f>
        <v>GFN2-xTB/ALPB(DMSO)</v>
      </c>
      <c r="F22" s="0" t="str">
        <f aca="false">all_xTB_energies!D87</f>
        <v>GFN2-xTB/ALPB(DMSO)</v>
      </c>
      <c r="G22" s="0" t="n">
        <f aca="false">all_xTB_energies!E87</f>
        <v>2</v>
      </c>
      <c r="H22" s="0" t="n">
        <f aca="false">all_xTB_energies!F87</f>
        <v>-343.782967668054</v>
      </c>
    </row>
    <row r="23" customFormat="false" ht="15.75" hidden="false" customHeight="false" outlineLevel="0" collapsed="false">
      <c r="N23" s="26"/>
      <c r="O23" s="26"/>
      <c r="P23" s="26"/>
    </row>
    <row r="24" customFormat="false" ht="15.75" hidden="false" customHeight="false" outlineLevel="0" collapsed="false">
      <c r="A24" s="6" t="s">
        <v>143</v>
      </c>
      <c r="B24" s="6" t="n">
        <v>1</v>
      </c>
      <c r="C24" s="0" t="str">
        <f aca="false">all_xTB_energies!A33</f>
        <v>m12_l2</v>
      </c>
      <c r="D24" s="0" t="str">
        <f aca="false">all_xTB_energies!B33</f>
        <v>Pd12[1Ph]</v>
      </c>
      <c r="E24" s="0" t="str">
        <f aca="false">all_xTB_energies!C33</f>
        <v>GFN2-xTB/ALPB(DMSO)</v>
      </c>
      <c r="F24" s="0" t="str">
        <f aca="false">all_xTB_energies!D33</f>
        <v>GFN2-xTB/ALPB(DMSO)</v>
      </c>
      <c r="G24" s="0" t="n">
        <f aca="false">all_xTB_energies!E33</f>
        <v>12</v>
      </c>
      <c r="H24" s="0" t="n">
        <f aca="false">all_xTB_energies!F33</f>
        <v>-1157.67051875721</v>
      </c>
      <c r="J24" s="0" t="n">
        <f aca="false">B24*H24+H25*B25</f>
        <v>-3700.39705403728</v>
      </c>
      <c r="K24" s="0" t="n">
        <f aca="false">H26*B26</f>
        <v>-3700.32791770984</v>
      </c>
      <c r="L24" s="0" t="n">
        <f aca="false">J24-K24</f>
        <v>-0.0691363274399919</v>
      </c>
      <c r="M24" s="0" t="n">
        <f aca="false">L24/B26</f>
        <v>-0.00576136061999932</v>
      </c>
      <c r="N24" s="25" t="n">
        <f aca="false">M24*2625.5</f>
        <v>-15.1264523078082</v>
      </c>
      <c r="O24" s="26"/>
      <c r="P24" s="26"/>
    </row>
    <row r="25" customFormat="false" ht="15.75" hidden="false" customHeight="false" outlineLevel="0" collapsed="false">
      <c r="A25" s="6" t="s">
        <v>140</v>
      </c>
      <c r="B25" s="6" t="n">
        <v>6</v>
      </c>
      <c r="C25" s="0" t="str">
        <f aca="false">all_xTB_energies!A37</f>
        <v>m2_lb</v>
      </c>
      <c r="D25" s="0" t="str">
        <f aca="false">all_xTB_energies!B37</f>
        <v>Pd2[2Py]</v>
      </c>
      <c r="E25" s="0" t="str">
        <f aca="false">all_xTB_energies!C37</f>
        <v>GFN2-xTB/ALPB(DMSO)</v>
      </c>
      <c r="F25" s="0" t="str">
        <f aca="false">all_xTB_energies!D37</f>
        <v>GFN2-xTB/ALPB(DMSO)</v>
      </c>
      <c r="G25" s="0" t="n">
        <f aca="false">all_xTB_energies!E37</f>
        <v>2</v>
      </c>
      <c r="H25" s="0" t="n">
        <f aca="false">all_xTB_energies!F37</f>
        <v>-423.787755880011</v>
      </c>
      <c r="J25" s="6"/>
      <c r="K25" s="6"/>
      <c r="M25" s="6"/>
      <c r="O25" s="26"/>
      <c r="P25" s="26"/>
    </row>
    <row r="26" customFormat="false" ht="15.75" hidden="false" customHeight="false" outlineLevel="0" collapsed="false">
      <c r="B26" s="6" t="n">
        <v>12</v>
      </c>
      <c r="C26" s="0" t="str">
        <f aca="false">all_xTB_energies!A89</f>
        <v>cis_l2_lb</v>
      </c>
      <c r="D26" s="0" t="str">
        <f aca="false">all_xTB_energies!B89</f>
        <v>cis-Pd2[1Ph:2Py]</v>
      </c>
      <c r="E26" s="0" t="str">
        <f aca="false">all_xTB_energies!C89</f>
        <v>GFN2-xTB/ALPB(DMSO)</v>
      </c>
      <c r="F26" s="0" t="str">
        <f aca="false">all_xTB_energies!D89</f>
        <v>GFN2-xTB/ALPB(DMSO)</v>
      </c>
      <c r="G26" s="0" t="n">
        <f aca="false">all_xTB_energies!E89</f>
        <v>2</v>
      </c>
      <c r="H26" s="0" t="n">
        <f aca="false">all_xTB_energies!F89</f>
        <v>-308.360659809153</v>
      </c>
      <c r="O26" s="26"/>
      <c r="P26" s="26"/>
    </row>
    <row r="27" customFormat="false" ht="15.75" hidden="false" customHeight="false" outlineLevel="0" collapsed="false">
      <c r="A27" s="6"/>
      <c r="N27" s="26"/>
      <c r="O27" s="26"/>
      <c r="P27" s="26"/>
    </row>
    <row r="28" customFormat="false" ht="15.75" hidden="false" customHeight="false" outlineLevel="0" collapsed="false">
      <c r="A28" s="6" t="s">
        <v>143</v>
      </c>
      <c r="B28" s="6" t="n">
        <v>1</v>
      </c>
      <c r="C28" s="0" t="str">
        <f aca="false">all_xTB_energies!A33</f>
        <v>m12_l2</v>
      </c>
      <c r="D28" s="0" t="str">
        <f aca="false">all_xTB_energies!B33</f>
        <v>Pd12[1Ph]</v>
      </c>
      <c r="E28" s="0" t="str">
        <f aca="false">all_xTB_energies!C33</f>
        <v>GFN2-xTB/ALPB(DMSO)</v>
      </c>
      <c r="F28" s="0" t="str">
        <f aca="false">all_xTB_energies!D33</f>
        <v>GFN2-xTB/ALPB(DMSO)</v>
      </c>
      <c r="G28" s="0" t="n">
        <f aca="false">all_xTB_energies!E33</f>
        <v>12</v>
      </c>
      <c r="H28" s="0" t="n">
        <f aca="false">all_xTB_energies!F33</f>
        <v>-1157.67051875721</v>
      </c>
      <c r="J28" s="0" t="n">
        <f aca="false">B28*H28+H29*B29</f>
        <v>-3693.93238475719</v>
      </c>
      <c r="K28" s="0" t="n">
        <f aca="false">H30*B30</f>
        <v>-3693.8496447815</v>
      </c>
      <c r="L28" s="0" t="n">
        <f aca="false">J28-K28</f>
        <v>-0.0827399756872183</v>
      </c>
      <c r="M28" s="0" t="n">
        <f aca="false">L28/B30</f>
        <v>-0.00689499797393485</v>
      </c>
      <c r="N28" s="25" t="n">
        <f aca="false">M28*2625.5</f>
        <v>-18.102817180566</v>
      </c>
      <c r="O28" s="26"/>
      <c r="P28" s="26"/>
    </row>
    <row r="29" customFormat="false" ht="15.75" hidden="false" customHeight="false" outlineLevel="0" collapsed="false">
      <c r="A29" s="6" t="s">
        <v>141</v>
      </c>
      <c r="B29" s="6" t="n">
        <v>6</v>
      </c>
      <c r="C29" s="0" t="str">
        <f aca="false">all_xTB_energies!A38</f>
        <v>m2_lc</v>
      </c>
      <c r="D29" s="0" t="str">
        <f aca="false">all_xTB_energies!B38</f>
        <v>Pd2[2Ph]</v>
      </c>
      <c r="E29" s="0" t="str">
        <f aca="false">all_xTB_energies!C38</f>
        <v>GFN2-xTB/ALPB(DMSO)</v>
      </c>
      <c r="F29" s="0" t="str">
        <f aca="false">all_xTB_energies!D38</f>
        <v>GFN2-xTB/ALPB(DMSO)</v>
      </c>
      <c r="G29" s="0" t="n">
        <f aca="false">all_xTB_energies!E38</f>
        <v>2</v>
      </c>
      <c r="H29" s="0" t="n">
        <f aca="false">all_xTB_energies!F38</f>
        <v>-422.710310999997</v>
      </c>
      <c r="J29" s="6"/>
      <c r="K29" s="6"/>
      <c r="M29" s="6"/>
      <c r="O29" s="26"/>
      <c r="P29" s="26"/>
    </row>
    <row r="30" customFormat="false" ht="15.75" hidden="false" customHeight="false" outlineLevel="0" collapsed="false">
      <c r="B30" s="6" t="n">
        <v>12</v>
      </c>
      <c r="C30" s="0" t="str">
        <f aca="false">all_xTB_energies!A91</f>
        <v>cis_l2_lc</v>
      </c>
      <c r="D30" s="0" t="str">
        <f aca="false">all_xTB_energies!B91</f>
        <v>cis-Pd2[1Ph:2Ph]</v>
      </c>
      <c r="E30" s="0" t="str">
        <f aca="false">all_xTB_energies!C91</f>
        <v>GFN2-xTB/ALPB(DMSO)</v>
      </c>
      <c r="F30" s="0" t="str">
        <f aca="false">all_xTB_energies!D91</f>
        <v>GFN2-xTB/ALPB(DMSO)</v>
      </c>
      <c r="G30" s="0" t="n">
        <f aca="false">all_xTB_energies!E91</f>
        <v>2</v>
      </c>
      <c r="H30" s="0" t="n">
        <f aca="false">all_xTB_energies!F91</f>
        <v>-307.820803731792</v>
      </c>
      <c r="O30" s="26"/>
      <c r="P30" s="26"/>
    </row>
    <row r="31" customFormat="false" ht="15.75" hidden="false" customHeight="false" outlineLevel="0" collapsed="false">
      <c r="N31" s="26"/>
      <c r="O31" s="26"/>
      <c r="P31" s="26"/>
    </row>
    <row r="32" customFormat="false" ht="15.75" hidden="false" customHeight="false" outlineLevel="0" collapsed="false">
      <c r="A32" s="6" t="s">
        <v>143</v>
      </c>
      <c r="B32" s="6" t="n">
        <v>1</v>
      </c>
      <c r="C32" s="0" t="str">
        <f aca="false">all_xTB_energies!A33</f>
        <v>m12_l2</v>
      </c>
      <c r="D32" s="0" t="str">
        <f aca="false">all_xTB_energies!B33</f>
        <v>Pd12[1Ph]</v>
      </c>
      <c r="E32" s="0" t="str">
        <f aca="false">all_xTB_energies!C33</f>
        <v>GFN2-xTB/ALPB(DMSO)</v>
      </c>
      <c r="F32" s="0" t="str">
        <f aca="false">all_xTB_energies!D33</f>
        <v>GFN2-xTB/ALPB(DMSO)</v>
      </c>
      <c r="G32" s="0" t="n">
        <f aca="false">all_xTB_energies!E33</f>
        <v>12</v>
      </c>
      <c r="H32" s="0" t="n">
        <f aca="false">all_xTB_energies!F33</f>
        <v>-1157.67051875721</v>
      </c>
      <c r="J32" s="0" t="n">
        <f aca="false">B32*H32+H33*B33</f>
        <v>-3644.54139515086</v>
      </c>
      <c r="K32" s="0" t="n">
        <f aca="false">H34*B34</f>
        <v>-3644.3922790478</v>
      </c>
      <c r="L32" s="0" t="n">
        <f aca="false">J32-K32</f>
        <v>-0.149116103050801</v>
      </c>
      <c r="M32" s="0" t="n">
        <f aca="false">L32/B34</f>
        <v>-0.0124263419209001</v>
      </c>
      <c r="N32" s="25" t="n">
        <f aca="false">M32*2625.5</f>
        <v>-32.6253607133232</v>
      </c>
    </row>
    <row r="33" customFormat="false" ht="15.75" hidden="false" customHeight="false" outlineLevel="0" collapsed="false">
      <c r="A33" s="6" t="s">
        <v>142</v>
      </c>
      <c r="B33" s="6" t="n">
        <v>6</v>
      </c>
      <c r="C33" s="0" t="str">
        <f aca="false">all_xTB_energies!A39</f>
        <v>m2_ld</v>
      </c>
      <c r="D33" s="0" t="str">
        <f aca="false">all_xTB_energies!B39</f>
        <v>Pd2[2Th]</v>
      </c>
      <c r="E33" s="0" t="str">
        <f aca="false">all_xTB_energies!C39</f>
        <v>GFN2-xTB/ALPB(DMSO)</v>
      </c>
      <c r="F33" s="0" t="str">
        <f aca="false">all_xTB_energies!D39</f>
        <v>GFN2-xTB/ALPB(DMSO)</v>
      </c>
      <c r="G33" s="0" t="n">
        <f aca="false">all_xTB_energies!E39</f>
        <v>2</v>
      </c>
      <c r="H33" s="0" t="n">
        <f aca="false">all_xTB_energies!F39</f>
        <v>-414.478479398941</v>
      </c>
      <c r="J33" s="6"/>
      <c r="K33" s="6"/>
      <c r="M33" s="6"/>
    </row>
    <row r="34" customFormat="false" ht="15.75" hidden="false" customHeight="false" outlineLevel="0" collapsed="false">
      <c r="B34" s="6" t="n">
        <v>12</v>
      </c>
      <c r="C34" s="0" t="str">
        <f aca="false">all_xTB_energies!A93</f>
        <v>cis_l2_ld</v>
      </c>
      <c r="D34" s="0" t="str">
        <f aca="false">all_xTB_energies!B93</f>
        <v>cis-Pd2[1Ph:2Th]</v>
      </c>
      <c r="E34" s="0" t="str">
        <f aca="false">all_xTB_energies!C93</f>
        <v>GFN2-xTB/ALPB(DMSO)</v>
      </c>
      <c r="F34" s="0" t="str">
        <f aca="false">all_xTB_energies!D93</f>
        <v>GFN2-xTB/ALPB(DMSO)</v>
      </c>
      <c r="G34" s="0" t="n">
        <f aca="false">all_xTB_energies!E93</f>
        <v>2</v>
      </c>
      <c r="H34" s="0" t="n">
        <f aca="false">all_xTB_energies!F93</f>
        <v>-303.699356587317</v>
      </c>
    </row>
    <row r="36" customFormat="false" ht="15" hidden="false" customHeight="false" outlineLevel="0" collapsed="false">
      <c r="B36" s="6"/>
      <c r="O36" s="6"/>
    </row>
    <row r="37" customFormat="false" ht="15" hidden="false" customHeight="false" outlineLevel="0" collapsed="false">
      <c r="A37" s="6" t="s">
        <v>144</v>
      </c>
      <c r="B37" s="6" t="n">
        <v>1</v>
      </c>
      <c r="C37" s="0" t="str">
        <f aca="false">all_xTB_energies!A35</f>
        <v>m30_l3</v>
      </c>
      <c r="D37" s="0" t="str">
        <f aca="false">all_xTB_energies!B35</f>
        <v>Pd30[1Th]</v>
      </c>
      <c r="E37" s="0" t="str">
        <f aca="false">all_xTB_energies!C35</f>
        <v>GFN2-xTB/ALPB(DMSO)</v>
      </c>
      <c r="F37" s="0" t="str">
        <f aca="false">all_xTB_energies!D35</f>
        <v>GFN2-xTB/ALPB(DMSO)</v>
      </c>
      <c r="G37" s="0" t="n">
        <f aca="false">all_xTB_energies!E35</f>
        <v>30</v>
      </c>
      <c r="H37" s="0" t="n">
        <f aca="false">all_xTB_energies!F35</f>
        <v>-2770.72056511693</v>
      </c>
      <c r="J37" s="0" t="n">
        <f aca="false">B37*H37+H38*B38</f>
        <v>-10189.9941874639</v>
      </c>
      <c r="K37" s="0" t="n">
        <f aca="false">H39*B39</f>
        <v>-10189.8073721443</v>
      </c>
      <c r="L37" s="0" t="n">
        <f aca="false">J37-K37</f>
        <v>-0.18681531965558</v>
      </c>
      <c r="M37" s="0" t="n">
        <f aca="false">L37/B39</f>
        <v>-0.00622717732185265</v>
      </c>
      <c r="N37" s="25" t="n">
        <f aca="false">M37*2625.5</f>
        <v>-16.3494540585241</v>
      </c>
      <c r="O37" s="6"/>
    </row>
    <row r="38" customFormat="false" ht="15" hidden="false" customHeight="false" outlineLevel="0" collapsed="false">
      <c r="A38" s="6" t="s">
        <v>137</v>
      </c>
      <c r="B38" s="6" t="n">
        <v>15</v>
      </c>
      <c r="C38" s="0" t="str">
        <f aca="false">all_xTB_energies!A36</f>
        <v>m2_la</v>
      </c>
      <c r="D38" s="0" t="str">
        <f aca="false">all_xTB_energies!B36</f>
        <v>Pd2[2DBF]</v>
      </c>
      <c r="E38" s="0" t="str">
        <f aca="false">all_xTB_energies!C36</f>
        <v>GFN2-xTB/ALPB(DMSO)</v>
      </c>
      <c r="F38" s="0" t="str">
        <f aca="false">all_xTB_energies!D36</f>
        <v>GFN2-xTB/ALPB(DMSO)</v>
      </c>
      <c r="G38" s="0" t="n">
        <f aca="false">all_xTB_energies!E36</f>
        <v>2</v>
      </c>
      <c r="H38" s="0" t="n">
        <f aca="false">all_xTB_energies!F36</f>
        <v>-494.618241489799</v>
      </c>
      <c r="J38" s="6"/>
      <c r="K38" s="6"/>
      <c r="M38" s="6"/>
      <c r="O38" s="6"/>
    </row>
    <row r="39" customFormat="false" ht="15" hidden="false" customHeight="false" outlineLevel="0" collapsed="false">
      <c r="B39" s="6" t="n">
        <v>30</v>
      </c>
      <c r="C39" s="0" t="str">
        <f aca="false">all_xTB_energies!A95</f>
        <v>cis_l3_la</v>
      </c>
      <c r="D39" s="0" t="str">
        <f aca="false">all_xTB_energies!B95</f>
        <v>cis-Pd2[1Th:2DBF]</v>
      </c>
      <c r="E39" s="0" t="str">
        <f aca="false">all_xTB_energies!C95</f>
        <v>GFN2-xTB/ALPB(DMSO)</v>
      </c>
      <c r="F39" s="0" t="str">
        <f aca="false">all_xTB_energies!D95</f>
        <v>GFN2-xTB/ALPB(DMSO)</v>
      </c>
      <c r="G39" s="0" t="n">
        <f aca="false">all_xTB_energies!E95</f>
        <v>2</v>
      </c>
      <c r="H39" s="0" t="n">
        <f aca="false">all_xTB_energies!F95</f>
        <v>-339.660245738142</v>
      </c>
      <c r="O39" s="6"/>
    </row>
    <row r="40" customFormat="false" ht="15" hidden="false" customHeight="false" outlineLevel="0" collapsed="false">
      <c r="O40" s="6"/>
    </row>
    <row r="41" customFormat="false" ht="15" hidden="false" customHeight="false" outlineLevel="0" collapsed="false">
      <c r="A41" s="6" t="s">
        <v>144</v>
      </c>
      <c r="B41" s="6" t="n">
        <v>1</v>
      </c>
      <c r="C41" s="0" t="str">
        <f aca="false">all_xTB_energies!A35</f>
        <v>m30_l3</v>
      </c>
      <c r="D41" s="0" t="str">
        <f aca="false">all_xTB_energies!B35</f>
        <v>Pd30[1Th]</v>
      </c>
      <c r="E41" s="0" t="str">
        <f aca="false">all_xTB_energies!C35</f>
        <v>GFN2-xTB/ALPB(DMSO)</v>
      </c>
      <c r="F41" s="0" t="str">
        <f aca="false">all_xTB_energies!D35</f>
        <v>GFN2-xTB/ALPB(DMSO)</v>
      </c>
      <c r="G41" s="0" t="n">
        <f aca="false">all_xTB_energies!E35</f>
        <v>30</v>
      </c>
      <c r="H41" s="0" t="n">
        <f aca="false">all_xTB_energies!F35</f>
        <v>-2770.72056511693</v>
      </c>
      <c r="J41" s="0" t="n">
        <f aca="false">B41*H41+H42*B42</f>
        <v>-9127.5369033171</v>
      </c>
      <c r="K41" s="0" t="n">
        <f aca="false">H43*B43</f>
        <v>-9125.5002063117</v>
      </c>
      <c r="L41" s="0" t="n">
        <f aca="false">J41-K41</f>
        <v>-2.03669700539649</v>
      </c>
      <c r="M41" s="0" t="n">
        <f aca="false">L41/B43</f>
        <v>-0.067889900179883</v>
      </c>
      <c r="N41" s="25" t="n">
        <f aca="false">M41*2625.5</f>
        <v>-178.244932922283</v>
      </c>
      <c r="O41" s="6"/>
    </row>
    <row r="42" customFormat="false" ht="15" hidden="false" customHeight="false" outlineLevel="0" collapsed="false">
      <c r="A42" s="6" t="s">
        <v>140</v>
      </c>
      <c r="B42" s="6" t="n">
        <v>15</v>
      </c>
      <c r="C42" s="0" t="str">
        <f aca="false">all_xTB_energies!A37</f>
        <v>m2_lb</v>
      </c>
      <c r="D42" s="0" t="str">
        <f aca="false">all_xTB_energies!B37</f>
        <v>Pd2[2Py]</v>
      </c>
      <c r="E42" s="0" t="str">
        <f aca="false">all_xTB_energies!C37</f>
        <v>GFN2-xTB/ALPB(DMSO)</v>
      </c>
      <c r="F42" s="0" t="str">
        <f aca="false">all_xTB_energies!D37</f>
        <v>GFN2-xTB/ALPB(DMSO)</v>
      </c>
      <c r="G42" s="0" t="n">
        <f aca="false">all_xTB_energies!E37</f>
        <v>2</v>
      </c>
      <c r="H42" s="0" t="n">
        <f aca="false">all_xTB_energies!F37</f>
        <v>-423.787755880011</v>
      </c>
      <c r="J42" s="6"/>
      <c r="K42" s="6"/>
      <c r="M42" s="6"/>
      <c r="O42" s="6"/>
    </row>
    <row r="43" customFormat="false" ht="15" hidden="false" customHeight="false" outlineLevel="0" collapsed="false">
      <c r="B43" s="6" t="n">
        <v>30</v>
      </c>
      <c r="C43" s="0" t="str">
        <f aca="false">all_xTB_energies!A97</f>
        <v>cis_l3_lb</v>
      </c>
      <c r="D43" s="0" t="str">
        <f aca="false">all_xTB_energies!B97</f>
        <v>cis-Pd2[1Th:2Py]</v>
      </c>
      <c r="E43" s="0" t="str">
        <f aca="false">all_xTB_energies!C97</f>
        <v>GFN2-xTB/ALPB(DMSO)</v>
      </c>
      <c r="F43" s="0" t="str">
        <f aca="false">all_xTB_energies!D97</f>
        <v>GFN2-xTB/ALPB(DMSO)</v>
      </c>
      <c r="G43" s="0" t="n">
        <f aca="false">all_xTB_energies!E97</f>
        <v>2</v>
      </c>
      <c r="H43" s="0" t="n">
        <f aca="false">all_xTB_energies!F97</f>
        <v>-304.18334021039</v>
      </c>
      <c r="O43" s="6"/>
    </row>
    <row r="44" customFormat="false" ht="15" hidden="false" customHeight="false" outlineLevel="0" collapsed="false">
      <c r="A44" s="6"/>
      <c r="O44" s="6"/>
    </row>
    <row r="45" customFormat="false" ht="15" hidden="false" customHeight="false" outlineLevel="0" collapsed="false">
      <c r="A45" s="6" t="s">
        <v>144</v>
      </c>
      <c r="B45" s="6" t="n">
        <v>1</v>
      </c>
      <c r="C45" s="0" t="str">
        <f aca="false">all_xTB_energies!A35</f>
        <v>m30_l3</v>
      </c>
      <c r="D45" s="0" t="str">
        <f aca="false">all_xTB_energies!B35</f>
        <v>Pd30[1Th]</v>
      </c>
      <c r="E45" s="0" t="str">
        <f aca="false">all_xTB_energies!C35</f>
        <v>GFN2-xTB/ALPB(DMSO)</v>
      </c>
      <c r="F45" s="0" t="str">
        <f aca="false">all_xTB_energies!D35</f>
        <v>GFN2-xTB/ALPB(DMSO)</v>
      </c>
      <c r="G45" s="0" t="n">
        <f aca="false">all_xTB_energies!E35</f>
        <v>30</v>
      </c>
      <c r="H45" s="0" t="n">
        <f aca="false">all_xTB_energies!F35</f>
        <v>-2770.72056511693</v>
      </c>
      <c r="J45" s="0" t="n">
        <f aca="false">B45*H45+H46*B46</f>
        <v>-9111.37523011688</v>
      </c>
      <c r="K45" s="0" t="n">
        <f aca="false">H47*B47</f>
        <v>-9110.77081302096</v>
      </c>
      <c r="L45" s="0" t="n">
        <f aca="false">J45-K45</f>
        <v>-0.604417095923054</v>
      </c>
      <c r="M45" s="0" t="n">
        <f aca="false">L45/B47</f>
        <v>-0.0201472365307685</v>
      </c>
      <c r="N45" s="25" t="n">
        <f aca="false">M45*2625.5</f>
        <v>-52.8965695115326</v>
      </c>
      <c r="O45" s="6"/>
    </row>
    <row r="46" customFormat="false" ht="15" hidden="false" customHeight="false" outlineLevel="0" collapsed="false">
      <c r="A46" s="6" t="s">
        <v>141</v>
      </c>
      <c r="B46" s="6" t="n">
        <v>15</v>
      </c>
      <c r="C46" s="0" t="str">
        <f aca="false">all_xTB_energies!A38</f>
        <v>m2_lc</v>
      </c>
      <c r="D46" s="0" t="str">
        <f aca="false">all_xTB_energies!B38</f>
        <v>Pd2[2Ph]</v>
      </c>
      <c r="E46" s="0" t="str">
        <f aca="false">all_xTB_energies!C38</f>
        <v>GFN2-xTB/ALPB(DMSO)</v>
      </c>
      <c r="F46" s="0" t="str">
        <f aca="false">all_xTB_energies!D38</f>
        <v>GFN2-xTB/ALPB(DMSO)</v>
      </c>
      <c r="G46" s="0" t="n">
        <f aca="false">all_xTB_energies!E38</f>
        <v>2</v>
      </c>
      <c r="H46" s="0" t="n">
        <f aca="false">all_xTB_energies!F38</f>
        <v>-422.710310999997</v>
      </c>
      <c r="J46" s="6"/>
      <c r="K46" s="6"/>
      <c r="M46" s="6"/>
      <c r="O46" s="6"/>
    </row>
    <row r="47" customFormat="false" ht="15" hidden="false" customHeight="false" outlineLevel="0" collapsed="false">
      <c r="B47" s="6" t="n">
        <v>30</v>
      </c>
      <c r="C47" s="0" t="str">
        <f aca="false">all_xTB_energies!A99</f>
        <v>cis_l3_lc</v>
      </c>
      <c r="D47" s="0" t="str">
        <f aca="false">all_xTB_energies!B99</f>
        <v>cis-Pd2[1Th:2Ph]</v>
      </c>
      <c r="E47" s="0" t="str">
        <f aca="false">all_xTB_energies!C99</f>
        <v>GFN2-xTB/ALPB(DMSO)</v>
      </c>
      <c r="F47" s="0" t="str">
        <f aca="false">all_xTB_energies!D99</f>
        <v>GFN2-xTB/ALPB(DMSO)</v>
      </c>
      <c r="G47" s="0" t="n">
        <f aca="false">all_xTB_energies!E99</f>
        <v>2</v>
      </c>
      <c r="H47" s="0" t="n">
        <f aca="false">all_xTB_energies!F99</f>
        <v>-303.692360434032</v>
      </c>
      <c r="O47" s="6"/>
    </row>
    <row r="48" customFormat="false" ht="15" hidden="false" customHeight="false" outlineLevel="0" collapsed="false">
      <c r="O48" s="6"/>
    </row>
    <row r="49" customFormat="false" ht="15" hidden="false" customHeight="false" outlineLevel="0" collapsed="false">
      <c r="A49" s="6" t="s">
        <v>144</v>
      </c>
      <c r="B49" s="6" t="n">
        <v>1</v>
      </c>
      <c r="C49" s="0" t="str">
        <f aca="false">all_xTB_energies!A35</f>
        <v>m30_l3</v>
      </c>
      <c r="D49" s="0" t="str">
        <f aca="false">all_xTB_energies!B35</f>
        <v>Pd30[1Th]</v>
      </c>
      <c r="E49" s="0" t="str">
        <f aca="false">all_xTB_energies!C35</f>
        <v>GFN2-xTB/ALPB(DMSO)</v>
      </c>
      <c r="F49" s="0" t="str">
        <f aca="false">all_xTB_energies!D35</f>
        <v>GFN2-xTB/ALPB(DMSO)</v>
      </c>
      <c r="G49" s="0" t="n">
        <f aca="false">all_xTB_energies!E35</f>
        <v>30</v>
      </c>
      <c r="H49" s="0" t="n">
        <f aca="false">all_xTB_energies!F35</f>
        <v>-2770.72056511693</v>
      </c>
      <c r="J49" s="0" t="n">
        <f aca="false">B49*H49+H50*B50</f>
        <v>-8987.89775610105</v>
      </c>
      <c r="K49" s="0" t="n">
        <f aca="false">H51*B51</f>
        <v>-8987.28257890953</v>
      </c>
      <c r="L49" s="0" t="n">
        <f aca="false">J49-K49</f>
        <v>-0.615177191515613</v>
      </c>
      <c r="M49" s="0" t="n">
        <f aca="false">L49/B51</f>
        <v>-0.0205059063838538</v>
      </c>
      <c r="N49" s="25" t="n">
        <f aca="false">M49*2625.5</f>
        <v>-53.8382572108081</v>
      </c>
      <c r="O49" s="6"/>
    </row>
    <row r="50" customFormat="false" ht="15" hidden="false" customHeight="false" outlineLevel="0" collapsed="false">
      <c r="A50" s="6" t="s">
        <v>142</v>
      </c>
      <c r="B50" s="6" t="n">
        <v>15</v>
      </c>
      <c r="C50" s="0" t="str">
        <f aca="false">all_xTB_energies!A39</f>
        <v>m2_ld</v>
      </c>
      <c r="D50" s="0" t="str">
        <f aca="false">all_xTB_energies!B39</f>
        <v>Pd2[2Th]</v>
      </c>
      <c r="E50" s="0" t="str">
        <f aca="false">all_xTB_energies!C39</f>
        <v>GFN2-xTB/ALPB(DMSO)</v>
      </c>
      <c r="F50" s="0" t="str">
        <f aca="false">all_xTB_energies!D39</f>
        <v>GFN2-xTB/ALPB(DMSO)</v>
      </c>
      <c r="G50" s="0" t="n">
        <f aca="false">all_xTB_energies!E39</f>
        <v>2</v>
      </c>
      <c r="H50" s="0" t="n">
        <f aca="false">all_xTB_energies!F39</f>
        <v>-414.478479398941</v>
      </c>
      <c r="J50" s="6"/>
      <c r="K50" s="6"/>
      <c r="M50" s="6"/>
      <c r="O50" s="6"/>
    </row>
    <row r="51" customFormat="false" ht="15" hidden="false" customHeight="false" outlineLevel="0" collapsed="false">
      <c r="B51" s="6" t="n">
        <v>30</v>
      </c>
      <c r="C51" s="0" t="str">
        <f aca="false">all_xTB_energies!A101</f>
        <v>cis_l3_ld</v>
      </c>
      <c r="D51" s="0" t="str">
        <f aca="false">all_xTB_energies!B101</f>
        <v>cis-Pd2[1Th:2Th]</v>
      </c>
      <c r="E51" s="0" t="str">
        <f aca="false">all_xTB_energies!C101</f>
        <v>GFN2-xTB/ALPB(DMSO)</v>
      </c>
      <c r="F51" s="0" t="str">
        <f aca="false">all_xTB_energies!D101</f>
        <v>GFN2-xTB/ALPB(DMSO)</v>
      </c>
      <c r="G51" s="0" t="n">
        <f aca="false">all_xTB_energies!E101</f>
        <v>2</v>
      </c>
      <c r="H51" s="0" t="n">
        <f aca="false">all_xTB_energies!F101</f>
        <v>-299.576085963651</v>
      </c>
      <c r="O51" s="6"/>
    </row>
    <row r="52" customFormat="false" ht="15" hidden="false" customHeight="false" outlineLevel="0" collapsed="false">
      <c r="B52" s="6"/>
      <c r="O52" s="6"/>
    </row>
    <row r="53" customFormat="false" ht="15" hidden="false" customHeight="false" outlineLevel="0" collapsed="false">
      <c r="B53" s="6"/>
      <c r="O53" s="6"/>
    </row>
    <row r="54" customFormat="false" ht="15.75" hidden="false" customHeight="false" outlineLevel="0" collapsed="false">
      <c r="B54" s="6"/>
      <c r="O54" s="6"/>
    </row>
    <row r="55" customFormat="false" ht="15.75" hidden="false" customHeight="false" outlineLevel="0" collapsed="false">
      <c r="B55" s="6"/>
      <c r="O55" s="6"/>
    </row>
    <row r="56" customFormat="false" ht="15.75" hidden="false" customHeight="false" outlineLevel="0" collapsed="false">
      <c r="O56" s="6"/>
    </row>
    <row r="57" customFormat="false" ht="22.05" hidden="false" customHeight="false" outlineLevel="0" collapsed="false">
      <c r="A57" s="19" t="s">
        <v>145</v>
      </c>
      <c r="B57" s="6"/>
      <c r="N57" s="26"/>
      <c r="O57" s="6"/>
    </row>
    <row r="58" customFormat="false" ht="15.75" hidden="false" customHeight="false" outlineLevel="0" collapsed="false">
      <c r="A58" s="6" t="s">
        <v>135</v>
      </c>
      <c r="B58" s="6" t="n">
        <v>1</v>
      </c>
      <c r="C58" s="0" t="str">
        <f aca="false">all_DFT_energies!A29</f>
        <v>m6_l1</v>
      </c>
      <c r="D58" s="0" t="str">
        <f aca="false">all_DFT_energies!B29</f>
        <v>Pd6[1DBF]</v>
      </c>
      <c r="E58" s="0" t="str">
        <f aca="false">all_DFT_energies!C29</f>
        <v>PBE0/def2svp/GD3BJ</v>
      </c>
      <c r="F58" s="0" t="str">
        <f aca="false">all_DFT_energies!D29</f>
        <v>PBE0/def2svp/GD3BJ</v>
      </c>
      <c r="G58" s="0" t="n">
        <f aca="false">all_DFT_energies!E29</f>
        <v>6</v>
      </c>
      <c r="H58" s="0" t="n">
        <f aca="false">all_DFT_energies!F29</f>
        <v>-13122.1090549</v>
      </c>
      <c r="J58" s="0" t="n">
        <f aca="false">B58*H58+H59*B59</f>
        <v>-33822.39930352</v>
      </c>
      <c r="K58" s="0" t="n">
        <f aca="false">H60*B60</f>
        <v>-33822.26675376</v>
      </c>
      <c r="L58" s="0" t="n">
        <f aca="false">J58-K58</f>
        <v>-0.132549759997346</v>
      </c>
      <c r="M58" s="0" t="n">
        <f aca="false">L58/B60</f>
        <v>-0.0220916266662243</v>
      </c>
      <c r="N58" s="25" t="n">
        <f aca="false">M58*2625.5</f>
        <v>-58.001565812172</v>
      </c>
      <c r="O58" s="6"/>
    </row>
    <row r="59" customFormat="false" ht="15.75" hidden="false" customHeight="false" outlineLevel="0" collapsed="false">
      <c r="A59" s="6" t="s">
        <v>140</v>
      </c>
      <c r="B59" s="6" t="n">
        <v>3</v>
      </c>
      <c r="C59" s="0" t="str">
        <f aca="false">all_DFT_energies!A43</f>
        <v>m2_lb</v>
      </c>
      <c r="D59" s="0" t="str">
        <f aca="false">all_DFT_energies!B43</f>
        <v>Pd2[2Py]</v>
      </c>
      <c r="E59" s="0" t="str">
        <f aca="false">all_DFT_energies!C43</f>
        <v>PBE0/def2svp/GD3BJ</v>
      </c>
      <c r="F59" s="0" t="str">
        <f aca="false">all_DFT_energies!D43</f>
        <v>PBE0/def2svp/GD3BJ</v>
      </c>
      <c r="G59" s="0" t="n">
        <f aca="false">all_DFT_energies!E43</f>
        <v>2</v>
      </c>
      <c r="H59" s="0" t="n">
        <f aca="false">all_DFT_energies!F43</f>
        <v>-6900.09674954</v>
      </c>
      <c r="J59" s="6"/>
      <c r="K59" s="6"/>
      <c r="M59" s="6"/>
      <c r="O59" s="6"/>
    </row>
    <row r="60" customFormat="false" ht="15.75" hidden="false" customHeight="false" outlineLevel="0" collapsed="false">
      <c r="B60" s="6" t="n">
        <v>6</v>
      </c>
      <c r="C60" s="0" t="str">
        <f aca="false">all_DFT_energies!A4</f>
        <v>cis_l1_lb</v>
      </c>
      <c r="D60" s="0" t="str">
        <f aca="false">all_DFT_energies!B4</f>
        <v>cis-Pd2[1DBF:2Py]</v>
      </c>
      <c r="E60" s="0" t="str">
        <f aca="false">all_DFT_energies!C4</f>
        <v>PBE0/def2svp/GD3BJ</v>
      </c>
      <c r="F60" s="0" t="str">
        <f aca="false">all_DFT_energies!D4</f>
        <v>PBE0/def2svp/GD3BJ</v>
      </c>
      <c r="G60" s="0" t="n">
        <f aca="false">all_DFT_energies!E4</f>
        <v>2</v>
      </c>
      <c r="H60" s="0" t="n">
        <f aca="false">all_DFT_energies!F4</f>
        <v>-5637.04445896</v>
      </c>
      <c r="O60" s="6"/>
    </row>
    <row r="61" customFormat="false" ht="15.75" hidden="false" customHeight="false" outlineLevel="0" collapsed="false">
      <c r="O61" s="6"/>
    </row>
    <row r="62" customFormat="false" ht="15.75" hidden="false" customHeight="false" outlineLevel="0" collapsed="false">
      <c r="A62" s="6"/>
      <c r="B62" s="6" t="n">
        <v>1</v>
      </c>
      <c r="C62" s="0" t="str">
        <f aca="false">all_DFT_energies!A29</f>
        <v>m6_l1</v>
      </c>
      <c r="D62" s="0" t="str">
        <f aca="false">all_DFT_energies!B29</f>
        <v>Pd6[1DBF]</v>
      </c>
      <c r="E62" s="0" t="str">
        <f aca="false">all_DFT_energies!C29</f>
        <v>PBE0/def2svp/GD3BJ</v>
      </c>
      <c r="F62" s="0" t="str">
        <f aca="false">all_DFT_energies!D29</f>
        <v>PBE0/def2svp/GD3BJ</v>
      </c>
      <c r="G62" s="0" t="n">
        <f aca="false">all_DFT_energies!E29</f>
        <v>6</v>
      </c>
      <c r="H62" s="0" t="n">
        <f aca="false">all_DFT_energies!F29</f>
        <v>-13122.1090549</v>
      </c>
      <c r="J62" s="0" t="n">
        <f aca="false">B62*H62+H63*B63</f>
        <v>-33822.43882324</v>
      </c>
      <c r="K62" s="0" t="n">
        <f aca="false">H64*B64</f>
        <v>-33822.26675376</v>
      </c>
      <c r="L62" s="0" t="n">
        <f aca="false">J62-K62</f>
        <v>-0.172069479995116</v>
      </c>
      <c r="M62" s="0" t="n">
        <f aca="false">L62/B64</f>
        <v>-0.0286782466658527</v>
      </c>
      <c r="N62" s="25" t="n">
        <f aca="false">M62*2625.5</f>
        <v>-75.2947366211962</v>
      </c>
      <c r="O62" s="6"/>
    </row>
    <row r="63" customFormat="false" ht="15.75" hidden="false" customHeight="false" outlineLevel="0" collapsed="false">
      <c r="A63" s="6"/>
      <c r="B63" s="6" t="n">
        <v>3</v>
      </c>
      <c r="C63" s="0" t="str">
        <f aca="false">all_DFT_energies!A41</f>
        <v>m2_lb_xray</v>
      </c>
      <c r="D63" s="0" t="str">
        <f aca="false">all_DFT_energies!B41</f>
        <v>Pd2[2Py]</v>
      </c>
      <c r="E63" s="0" t="str">
        <f aca="false">all_DFT_energies!C41</f>
        <v>PBE0/def2svp/GD3BJ</v>
      </c>
      <c r="F63" s="0" t="str">
        <f aca="false">all_DFT_energies!D41</f>
        <v>PBE0/def2svp/GD3BJ</v>
      </c>
      <c r="G63" s="0" t="n">
        <f aca="false">all_DFT_energies!E41</f>
        <v>2</v>
      </c>
      <c r="H63" s="0" t="n">
        <f aca="false">all_DFT_energies!F41</f>
        <v>-6900.10992278</v>
      </c>
      <c r="J63" s="6"/>
      <c r="K63" s="6"/>
      <c r="M63" s="6"/>
      <c r="O63" s="6"/>
    </row>
    <row r="64" customFormat="false" ht="15.75" hidden="false" customHeight="false" outlineLevel="0" collapsed="false">
      <c r="B64" s="6" t="n">
        <v>6</v>
      </c>
      <c r="C64" s="0" t="str">
        <f aca="false">all_DFT_energies!A4</f>
        <v>cis_l1_lb</v>
      </c>
      <c r="D64" s="0" t="str">
        <f aca="false">all_DFT_energies!B4</f>
        <v>cis-Pd2[1DBF:2Py]</v>
      </c>
      <c r="E64" s="0" t="str">
        <f aca="false">all_DFT_energies!C4</f>
        <v>PBE0/def2svp/GD3BJ</v>
      </c>
      <c r="F64" s="0" t="str">
        <f aca="false">all_DFT_energies!D4</f>
        <v>PBE0/def2svp/GD3BJ</v>
      </c>
      <c r="G64" s="0" t="n">
        <f aca="false">all_DFT_energies!E4</f>
        <v>2</v>
      </c>
      <c r="H64" s="0" t="n">
        <f aca="false">all_DFT_energies!F4</f>
        <v>-5637.04445896</v>
      </c>
      <c r="O64" s="6"/>
    </row>
    <row r="65" customFormat="false" ht="15.75" hidden="false" customHeight="false" outlineLevel="0" collapsed="false">
      <c r="O65" s="6"/>
    </row>
    <row r="66" customFormat="false" ht="15.75" hidden="false" customHeight="false" outlineLevel="0" collapsed="false">
      <c r="A66" s="6" t="s">
        <v>135</v>
      </c>
      <c r="B66" s="6" t="n">
        <v>1</v>
      </c>
      <c r="C66" s="0" t="str">
        <f aca="false">all_DFT_energies!A51</f>
        <v>m6_l1</v>
      </c>
      <c r="D66" s="0" t="str">
        <f aca="false">all_DFT_energies!B51</f>
        <v>Pd6[1DBF]</v>
      </c>
      <c r="E66" s="0" t="str">
        <f aca="false">all_DFT_energies!C51</f>
        <v>PBE0/def2svp/GD3BJ</v>
      </c>
      <c r="F66" s="0" t="str">
        <f aca="false">all_DFT_energies!D51</f>
        <v>B3LYP/def2svp/GD3BJ</v>
      </c>
      <c r="G66" s="0" t="n">
        <f aca="false">all_DFT_energies!E51</f>
        <v>6</v>
      </c>
      <c r="H66" s="0" t="n">
        <f aca="false">all_DFT_energies!F51</f>
        <v>-13137.144914</v>
      </c>
      <c r="J66" s="0" t="n">
        <f aca="false">B66*H66+H67*B67</f>
        <v>-33861.99361733</v>
      </c>
      <c r="K66" s="0" t="n">
        <f aca="false">H68*B68</f>
        <v>-33861.83717196</v>
      </c>
      <c r="L66" s="0" t="n">
        <f aca="false">J66-K66</f>
        <v>-0.156445370004803</v>
      </c>
      <c r="M66" s="0" t="n">
        <f aca="false">L66/B68</f>
        <v>-0.0260742283341339</v>
      </c>
      <c r="N66" s="25" t="n">
        <f aca="false">M66*2625.5</f>
        <v>-68.4578864912686</v>
      </c>
      <c r="O66" s="6"/>
    </row>
    <row r="67" customFormat="false" ht="15.75" hidden="false" customHeight="false" outlineLevel="0" collapsed="false">
      <c r="A67" s="6" t="s">
        <v>140</v>
      </c>
      <c r="B67" s="6" t="n">
        <v>3</v>
      </c>
      <c r="C67" s="0" t="str">
        <f aca="false">all_DFT_energies!A48</f>
        <v>m2_lb</v>
      </c>
      <c r="D67" s="0" t="str">
        <f aca="false">all_DFT_energies!B48</f>
        <v>Pd2[2Py]</v>
      </c>
      <c r="E67" s="0" t="str">
        <f aca="false">all_DFT_energies!C48</f>
        <v>PBE0/def2svp/GD3BJ</v>
      </c>
      <c r="F67" s="0" t="str">
        <f aca="false">all_DFT_energies!D48</f>
        <v>B3LYP/def2svp/GD3BJ</v>
      </c>
      <c r="G67" s="0" t="n">
        <f aca="false">all_DFT_energies!E48</f>
        <v>2</v>
      </c>
      <c r="H67" s="0" t="n">
        <f aca="false">all_DFT_energies!F48</f>
        <v>-6908.28290111</v>
      </c>
      <c r="J67" s="6"/>
      <c r="K67" s="6"/>
      <c r="M67" s="6"/>
      <c r="O67" s="6"/>
    </row>
    <row r="68" customFormat="false" ht="15.75" hidden="false" customHeight="false" outlineLevel="0" collapsed="false">
      <c r="B68" s="6" t="n">
        <v>6</v>
      </c>
      <c r="C68" s="0" t="str">
        <f aca="false">all_DFT_energies!A47</f>
        <v>cis_l1_lb</v>
      </c>
      <c r="D68" s="0" t="str">
        <f aca="false">all_DFT_energies!B47</f>
        <v>cis-Pd2[1DBF:2Py]</v>
      </c>
      <c r="E68" s="0" t="str">
        <f aca="false">all_DFT_energies!C47</f>
        <v>PBE0/def2svp/GD3BJ</v>
      </c>
      <c r="F68" s="0" t="str">
        <f aca="false">all_DFT_energies!D47</f>
        <v>B3LYP/def2svp/GD3BJ</v>
      </c>
      <c r="G68" s="0" t="n">
        <f aca="false">all_DFT_energies!E47</f>
        <v>2</v>
      </c>
      <c r="H68" s="0" t="n">
        <f aca="false">all_DFT_energies!F47</f>
        <v>-5643.63952866</v>
      </c>
    </row>
    <row r="70" customFormat="false" ht="15.75" hidden="false" customHeight="false" outlineLevel="0" collapsed="false">
      <c r="A70" s="6"/>
      <c r="B70" s="6" t="n">
        <v>1</v>
      </c>
      <c r="C70" s="0" t="str">
        <f aca="false">all_DFT_energies!A51</f>
        <v>m6_l1</v>
      </c>
      <c r="D70" s="0" t="str">
        <f aca="false">all_DFT_energies!B51</f>
        <v>Pd6[1DBF]</v>
      </c>
      <c r="E70" s="0" t="str">
        <f aca="false">all_DFT_energies!C51</f>
        <v>PBE0/def2svp/GD3BJ</v>
      </c>
      <c r="F70" s="0" t="str">
        <f aca="false">all_DFT_energies!D51</f>
        <v>B3LYP/def2svp/GD3BJ</v>
      </c>
      <c r="G70" s="0" t="n">
        <f aca="false">all_DFT_energies!E51</f>
        <v>6</v>
      </c>
      <c r="H70" s="0" t="n">
        <f aca="false">all_DFT_energies!F51</f>
        <v>-13137.144914</v>
      </c>
      <c r="J70" s="0" t="n">
        <f aca="false">B70*H70+H71*B71</f>
        <v>-33862.03835996</v>
      </c>
      <c r="K70" s="0" t="n">
        <f aca="false">H72*B72</f>
        <v>-33861.83717196</v>
      </c>
      <c r="L70" s="0" t="n">
        <f aca="false">J70-K70</f>
        <v>-0.201188000006368</v>
      </c>
      <c r="M70" s="0" t="n">
        <f aca="false">L70/B72</f>
        <v>-0.0335313333343947</v>
      </c>
      <c r="N70" s="25" t="n">
        <f aca="false">M70*2625.5</f>
        <v>-88.0365156694534</v>
      </c>
    </row>
    <row r="71" customFormat="false" ht="15.75" hidden="false" customHeight="false" outlineLevel="0" collapsed="false">
      <c r="A71" s="6"/>
      <c r="B71" s="6" t="n">
        <v>3</v>
      </c>
      <c r="C71" s="0" t="str">
        <f aca="false">all_DFT_energies!A50</f>
        <v>m2_lb_xray</v>
      </c>
      <c r="D71" s="0" t="str">
        <f aca="false">all_DFT_energies!B50</f>
        <v>Pd2[2Py]</v>
      </c>
      <c r="E71" s="0" t="str">
        <f aca="false">all_DFT_energies!C50</f>
        <v>PBE0/def2svp/GD3BJ</v>
      </c>
      <c r="F71" s="0" t="str">
        <f aca="false">all_DFT_energies!D50</f>
        <v>B3LYP/def2svp/GD3BJ</v>
      </c>
      <c r="G71" s="0" t="n">
        <f aca="false">all_DFT_energies!E50</f>
        <v>2</v>
      </c>
      <c r="H71" s="0" t="n">
        <f aca="false">all_DFT_energies!F50</f>
        <v>-6908.29781532</v>
      </c>
      <c r="J71" s="6"/>
      <c r="K71" s="6"/>
      <c r="M71" s="6"/>
    </row>
    <row r="72" customFormat="false" ht="15.75" hidden="false" customHeight="false" outlineLevel="0" collapsed="false">
      <c r="B72" s="6" t="n">
        <v>6</v>
      </c>
      <c r="C72" s="0" t="str">
        <f aca="false">all_DFT_energies!A47</f>
        <v>cis_l1_lb</v>
      </c>
      <c r="D72" s="0" t="str">
        <f aca="false">all_DFT_energies!B47</f>
        <v>cis-Pd2[1DBF:2Py]</v>
      </c>
      <c r="E72" s="0" t="str">
        <f aca="false">all_DFT_energies!C47</f>
        <v>PBE0/def2svp/GD3BJ</v>
      </c>
      <c r="F72" s="0" t="str">
        <f aca="false">all_DFT_energies!D47</f>
        <v>B3LYP/def2svp/GD3BJ</v>
      </c>
      <c r="G72" s="0" t="n">
        <f aca="false">all_DFT_energies!E47</f>
        <v>2</v>
      </c>
      <c r="H72" s="0" t="n">
        <f aca="false">all_DFT_energies!F47</f>
        <v>-5643.63952866</v>
      </c>
    </row>
    <row r="74" customFormat="false" ht="15.75" hidden="false" customHeight="false" outlineLevel="0" collapsed="false">
      <c r="A74" s="6" t="s">
        <v>135</v>
      </c>
      <c r="B74" s="6" t="n">
        <v>1</v>
      </c>
      <c r="C74" s="0" t="str">
        <f aca="false">all_DFT_energies!A57</f>
        <v>m6_l1</v>
      </c>
      <c r="D74" s="0" t="str">
        <f aca="false">all_DFT_energies!B57</f>
        <v>Pd6[1DBF]</v>
      </c>
      <c r="E74" s="0" t="str">
        <f aca="false">all_DFT_energies!C57</f>
        <v>PBE0/def2svp/GD3BJ</v>
      </c>
      <c r="F74" s="0" t="str">
        <f aca="false">all_DFT_energies!D57</f>
        <v>B97D3/def2svp</v>
      </c>
      <c r="G74" s="0" t="n">
        <f aca="false">all_DFT_energies!E57</f>
        <v>6</v>
      </c>
      <c r="H74" s="0" t="n">
        <f aca="false">all_DFT_energies!F57</f>
        <v>-13129.5330142</v>
      </c>
      <c r="J74" s="0" t="n">
        <f aca="false">B74*H74+H75*B75</f>
        <v>-33840.96777148</v>
      </c>
      <c r="K74" s="0" t="n">
        <f aca="false">H76*B76</f>
        <v>-33840.81102606</v>
      </c>
      <c r="L74" s="0" t="n">
        <f aca="false">J74-K74</f>
        <v>-0.156745419997606</v>
      </c>
      <c r="M74" s="0" t="n">
        <f aca="false">L74/B76</f>
        <v>-0.0261242366662676</v>
      </c>
      <c r="N74" s="25" t="n">
        <f aca="false">M74*2625.5</f>
        <v>-68.5891833672855</v>
      </c>
    </row>
    <row r="75" customFormat="false" ht="15.75" hidden="false" customHeight="false" outlineLevel="0" collapsed="false">
      <c r="A75" s="6" t="s">
        <v>140</v>
      </c>
      <c r="B75" s="6" t="n">
        <v>3</v>
      </c>
      <c r="C75" s="0" t="str">
        <f aca="false">all_DFT_energies!A54</f>
        <v>m2_lb</v>
      </c>
      <c r="D75" s="0" t="str">
        <f aca="false">all_DFT_energies!B54</f>
        <v>Pd2[2Py]</v>
      </c>
      <c r="E75" s="0" t="str">
        <f aca="false">all_DFT_energies!C54</f>
        <v>PBE0/def2svp/GD3BJ</v>
      </c>
      <c r="F75" s="0" t="str">
        <f aca="false">all_DFT_energies!D54</f>
        <v>B97D3/def2svp</v>
      </c>
      <c r="G75" s="0" t="n">
        <f aca="false">all_DFT_energies!E54</f>
        <v>2</v>
      </c>
      <c r="H75" s="0" t="n">
        <f aca="false">all_DFT_energies!F54</f>
        <v>-6903.81158576</v>
      </c>
      <c r="J75" s="6"/>
      <c r="K75" s="6"/>
      <c r="M75" s="6"/>
    </row>
    <row r="76" customFormat="false" ht="15.75" hidden="false" customHeight="false" outlineLevel="0" collapsed="false">
      <c r="B76" s="6" t="n">
        <v>6</v>
      </c>
      <c r="C76" s="0" t="str">
        <f aca="false">all_DFT_energies!A53</f>
        <v>cis_l1_lb</v>
      </c>
      <c r="D76" s="0" t="str">
        <f aca="false">all_DFT_energies!B53</f>
        <v>cis-Pd2[1DBF:2Py]</v>
      </c>
      <c r="E76" s="0" t="str">
        <f aca="false">all_DFT_energies!C53</f>
        <v>PBE0/def2svp/GD3BJ</v>
      </c>
      <c r="F76" s="0" t="str">
        <f aca="false">all_DFT_energies!D53</f>
        <v>B97D3/def2svp</v>
      </c>
      <c r="G76" s="0" t="n">
        <f aca="false">all_DFT_energies!E53</f>
        <v>2</v>
      </c>
      <c r="H76" s="0" t="n">
        <f aca="false">all_DFT_energies!F53</f>
        <v>-5640.13517101</v>
      </c>
    </row>
    <row r="78" customFormat="false" ht="15.75" hidden="false" customHeight="false" outlineLevel="0" collapsed="false">
      <c r="A78" s="6"/>
      <c r="B78" s="6" t="n">
        <v>1</v>
      </c>
      <c r="C78" s="0" t="str">
        <f aca="false">all_DFT_energies!A57</f>
        <v>m6_l1</v>
      </c>
      <c r="D78" s="0" t="str">
        <f aca="false">all_DFT_energies!B57</f>
        <v>Pd6[1DBF]</v>
      </c>
      <c r="E78" s="0" t="str">
        <f aca="false">all_DFT_energies!C57</f>
        <v>PBE0/def2svp/GD3BJ</v>
      </c>
      <c r="F78" s="0" t="str">
        <f aca="false">all_DFT_energies!D57</f>
        <v>B97D3/def2svp</v>
      </c>
      <c r="G78" s="0" t="n">
        <f aca="false">all_DFT_energies!E57</f>
        <v>6</v>
      </c>
      <c r="H78" s="0" t="n">
        <f aca="false">all_DFT_energies!F57</f>
        <v>-13129.5330142</v>
      </c>
      <c r="J78" s="0" t="n">
        <f aca="false">B78*H78+H79*B79</f>
        <v>-33841.00802416</v>
      </c>
      <c r="K78" s="0" t="n">
        <f aca="false">H80*B80</f>
        <v>-33840.81102606</v>
      </c>
      <c r="L78" s="0" t="n">
        <f aca="false">J78-K78</f>
        <v>-0.196998100000201</v>
      </c>
      <c r="M78" s="0" t="n">
        <f aca="false">L78/B80</f>
        <v>-0.0328330166667001</v>
      </c>
      <c r="N78" s="25" t="n">
        <f aca="false">M78*2625.5</f>
        <v>-86.2030852584212</v>
      </c>
    </row>
    <row r="79" customFormat="false" ht="15.75" hidden="false" customHeight="false" outlineLevel="0" collapsed="false">
      <c r="A79" s="6"/>
      <c r="B79" s="6" t="n">
        <v>3</v>
      </c>
      <c r="C79" s="0" t="str">
        <f aca="false">all_DFT_energies!A56</f>
        <v>m2_lb_xray</v>
      </c>
      <c r="D79" s="0" t="str">
        <f aca="false">all_DFT_energies!B56</f>
        <v>Pd2[2Py]</v>
      </c>
      <c r="E79" s="0" t="str">
        <f aca="false">all_DFT_energies!C56</f>
        <v>PBE0/def2svp/GD3BJ</v>
      </c>
      <c r="F79" s="0" t="str">
        <f aca="false">all_DFT_energies!D56</f>
        <v>B97D3/def2svp</v>
      </c>
      <c r="G79" s="0" t="n">
        <f aca="false">all_DFT_energies!E56</f>
        <v>2</v>
      </c>
      <c r="H79" s="0" t="n">
        <f aca="false">all_DFT_energies!F56</f>
        <v>-6903.82500332</v>
      </c>
      <c r="J79" s="6"/>
      <c r="K79" s="6"/>
      <c r="M79" s="6"/>
    </row>
    <row r="80" customFormat="false" ht="15.75" hidden="false" customHeight="false" outlineLevel="0" collapsed="false">
      <c r="B80" s="6" t="n">
        <v>6</v>
      </c>
      <c r="C80" s="0" t="str">
        <f aca="false">all_DFT_energies!A53</f>
        <v>cis_l1_lb</v>
      </c>
      <c r="D80" s="0" t="str">
        <f aca="false">all_DFT_energies!B53</f>
        <v>cis-Pd2[1DBF:2Py]</v>
      </c>
      <c r="E80" s="0" t="str">
        <f aca="false">all_DFT_energies!C53</f>
        <v>PBE0/def2svp/GD3BJ</v>
      </c>
      <c r="F80" s="0" t="str">
        <f aca="false">all_DFT_energies!D53</f>
        <v>B97D3/def2svp</v>
      </c>
      <c r="G80" s="0" t="n">
        <f aca="false">all_DFT_energies!E53</f>
        <v>2</v>
      </c>
      <c r="H80" s="0" t="n">
        <f aca="false">all_DFT_energies!F53</f>
        <v>-5640.13517101</v>
      </c>
    </row>
    <row r="82" customFormat="false" ht="15.75" hidden="false" customHeight="false" outlineLevel="0" collapsed="false">
      <c r="A82" s="6" t="s">
        <v>135</v>
      </c>
      <c r="B82" s="6" t="n">
        <v>1</v>
      </c>
      <c r="C82" s="0" t="str">
        <f aca="false">all_DFT_energies!A63</f>
        <v>m6_l1</v>
      </c>
      <c r="D82" s="0" t="str">
        <f aca="false">all_DFT_energies!B63</f>
        <v>Pd6[1DBF]</v>
      </c>
      <c r="E82" s="0" t="str">
        <f aca="false">all_DFT_energies!C63</f>
        <v>PBE0/def2svp/GD3BJ</v>
      </c>
      <c r="F82" s="0" t="str">
        <f aca="false">all_DFT_energies!D63</f>
        <v>HSE/def2svp</v>
      </c>
      <c r="G82" s="0" t="n">
        <f aca="false">all_DFT_energies!E63</f>
        <v>6</v>
      </c>
      <c r="H82" s="0" t="n">
        <f aca="false">all_DFT_energies!F63</f>
        <v>-13122.3680447</v>
      </c>
      <c r="J82" s="0" t="n">
        <f aca="false">B82*H82+H83*B83</f>
        <v>-33822.82811192</v>
      </c>
      <c r="K82" s="0" t="n">
        <f aca="false">H84*B84</f>
        <v>-33822.85582926</v>
      </c>
      <c r="L82" s="0" t="n">
        <f aca="false">J82-K82</f>
        <v>0.0277173400027095</v>
      </c>
      <c r="M82" s="0" t="n">
        <f aca="false">L82/B84</f>
        <v>0.00461955666711826</v>
      </c>
      <c r="N82" s="20" t="n">
        <f aca="false">M82*2625.5</f>
        <v>12.128646029519</v>
      </c>
    </row>
    <row r="83" customFormat="false" ht="15.75" hidden="false" customHeight="false" outlineLevel="0" collapsed="false">
      <c r="A83" s="6" t="s">
        <v>140</v>
      </c>
      <c r="B83" s="6" t="n">
        <v>3</v>
      </c>
      <c r="C83" s="0" t="str">
        <f aca="false">all_DFT_energies!A60</f>
        <v>m2_lb</v>
      </c>
      <c r="D83" s="0" t="str">
        <f aca="false">all_DFT_energies!B60</f>
        <v>Pd2[2Py]</v>
      </c>
      <c r="E83" s="0" t="str">
        <f aca="false">all_DFT_energies!C60</f>
        <v>PBE0/def2svp/GD3BJ</v>
      </c>
      <c r="F83" s="0" t="str">
        <f aca="false">all_DFT_energies!D60</f>
        <v>HSE/def2svp</v>
      </c>
      <c r="G83" s="0" t="n">
        <f aca="false">all_DFT_energies!E60</f>
        <v>2</v>
      </c>
      <c r="H83" s="0" t="n">
        <f aca="false">all_DFT_energies!F60</f>
        <v>-6900.15335574</v>
      </c>
      <c r="J83" s="6"/>
      <c r="K83" s="6"/>
      <c r="M83" s="6"/>
    </row>
    <row r="84" customFormat="false" ht="15.75" hidden="false" customHeight="false" outlineLevel="0" collapsed="false">
      <c r="B84" s="6" t="n">
        <v>6</v>
      </c>
      <c r="C84" s="0" t="str">
        <f aca="false">all_DFT_energies!A59</f>
        <v>cis_l1_lb</v>
      </c>
      <c r="D84" s="0" t="str">
        <f aca="false">all_DFT_energies!B59</f>
        <v>cis-Pd2[1DBF:2Py]</v>
      </c>
      <c r="E84" s="0" t="str">
        <f aca="false">all_DFT_energies!C59</f>
        <v>PBE0/def2svp/GD3BJ</v>
      </c>
      <c r="F84" s="0" t="str">
        <f aca="false">all_DFT_energies!D59</f>
        <v>HSE/def2svp</v>
      </c>
      <c r="G84" s="0" t="n">
        <f aca="false">all_DFT_energies!E59</f>
        <v>2</v>
      </c>
      <c r="H84" s="0" t="n">
        <f aca="false">all_DFT_energies!F59</f>
        <v>-5637.14263821</v>
      </c>
    </row>
    <row r="86" customFormat="false" ht="15.75" hidden="false" customHeight="false" outlineLevel="0" collapsed="false">
      <c r="A86" s="6"/>
      <c r="B86" s="6" t="n">
        <v>1</v>
      </c>
      <c r="C86" s="0" t="str">
        <f aca="false">all_DFT_energies!A63</f>
        <v>m6_l1</v>
      </c>
      <c r="D86" s="0" t="str">
        <f aca="false">all_DFT_energies!B63</f>
        <v>Pd6[1DBF]</v>
      </c>
      <c r="E86" s="0" t="str">
        <f aca="false">all_DFT_energies!C63</f>
        <v>PBE0/def2svp/GD3BJ</v>
      </c>
      <c r="F86" s="0" t="str">
        <f aca="false">all_DFT_energies!D63</f>
        <v>HSE/def2svp</v>
      </c>
      <c r="G86" s="0" t="n">
        <f aca="false">all_DFT_energies!E63</f>
        <v>6</v>
      </c>
      <c r="H86" s="0" t="n">
        <f aca="false">all_DFT_energies!F63</f>
        <v>-13122.3680447</v>
      </c>
      <c r="J86" s="0" t="n">
        <f aca="false">B86*H86+H87*B87</f>
        <v>-33822.80495378</v>
      </c>
      <c r="K86" s="0" t="n">
        <f aca="false">H88*B88</f>
        <v>-33822.85582926</v>
      </c>
      <c r="L86" s="0" t="n">
        <f aca="false">J86-K86</f>
        <v>0.0508754800030147</v>
      </c>
      <c r="M86" s="0" t="n">
        <f aca="false">L86/B88</f>
        <v>0.00847924666716911</v>
      </c>
      <c r="N86" s="20" t="n">
        <f aca="false">M86*2625.5</f>
        <v>22.2622621246525</v>
      </c>
    </row>
    <row r="87" customFormat="false" ht="15.75" hidden="false" customHeight="false" outlineLevel="0" collapsed="false">
      <c r="A87" s="6"/>
      <c r="B87" s="6" t="n">
        <v>3</v>
      </c>
      <c r="C87" s="0" t="str">
        <f aca="false">all_DFT_energies!A62</f>
        <v>m2_lb_xray</v>
      </c>
      <c r="D87" s="0" t="str">
        <f aca="false">all_DFT_energies!B62</f>
        <v>Pd2[2Py]</v>
      </c>
      <c r="E87" s="0" t="str">
        <f aca="false">all_DFT_energies!C62</f>
        <v>PBE0/def2svp/GD3BJ</v>
      </c>
      <c r="F87" s="0" t="str">
        <f aca="false">all_DFT_energies!D62</f>
        <v>HSE/def2svp</v>
      </c>
      <c r="G87" s="0" t="n">
        <f aca="false">all_DFT_energies!E62</f>
        <v>2</v>
      </c>
      <c r="H87" s="0" t="n">
        <f aca="false">all_DFT_energies!F62</f>
        <v>-6900.14563636</v>
      </c>
      <c r="J87" s="6"/>
      <c r="K87" s="6"/>
      <c r="M87" s="6"/>
    </row>
    <row r="88" customFormat="false" ht="15.75" hidden="false" customHeight="false" outlineLevel="0" collapsed="false">
      <c r="B88" s="6" t="n">
        <v>6</v>
      </c>
      <c r="C88" s="0" t="str">
        <f aca="false">all_DFT_energies!A59</f>
        <v>cis_l1_lb</v>
      </c>
      <c r="D88" s="0" t="str">
        <f aca="false">all_DFT_energies!B59</f>
        <v>cis-Pd2[1DBF:2Py]</v>
      </c>
      <c r="E88" s="0" t="str">
        <f aca="false">all_DFT_energies!C59</f>
        <v>PBE0/def2svp/GD3BJ</v>
      </c>
      <c r="F88" s="0" t="str">
        <f aca="false">all_DFT_energies!D59</f>
        <v>HSE/def2svp</v>
      </c>
      <c r="G88" s="0" t="n">
        <f aca="false">all_DFT_energies!E59</f>
        <v>2</v>
      </c>
      <c r="H88" s="0" t="n">
        <f aca="false">all_DFT_energies!F59</f>
        <v>-5637.14263821</v>
      </c>
    </row>
    <row r="90" customFormat="false" ht="15.75" hidden="false" customHeight="false" outlineLevel="0" collapsed="false">
      <c r="A90" s="6" t="s">
        <v>135</v>
      </c>
      <c r="B90" s="6" t="n">
        <v>1</v>
      </c>
      <c r="C90" s="0" t="str">
        <f aca="false">all_DFT_energies!A69</f>
        <v>m6_l1</v>
      </c>
      <c r="D90" s="0" t="str">
        <f aca="false">all_DFT_energies!B69</f>
        <v>Pd6[1DBF]</v>
      </c>
      <c r="E90" s="0" t="str">
        <f aca="false">all_DFT_energies!C69</f>
        <v>B3LYP/def2svp/GD3BJ</v>
      </c>
      <c r="F90" s="0" t="str">
        <f aca="false">all_DFT_energies!D69</f>
        <v>B3LYP/def2svp/GD3BJ</v>
      </c>
      <c r="G90" s="0" t="n">
        <f aca="false">all_DFT_energies!E69</f>
        <v>6</v>
      </c>
      <c r="H90" s="0" t="n">
        <f aca="false">all_DFT_energies!F69</f>
        <v>-13137.1543617</v>
      </c>
      <c r="J90" s="0" t="n">
        <f aca="false">B90*H90+H91*B91</f>
        <v>-33862.0144806</v>
      </c>
      <c r="K90" s="0" t="n">
        <f aca="false">H92*B92</f>
        <v>-33861.85678296</v>
      </c>
      <c r="L90" s="0" t="n">
        <f aca="false">J90-K90</f>
        <v>-0.15769764000288</v>
      </c>
      <c r="M90" s="0" t="n">
        <f aca="false">L90/B92</f>
        <v>-0.02628294000048</v>
      </c>
      <c r="N90" s="25" t="n">
        <f aca="false">M90*2625.5</f>
        <v>-69.0058589712602</v>
      </c>
    </row>
    <row r="91" customFormat="false" ht="15.75" hidden="false" customHeight="false" outlineLevel="0" collapsed="false">
      <c r="A91" s="6" t="s">
        <v>140</v>
      </c>
      <c r="B91" s="6" t="n">
        <v>3</v>
      </c>
      <c r="C91" s="0" t="str">
        <f aca="false">all_DFT_energies!A66</f>
        <v>m2_lb</v>
      </c>
      <c r="D91" s="0" t="str">
        <f aca="false">all_DFT_energies!B66</f>
        <v>Pd2[2Py]</v>
      </c>
      <c r="E91" s="0" t="str">
        <f aca="false">all_DFT_energies!C66</f>
        <v>B3LYP/def2svp/GD3BJ</v>
      </c>
      <c r="F91" s="0" t="str">
        <f aca="false">all_DFT_energies!D66</f>
        <v>B3LYP/def2svp/GD3BJ</v>
      </c>
      <c r="G91" s="0" t="n">
        <f aca="false">all_DFT_energies!E66</f>
        <v>2</v>
      </c>
      <c r="H91" s="0" t="n">
        <f aca="false">all_DFT_energies!F66</f>
        <v>-6908.2867063</v>
      </c>
      <c r="J91" s="6"/>
      <c r="K91" s="6"/>
      <c r="M91" s="6"/>
    </row>
    <row r="92" customFormat="false" ht="15.75" hidden="false" customHeight="false" outlineLevel="0" collapsed="false">
      <c r="B92" s="6" t="n">
        <v>6</v>
      </c>
      <c r="C92" s="0" t="str">
        <f aca="false">all_DFT_energies!A65</f>
        <v>cis_l1_lb</v>
      </c>
      <c r="D92" s="0" t="str">
        <f aca="false">all_DFT_energies!B65</f>
        <v>cis-Pd2[1DBF:2Py]</v>
      </c>
      <c r="E92" s="0" t="str">
        <f aca="false">all_DFT_energies!C65</f>
        <v>B3LYP/def2svp/GD3BJ</v>
      </c>
      <c r="F92" s="0" t="str">
        <f aca="false">all_DFT_energies!D65</f>
        <v>B3LYP/def2svp/GD3BJ</v>
      </c>
      <c r="G92" s="0" t="n">
        <f aca="false">all_DFT_energies!E65</f>
        <v>2</v>
      </c>
      <c r="H92" s="0" t="n">
        <f aca="false">all_DFT_energies!F65</f>
        <v>-5643.64279716</v>
      </c>
    </row>
    <row r="94" customFormat="false" ht="15.75" hidden="false" customHeight="false" outlineLevel="0" collapsed="false">
      <c r="A94" s="6"/>
      <c r="B94" s="6" t="n">
        <v>1</v>
      </c>
      <c r="C94" s="0" t="str">
        <f aca="false">all_DFT_energies!A69</f>
        <v>m6_l1</v>
      </c>
      <c r="D94" s="0" t="str">
        <f aca="false">all_DFT_energies!B69</f>
        <v>Pd6[1DBF]</v>
      </c>
      <c r="E94" s="0" t="str">
        <f aca="false">all_DFT_energies!C69</f>
        <v>B3LYP/def2svp/GD3BJ</v>
      </c>
      <c r="F94" s="0" t="str">
        <f aca="false">all_DFT_energies!D69</f>
        <v>B3LYP/def2svp/GD3BJ</v>
      </c>
      <c r="G94" s="0" t="n">
        <f aca="false">all_DFT_energies!E69</f>
        <v>6</v>
      </c>
      <c r="H94" s="0" t="n">
        <f aca="false">all_DFT_energies!F69</f>
        <v>-13137.1543617</v>
      </c>
      <c r="J94" s="0" t="n">
        <f aca="false">B94*H94+H95*B95</f>
        <v>-33862.0571595</v>
      </c>
      <c r="K94" s="0" t="n">
        <f aca="false">H96*B96</f>
        <v>-33861.85678296</v>
      </c>
      <c r="L94" s="0" t="n">
        <f aca="false">J94-K94</f>
        <v>-0.200376540000434</v>
      </c>
      <c r="M94" s="0" t="n">
        <f aca="false">L94/B96</f>
        <v>-0.0333960900000723</v>
      </c>
      <c r="N94" s="25" t="n">
        <f aca="false">M94*2625.5</f>
        <v>-87.6814342951899</v>
      </c>
    </row>
    <row r="95" customFormat="false" ht="15.75" hidden="false" customHeight="false" outlineLevel="0" collapsed="false">
      <c r="A95" s="6"/>
      <c r="B95" s="6" t="n">
        <v>3</v>
      </c>
      <c r="C95" s="0" t="str">
        <f aca="false">all_DFT_energies!A68</f>
        <v>m2_lb_xray</v>
      </c>
      <c r="D95" s="0" t="str">
        <f aca="false">all_DFT_energies!B68</f>
        <v>Pd2[2Py]</v>
      </c>
      <c r="E95" s="0" t="str">
        <f aca="false">all_DFT_energies!C68</f>
        <v>B3LYP/def2svp/GD3BJ</v>
      </c>
      <c r="F95" s="0" t="str">
        <f aca="false">all_DFT_energies!D68</f>
        <v>B3LYP/def2svp/GD3BJ</v>
      </c>
      <c r="G95" s="0" t="n">
        <f aca="false">all_DFT_energies!E68</f>
        <v>2</v>
      </c>
      <c r="H95" s="0" t="n">
        <f aca="false">all_DFT_energies!F68</f>
        <v>-6908.3009326</v>
      </c>
      <c r="J95" s="6"/>
      <c r="K95" s="6"/>
      <c r="M95" s="6"/>
    </row>
    <row r="96" customFormat="false" ht="15.75" hidden="false" customHeight="false" outlineLevel="0" collapsed="false">
      <c r="B96" s="6" t="n">
        <v>6</v>
      </c>
      <c r="C96" s="0" t="str">
        <f aca="false">all_DFT_energies!A65</f>
        <v>cis_l1_lb</v>
      </c>
      <c r="D96" s="0" t="str">
        <f aca="false">all_DFT_energies!B65</f>
        <v>cis-Pd2[1DBF:2Py]</v>
      </c>
      <c r="E96" s="0" t="str">
        <f aca="false">all_DFT_energies!C65</f>
        <v>B3LYP/def2svp/GD3BJ</v>
      </c>
      <c r="F96" s="0" t="str">
        <f aca="false">all_DFT_energies!D65</f>
        <v>B3LYP/def2svp/GD3BJ</v>
      </c>
      <c r="G96" s="0" t="n">
        <f aca="false">all_DFT_energies!E65</f>
        <v>2</v>
      </c>
      <c r="H96" s="0" t="n">
        <f aca="false">all_DFT_energies!F65</f>
        <v>-5643.64279716</v>
      </c>
    </row>
    <row r="98" customFormat="false" ht="15.75" hidden="false" customHeight="false" outlineLevel="0" collapsed="false">
      <c r="A98" s="6" t="s">
        <v>135</v>
      </c>
      <c r="B98" s="6" t="n">
        <v>1</v>
      </c>
      <c r="C98" s="0" t="str">
        <f aca="false">all_DFT_energies!A75</f>
        <v>m6_l1</v>
      </c>
      <c r="D98" s="0" t="str">
        <f aca="false">all_DFT_energies!B75</f>
        <v>Pd6[1DBF]</v>
      </c>
      <c r="E98" s="0" t="str">
        <f aca="false">all_DFT_energies!C75</f>
        <v>B97D3/def2svp</v>
      </c>
      <c r="F98" s="0" t="str">
        <f aca="false">all_DFT_energies!D75</f>
        <v>B97D3/def2svp</v>
      </c>
      <c r="G98" s="0" t="n">
        <f aca="false">all_DFT_energies!E75</f>
        <v>6</v>
      </c>
      <c r="H98" s="0" t="n">
        <f aca="false">all_DFT_energies!F75</f>
        <v>-13129.5695244</v>
      </c>
      <c r="J98" s="0" t="n">
        <f aca="false">B98*H98+H99*B99</f>
        <v>-33841.05815931</v>
      </c>
      <c r="K98" s="0" t="n">
        <f aca="false">H100*B100</f>
        <v>-33840.90123162</v>
      </c>
      <c r="L98" s="0" t="n">
        <f aca="false">J98-K98</f>
        <v>-0.156927690004522</v>
      </c>
      <c r="M98" s="0" t="n">
        <f aca="false">L98/B100</f>
        <v>-0.0261546150007537</v>
      </c>
      <c r="N98" s="25" t="n">
        <f aca="false">M98*2625.5</f>
        <v>-68.6689416844789</v>
      </c>
    </row>
    <row r="99" customFormat="false" ht="15.75" hidden="false" customHeight="false" outlineLevel="0" collapsed="false">
      <c r="A99" s="6" t="s">
        <v>140</v>
      </c>
      <c r="B99" s="6" t="n">
        <v>3</v>
      </c>
      <c r="C99" s="0" t="str">
        <f aca="false">all_DFT_energies!A72</f>
        <v>m2_lb</v>
      </c>
      <c r="D99" s="0" t="str">
        <f aca="false">all_DFT_energies!B72</f>
        <v>Pd2[2Py]</v>
      </c>
      <c r="E99" s="0" t="str">
        <f aca="false">all_DFT_energies!C72</f>
        <v>B97D3/def2svp</v>
      </c>
      <c r="F99" s="0" t="str">
        <f aca="false">all_DFT_energies!D72</f>
        <v>B97D3/def2svp</v>
      </c>
      <c r="G99" s="0" t="n">
        <f aca="false">all_DFT_energies!E72</f>
        <v>2</v>
      </c>
      <c r="H99" s="0" t="n">
        <f aca="false">all_DFT_energies!F72</f>
        <v>-6903.82954497</v>
      </c>
      <c r="J99" s="6"/>
      <c r="K99" s="6"/>
      <c r="M99" s="6"/>
    </row>
    <row r="100" customFormat="false" ht="15.75" hidden="false" customHeight="false" outlineLevel="0" collapsed="false">
      <c r="B100" s="6" t="n">
        <v>6</v>
      </c>
      <c r="C100" s="0" t="str">
        <f aca="false">all_DFT_energies!A71</f>
        <v>cis_l1_lb</v>
      </c>
      <c r="D100" s="0" t="str">
        <f aca="false">all_DFT_energies!B71</f>
        <v>cis-Pd2[1DBF:2Py]</v>
      </c>
      <c r="E100" s="0" t="str">
        <f aca="false">all_DFT_energies!C71</f>
        <v>B97D3/def2svp</v>
      </c>
      <c r="F100" s="0" t="str">
        <f aca="false">all_DFT_energies!D71</f>
        <v>B97D3/def2svp</v>
      </c>
      <c r="G100" s="0" t="n">
        <f aca="false">all_DFT_energies!E71</f>
        <v>2</v>
      </c>
      <c r="H100" s="0" t="n">
        <f aca="false">all_DFT_energies!F71</f>
        <v>-5640.15020527</v>
      </c>
    </row>
    <row r="102" customFormat="false" ht="15.75" hidden="false" customHeight="false" outlineLevel="0" collapsed="false">
      <c r="A102" s="6"/>
      <c r="B102" s="6" t="n">
        <v>1</v>
      </c>
      <c r="C102" s="0" t="str">
        <f aca="false">all_DFT_energies!A75</f>
        <v>m6_l1</v>
      </c>
      <c r="D102" s="0" t="str">
        <f aca="false">all_DFT_energies!B75</f>
        <v>Pd6[1DBF]</v>
      </c>
      <c r="E102" s="0" t="str">
        <f aca="false">all_DFT_energies!C75</f>
        <v>B97D3/def2svp</v>
      </c>
      <c r="F102" s="0" t="str">
        <f aca="false">all_DFT_energies!D75</f>
        <v>B97D3/def2svp</v>
      </c>
      <c r="G102" s="0" t="n">
        <f aca="false">all_DFT_energies!E75</f>
        <v>6</v>
      </c>
      <c r="H102" s="0" t="n">
        <f aca="false">all_DFT_energies!F75</f>
        <v>-13129.5695244</v>
      </c>
      <c r="J102" s="0" t="n">
        <f aca="false">B102*H102+H103*B103</f>
        <v>-33841.0963647</v>
      </c>
      <c r="K102" s="0" t="n">
        <f aca="false">H104*B104</f>
        <v>-33840.90123162</v>
      </c>
      <c r="L102" s="0" t="n">
        <f aca="false">J102-K102</f>
        <v>-0.195133080007508</v>
      </c>
      <c r="M102" s="0" t="n">
        <f aca="false">L102/B104</f>
        <v>-0.0325221800012514</v>
      </c>
      <c r="N102" s="25" t="n">
        <f aca="false">M102*2625.5</f>
        <v>-85.3869835932855</v>
      </c>
    </row>
    <row r="103" customFormat="false" ht="15.75" hidden="false" customHeight="false" outlineLevel="0" collapsed="false">
      <c r="A103" s="6"/>
      <c r="B103" s="6" t="n">
        <v>3</v>
      </c>
      <c r="C103" s="0" t="str">
        <f aca="false">all_DFT_energies!A74</f>
        <v>m2_lb_xray</v>
      </c>
      <c r="D103" s="0" t="str">
        <f aca="false">all_DFT_energies!B74</f>
        <v>Pd2[2Py]</v>
      </c>
      <c r="E103" s="0" t="str">
        <f aca="false">all_DFT_energies!C74</f>
        <v>B97D3/def2svp</v>
      </c>
      <c r="F103" s="0" t="str">
        <f aca="false">all_DFT_energies!D74</f>
        <v>B97D3/def2svp</v>
      </c>
      <c r="G103" s="0" t="n">
        <f aca="false">all_DFT_energies!E74</f>
        <v>2</v>
      </c>
      <c r="H103" s="0" t="n">
        <f aca="false">all_DFT_energies!F74</f>
        <v>-6903.8422801</v>
      </c>
      <c r="J103" s="6"/>
      <c r="K103" s="6"/>
      <c r="M103" s="6"/>
    </row>
    <row r="104" customFormat="false" ht="15.75" hidden="false" customHeight="false" outlineLevel="0" collapsed="false">
      <c r="B104" s="6" t="n">
        <v>6</v>
      </c>
      <c r="C104" s="0" t="str">
        <f aca="false">all_DFT_energies!A71</f>
        <v>cis_l1_lb</v>
      </c>
      <c r="D104" s="0" t="str">
        <f aca="false">all_DFT_energies!B71</f>
        <v>cis-Pd2[1DBF:2Py]</v>
      </c>
      <c r="E104" s="0" t="str">
        <f aca="false">all_DFT_energies!C71</f>
        <v>B97D3/def2svp</v>
      </c>
      <c r="F104" s="0" t="str">
        <f aca="false">all_DFT_energies!D71</f>
        <v>B97D3/def2svp</v>
      </c>
      <c r="G104" s="0" t="n">
        <f aca="false">all_DFT_energies!E71</f>
        <v>2</v>
      </c>
      <c r="H104" s="0" t="n">
        <f aca="false">all_DFT_energies!F71</f>
        <v>-5640.15020527</v>
      </c>
    </row>
    <row r="106" customFormat="false" ht="15.75" hidden="false" customHeight="false" outlineLevel="0" collapsed="false">
      <c r="A106" s="6" t="s">
        <v>135</v>
      </c>
      <c r="B106" s="6" t="n">
        <v>1</v>
      </c>
      <c r="C106" s="0" t="str">
        <f aca="false">all_DFT_energies!A81</f>
        <v>m6_l1</v>
      </c>
      <c r="D106" s="0" t="str">
        <f aca="false">all_DFT_energies!B81</f>
        <v>Pd6[1DBF]</v>
      </c>
      <c r="E106" s="0" t="str">
        <f aca="false">all_DFT_energies!C81</f>
        <v>HSE/def2svp</v>
      </c>
      <c r="F106" s="0" t="str">
        <f aca="false">all_DFT_energies!D81</f>
        <v>HSE/def2svp</v>
      </c>
      <c r="G106" s="0" t="n">
        <f aca="false">all_DFT_energies!E81</f>
        <v>6</v>
      </c>
      <c r="H106" s="0" t="n">
        <f aca="false">all_DFT_energies!F81</f>
        <v>-13122.3720877</v>
      </c>
      <c r="J106" s="0" t="n">
        <f aca="false">B106*H106+H107*B107</f>
        <v>-33822.88659475</v>
      </c>
      <c r="K106" s="0" t="n">
        <f aca="false">H108*B108</f>
        <v>-33822.88750656</v>
      </c>
      <c r="L106" s="0" t="n">
        <f aca="false">J106-K106</f>
        <v>0.000911809998797253</v>
      </c>
      <c r="M106" s="0" t="n">
        <f aca="false">L106/B108</f>
        <v>0.000151968333132875</v>
      </c>
      <c r="N106" s="24" t="n">
        <f aca="false">M106*2625.5</f>
        <v>0.398992858640365</v>
      </c>
    </row>
    <row r="107" customFormat="false" ht="15.75" hidden="false" customHeight="false" outlineLevel="0" collapsed="false">
      <c r="A107" s="6" t="s">
        <v>140</v>
      </c>
      <c r="B107" s="6" t="n">
        <v>3</v>
      </c>
      <c r="C107" s="0" t="str">
        <f aca="false">all_DFT_energies!A78</f>
        <v>m2_lb</v>
      </c>
      <c r="D107" s="0" t="str">
        <f aca="false">all_DFT_energies!B78</f>
        <v>Pd2[2Py]</v>
      </c>
      <c r="E107" s="0" t="str">
        <f aca="false">all_DFT_energies!C78</f>
        <v>HSE/def2svp</v>
      </c>
      <c r="F107" s="0" t="str">
        <f aca="false">all_DFT_energies!D78</f>
        <v>HSE/def2svp</v>
      </c>
      <c r="G107" s="0" t="n">
        <f aca="false">all_DFT_energies!E78</f>
        <v>2</v>
      </c>
      <c r="H107" s="0" t="n">
        <f aca="false">all_DFT_energies!F78</f>
        <v>-6900.17150235</v>
      </c>
      <c r="J107" s="6"/>
      <c r="K107" s="6"/>
      <c r="M107" s="6"/>
    </row>
    <row r="108" customFormat="false" ht="15.75" hidden="false" customHeight="false" outlineLevel="0" collapsed="false">
      <c r="B108" s="6" t="n">
        <v>6</v>
      </c>
      <c r="C108" s="0" t="str">
        <f aca="false">all_DFT_energies!A77</f>
        <v>cis_l1_lb</v>
      </c>
      <c r="D108" s="0" t="str">
        <f aca="false">all_DFT_energies!B77</f>
        <v>cis-Pd2[1DBF:2Py]</v>
      </c>
      <c r="E108" s="0" t="str">
        <f aca="false">all_DFT_energies!C77</f>
        <v>HSE/def2svp</v>
      </c>
      <c r="F108" s="0" t="str">
        <f aca="false">all_DFT_energies!D77</f>
        <v>HSE/def2svp</v>
      </c>
      <c r="G108" s="0" t="n">
        <f aca="false">all_DFT_energies!E77</f>
        <v>2</v>
      </c>
      <c r="H108" s="0" t="n">
        <f aca="false">all_DFT_energies!F77</f>
        <v>-5637.14791776</v>
      </c>
    </row>
    <row r="110" customFormat="false" ht="15.75" hidden="false" customHeight="false" outlineLevel="0" collapsed="false">
      <c r="A110" s="6"/>
      <c r="B110" s="6" t="n">
        <v>1</v>
      </c>
      <c r="C110" s="0" t="str">
        <f aca="false">all_DFT_energies!A81</f>
        <v>m6_l1</v>
      </c>
      <c r="D110" s="0" t="str">
        <f aca="false">all_DFT_energies!B81</f>
        <v>Pd6[1DBF]</v>
      </c>
      <c r="E110" s="0" t="str">
        <f aca="false">all_DFT_energies!C81</f>
        <v>HSE/def2svp</v>
      </c>
      <c r="F110" s="0" t="str">
        <f aca="false">all_DFT_energies!D81</f>
        <v>HSE/def2svp</v>
      </c>
      <c r="G110" s="0" t="n">
        <f aca="false">all_DFT_energies!E81</f>
        <v>6</v>
      </c>
      <c r="H110" s="0" t="n">
        <f aca="false">all_DFT_energies!F81</f>
        <v>-13122.3720877</v>
      </c>
      <c r="J110" s="0" t="n">
        <f aca="false">B110*H110+H111*B111</f>
        <v>-33822.90463423</v>
      </c>
      <c r="K110" s="0" t="n">
        <f aca="false">H112*B112</f>
        <v>-33822.88750656</v>
      </c>
      <c r="L110" s="0" t="n">
        <f aca="false">J110-K110</f>
        <v>-0.0171276699984446</v>
      </c>
      <c r="M110" s="0" t="n">
        <f aca="false">L110/B112</f>
        <v>-0.00285461166640744</v>
      </c>
      <c r="N110" s="25" t="n">
        <f aca="false">M110*2625.5</f>
        <v>-7.49478293015272</v>
      </c>
    </row>
    <row r="111" customFormat="false" ht="15.75" hidden="false" customHeight="false" outlineLevel="0" collapsed="false">
      <c r="A111" s="6"/>
      <c r="B111" s="6" t="n">
        <v>3</v>
      </c>
      <c r="C111" s="0" t="str">
        <f aca="false">all_DFT_energies!A80</f>
        <v>m2_lb_xray</v>
      </c>
      <c r="D111" s="0" t="str">
        <f aca="false">all_DFT_energies!B80</f>
        <v>Pd2[2Py]</v>
      </c>
      <c r="E111" s="0" t="str">
        <f aca="false">all_DFT_energies!C80</f>
        <v>HSE/def2svp</v>
      </c>
      <c r="F111" s="0" t="str">
        <f aca="false">all_DFT_energies!D80</f>
        <v>HSE/def2svp</v>
      </c>
      <c r="G111" s="0" t="n">
        <f aca="false">all_DFT_energies!E80</f>
        <v>2</v>
      </c>
      <c r="H111" s="0" t="n">
        <f aca="false">all_DFT_energies!F80</f>
        <v>-6900.17751551</v>
      </c>
      <c r="J111" s="6"/>
      <c r="K111" s="6"/>
      <c r="M111" s="6"/>
    </row>
    <row r="112" customFormat="false" ht="15.75" hidden="false" customHeight="false" outlineLevel="0" collapsed="false">
      <c r="B112" s="6" t="n">
        <v>6</v>
      </c>
      <c r="C112" s="0" t="str">
        <f aca="false">all_DFT_energies!A77</f>
        <v>cis_l1_lb</v>
      </c>
      <c r="D112" s="0" t="str">
        <f aca="false">all_DFT_energies!B77</f>
        <v>cis-Pd2[1DBF:2Py]</v>
      </c>
      <c r="E112" s="0" t="str">
        <f aca="false">all_DFT_energies!C77</f>
        <v>HSE/def2svp</v>
      </c>
      <c r="F112" s="0" t="str">
        <f aca="false">all_DFT_energies!D77</f>
        <v>HSE/def2svp</v>
      </c>
      <c r="G112" s="0" t="n">
        <f aca="false">all_DFT_energies!E77</f>
        <v>2</v>
      </c>
      <c r="H112" s="0" t="n">
        <f aca="false">all_DFT_energies!F77</f>
        <v>-5637.14791776</v>
      </c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33" activeCellId="0" sqref="J33"/>
    </sheetView>
  </sheetViews>
  <sheetFormatPr defaultColWidth="10.453125" defaultRowHeight="15.75" zeroHeight="false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14.51"/>
    <col collapsed="false" customWidth="true" hidden="false" outlineLevel="0" max="3" min="3" style="0" width="21.67"/>
    <col collapsed="false" customWidth="true" hidden="false" outlineLevel="0" max="4" min="4" style="0" width="18.15"/>
    <col collapsed="false" customWidth="true" hidden="false" outlineLevel="0" max="5" min="5" style="0" width="16.16"/>
    <col collapsed="false" customWidth="true" hidden="false" outlineLevel="0" max="6" min="6" style="0" width="14.51"/>
    <col collapsed="false" customWidth="true" hidden="false" outlineLevel="0" max="7" min="7" style="17" width="13.16"/>
    <col collapsed="false" customWidth="true" hidden="false" outlineLevel="0" max="8" min="8" style="0" width="21.18"/>
    <col collapsed="false" customWidth="true" hidden="false" outlineLevel="0" max="9" min="9" style="0" width="32.33"/>
    <col collapsed="false" customWidth="true" hidden="false" outlineLevel="0" max="10" min="10" style="0" width="21.5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8" t="s">
        <v>126</v>
      </c>
      <c r="H1" s="0" t="s">
        <v>146</v>
      </c>
      <c r="I1" s="0" t="s">
        <v>147</v>
      </c>
      <c r="J1" s="0" t="s">
        <v>148</v>
      </c>
    </row>
    <row r="2" customFormat="false" ht="15.75" hidden="false" customHeight="false" outlineLevel="0" collapsed="false">
      <c r="A2" s="22" t="str">
        <f aca="false">all_xTB_energies!A2</f>
        <v>m2_l1</v>
      </c>
      <c r="B2" s="22" t="str">
        <f aca="false">all_xTB_energies!B2</f>
        <v>Pd2[1DBF]</v>
      </c>
      <c r="C2" s="22" t="str">
        <f aca="false">all_xTB_energies!C2</f>
        <v>GFN2-xTB</v>
      </c>
      <c r="D2" s="22" t="str">
        <f aca="false">all_xTB_energies!D2</f>
        <v>GFN2-xTB</v>
      </c>
      <c r="E2" s="22" t="n">
        <f aca="false">all_xTB_energies!E2</f>
        <v>2</v>
      </c>
      <c r="F2" s="22" t="n">
        <f aca="false">all_xTB_energies!F2</f>
        <v>-264.113256074435</v>
      </c>
      <c r="H2" s="22" t="n">
        <f aca="false">F2/E2</f>
        <v>-132.056628037218</v>
      </c>
      <c r="I2" s="25" t="n">
        <f aca="false">H2-MIN($H$2:$H$7)</f>
        <v>0</v>
      </c>
      <c r="J2" s="22" t="n">
        <f aca="false">I2*2625.5</f>
        <v>0</v>
      </c>
    </row>
    <row r="3" customFormat="false" ht="15.75" hidden="false" customHeight="false" outlineLevel="0" collapsed="false">
      <c r="A3" s="27" t="str">
        <f aca="false">all_xTB_energies!A3</f>
        <v>m3_l1</v>
      </c>
      <c r="B3" s="27" t="str">
        <f aca="false">all_xTB_energies!B3</f>
        <v>Pd3[1DBF]</v>
      </c>
      <c r="C3" s="27" t="str">
        <f aca="false">all_xTB_energies!C3</f>
        <v>GFN2-xTB</v>
      </c>
      <c r="D3" s="27" t="str">
        <f aca="false">all_xTB_energies!D3</f>
        <v>GFN2-xTB</v>
      </c>
      <c r="E3" s="27" t="n">
        <f aca="false">all_xTB_energies!E3</f>
        <v>3</v>
      </c>
      <c r="F3" s="27" t="n">
        <f aca="false">all_xTB_energies!F3</f>
        <v>-396.098810730835</v>
      </c>
      <c r="H3" s="0" t="n">
        <f aca="false">F3/E3</f>
        <v>-132.032936910278</v>
      </c>
      <c r="I3" s="26" t="n">
        <f aca="false">H3-MIN($H$2:$H$7)</f>
        <v>0.023691126939184</v>
      </c>
      <c r="J3" s="0" t="n">
        <f aca="false">I3*2625.5</f>
        <v>62.2010537788275</v>
      </c>
    </row>
    <row r="4" customFormat="false" ht="15.75" hidden="false" customHeight="false" outlineLevel="0" collapsed="false">
      <c r="A4" s="27" t="str">
        <f aca="false">all_xTB_energies!A4</f>
        <v>m4_l1</v>
      </c>
      <c r="B4" s="27" t="str">
        <f aca="false">all_xTB_energies!B4</f>
        <v>Pd4[1DBF]</v>
      </c>
      <c r="C4" s="27" t="str">
        <f aca="false">all_xTB_energies!C4</f>
        <v>GFN2-xTB</v>
      </c>
      <c r="D4" s="27" t="str">
        <f aca="false">all_xTB_energies!D4</f>
        <v>GFN2-xTB</v>
      </c>
      <c r="E4" s="27" t="n">
        <f aca="false">all_xTB_energies!E4</f>
        <v>4</v>
      </c>
      <c r="F4" s="27" t="n">
        <f aca="false">all_xTB_energies!F4</f>
        <v>-528.021630931222</v>
      </c>
      <c r="H4" s="0" t="n">
        <f aca="false">F4/E4</f>
        <v>-132.005407732806</v>
      </c>
      <c r="I4" s="26" t="n">
        <f aca="false">H4-MIN($H$2:$H$7)</f>
        <v>0.0512203044119985</v>
      </c>
      <c r="J4" s="0" t="n">
        <f aca="false">I4*2625.5</f>
        <v>134.478909233702</v>
      </c>
    </row>
    <row r="5" customFormat="false" ht="15.75" hidden="false" customHeight="false" outlineLevel="0" collapsed="false">
      <c r="A5" s="27" t="str">
        <f aca="false">all_xTB_energies!A5</f>
        <v>m6_l1</v>
      </c>
      <c r="B5" s="27" t="str">
        <f aca="false">all_xTB_energies!B5</f>
        <v>Pd6[1DBF]</v>
      </c>
      <c r="C5" s="27" t="str">
        <f aca="false">all_xTB_energies!C5</f>
        <v>GFN2-xTB</v>
      </c>
      <c r="D5" s="27" t="str">
        <f aca="false">all_xTB_energies!D5</f>
        <v>GFN2-xTB</v>
      </c>
      <c r="E5" s="27" t="n">
        <f aca="false">all_xTB_energies!E5</f>
        <v>6</v>
      </c>
      <c r="F5" s="27" t="n">
        <f aca="false">all_xTB_energies!F5</f>
        <v>-791.370448353515</v>
      </c>
      <c r="H5" s="0" t="n">
        <f aca="false">F5/E5</f>
        <v>-131.895074725586</v>
      </c>
      <c r="I5" s="26" t="n">
        <f aca="false">H5-MIN($H$2:$H$7)</f>
        <v>0.161553311631678</v>
      </c>
      <c r="J5" s="0" t="n">
        <f aca="false">I5*2625.5</f>
        <v>424.158219688971</v>
      </c>
    </row>
    <row r="6" customFormat="false" ht="15.75" hidden="false" customHeight="false" outlineLevel="0" collapsed="false">
      <c r="A6" s="27" t="str">
        <f aca="false">all_xTB_energies!A6</f>
        <v>m12_l1</v>
      </c>
      <c r="B6" s="27" t="str">
        <f aca="false">all_xTB_energies!B6</f>
        <v>Pd12[1DBF]</v>
      </c>
      <c r="C6" s="27" t="str">
        <f aca="false">all_xTB_energies!C6</f>
        <v>GFN2-xTB</v>
      </c>
      <c r="D6" s="27" t="str">
        <f aca="false">all_xTB_energies!D6</f>
        <v>GFN2-xTB</v>
      </c>
      <c r="E6" s="27" t="n">
        <f aca="false">all_xTB_energies!E6</f>
        <v>12</v>
      </c>
      <c r="F6" s="27" t="n">
        <f aca="false">all_xTB_energies!F6</f>
        <v>-1580.13807083178</v>
      </c>
      <c r="H6" s="0" t="n">
        <f aca="false">F6/E6</f>
        <v>-131.678172569315</v>
      </c>
      <c r="I6" s="26" t="n">
        <f aca="false">H6-MIN($H$2:$H$7)</f>
        <v>0.378455467902512</v>
      </c>
      <c r="J6" s="0" t="n">
        <f aca="false">I6*2625.5</f>
        <v>993.634830978045</v>
      </c>
    </row>
    <row r="7" customFormat="false" ht="15.75" hidden="false" customHeight="false" outlineLevel="0" collapsed="false">
      <c r="A7" s="27" t="str">
        <f aca="false">all_xTB_energies!A7</f>
        <v>m24_l1</v>
      </c>
      <c r="B7" s="27" t="str">
        <f aca="false">all_xTB_energies!B7</f>
        <v>Pd24[1DBF]</v>
      </c>
      <c r="C7" s="27" t="str">
        <f aca="false">all_xTB_energies!C7</f>
        <v>GFN2-xTB</v>
      </c>
      <c r="D7" s="27" t="str">
        <f aca="false">all_xTB_energies!D7</f>
        <v>GFN2-xTB</v>
      </c>
      <c r="E7" s="27" t="n">
        <f aca="false">all_xTB_energies!E7</f>
        <v>24</v>
      </c>
      <c r="F7" s="27" t="n">
        <f aca="false">all_xTB_energies!F7</f>
        <v>-3152.96164334906</v>
      </c>
      <c r="H7" s="0" t="n">
        <f aca="false">F7/E7</f>
        <v>-131.373401806211</v>
      </c>
      <c r="I7" s="26" t="n">
        <f aca="false">H7-MIN($H$2:$H$7)</f>
        <v>0.683226231006671</v>
      </c>
      <c r="J7" s="0" t="n">
        <f aca="false">I7*2625.5</f>
        <v>1793.81046950801</v>
      </c>
    </row>
    <row r="8" customFormat="false" ht="15.75" hidden="false" customHeight="false" outlineLevel="0" collapsed="false">
      <c r="I8" s="26"/>
    </row>
    <row r="9" customFormat="false" ht="15.75" hidden="false" customHeight="false" outlineLevel="0" collapsed="false">
      <c r="A9" s="27" t="str">
        <f aca="false">all_xTB_energies!A27</f>
        <v>m2_l1</v>
      </c>
      <c r="B9" s="27" t="str">
        <f aca="false">all_xTB_energies!B27</f>
        <v>Pd2[1DBF]</v>
      </c>
      <c r="C9" s="27" t="str">
        <f aca="false">all_xTB_energies!C27</f>
        <v>GFN2-xTB/ALPB(DMSO)</v>
      </c>
      <c r="D9" s="27" t="str">
        <f aca="false">all_xTB_energies!D27</f>
        <v>GFN2-xTB/ALPB(DMSO)</v>
      </c>
      <c r="E9" s="27" t="n">
        <f aca="false">all_xTB_energies!E27</f>
        <v>2</v>
      </c>
      <c r="F9" s="27" t="n">
        <f aca="false">all_xTB_energies!F27</f>
        <v>-264.745005548611</v>
      </c>
      <c r="H9" s="0" t="n">
        <f aca="false">F9/E9</f>
        <v>-132.372502774306</v>
      </c>
      <c r="I9" s="26" t="n">
        <f aca="false">H9-MIN($H$9:$H$14)</f>
        <v>0.0571265917596691</v>
      </c>
      <c r="J9" s="0" t="n">
        <f aca="false">I9*2625.5</f>
        <v>149.985866665011</v>
      </c>
    </row>
    <row r="10" customFormat="false" ht="15.75" hidden="false" customHeight="false" outlineLevel="0" collapsed="false">
      <c r="A10" s="27" t="str">
        <f aca="false">all_xTB_energies!A28</f>
        <v>m3_l1</v>
      </c>
      <c r="B10" s="27" t="str">
        <f aca="false">all_xTB_energies!B28</f>
        <v>Pd3[1DBF]</v>
      </c>
      <c r="C10" s="27" t="str">
        <f aca="false">all_xTB_energies!C28</f>
        <v>GFN2-xTB/ALPB(DMSO)</v>
      </c>
      <c r="D10" s="27" t="str">
        <f aca="false">all_xTB_energies!D28</f>
        <v>GFN2-xTB/ALPB(DMSO)</v>
      </c>
      <c r="E10" s="27" t="n">
        <f aca="false">all_xTB_energies!E28</f>
        <v>3</v>
      </c>
      <c r="F10" s="27" t="n">
        <f aca="false">all_xTB_energies!F28</f>
        <v>-397.23712476865</v>
      </c>
      <c r="H10" s="0" t="n">
        <f aca="false">F10/E10</f>
        <v>-132.412374922883</v>
      </c>
      <c r="I10" s="26" t="n">
        <f aca="false">H10-MIN($H$9:$H$14)</f>
        <v>0.0172544431818267</v>
      </c>
      <c r="J10" s="0" t="n">
        <f aca="false">I10*2625.5</f>
        <v>45.3015405738859</v>
      </c>
    </row>
    <row r="11" customFormat="false" ht="15.75" hidden="false" customHeight="false" outlineLevel="0" collapsed="false">
      <c r="A11" s="27" t="str">
        <f aca="false">all_xTB_energies!A29</f>
        <v>m4_l1</v>
      </c>
      <c r="B11" s="27" t="str">
        <f aca="false">all_xTB_energies!B29</f>
        <v>Pd4[1DBF]</v>
      </c>
      <c r="C11" s="27" t="str">
        <f aca="false">all_xTB_energies!C29</f>
        <v>GFN2-xTB/ALPB(DMSO)</v>
      </c>
      <c r="D11" s="27" t="str">
        <f aca="false">all_xTB_energies!D29</f>
        <v>GFN2-xTB/ALPB(DMSO)</v>
      </c>
      <c r="E11" s="27" t="n">
        <f aca="false">all_xTB_energies!E29</f>
        <v>4</v>
      </c>
      <c r="F11" s="27" t="n">
        <f aca="false">all_xTB_energies!F29</f>
        <v>-529.706524535476</v>
      </c>
      <c r="H11" s="0" t="n">
        <f aca="false">F11/E11</f>
        <v>-132.426631133869</v>
      </c>
      <c r="I11" s="26" t="n">
        <f aca="false">H11-MIN($H$9:$H$14)</f>
        <v>0.00299823219617679</v>
      </c>
      <c r="J11" s="0" t="n">
        <f aca="false">I11*2625.5</f>
        <v>7.87185863106215</v>
      </c>
    </row>
    <row r="12" customFormat="false" ht="15.75" hidden="false" customHeight="false" outlineLevel="0" collapsed="false">
      <c r="A12" s="28" t="str">
        <f aca="false">all_xTB_energies!A30</f>
        <v>m6_l1</v>
      </c>
      <c r="B12" s="28" t="str">
        <f aca="false">all_xTB_energies!B30</f>
        <v>Pd6[1DBF]</v>
      </c>
      <c r="C12" s="28" t="str">
        <f aca="false">all_xTB_energies!C30</f>
        <v>GFN2-xTB/ALPB(DMSO)</v>
      </c>
      <c r="D12" s="28" t="str">
        <f aca="false">all_xTB_energies!D30</f>
        <v>GFN2-xTB/ALPB(DMSO)</v>
      </c>
      <c r="E12" s="28" t="n">
        <f aca="false">all_xTB_energies!E30</f>
        <v>6</v>
      </c>
      <c r="F12" s="28" t="n">
        <f aca="false">all_xTB_energies!F30</f>
        <v>-794.577776196391</v>
      </c>
      <c r="H12" s="29" t="n">
        <f aca="false">F12/E12</f>
        <v>-132.429629366065</v>
      </c>
      <c r="I12" s="30" t="n">
        <f aca="false">H12-MIN($H$9:$H$14)</f>
        <v>0</v>
      </c>
      <c r="J12" s="29" t="n">
        <f aca="false">I12*2625.5</f>
        <v>0</v>
      </c>
    </row>
    <row r="13" customFormat="false" ht="15.75" hidden="false" customHeight="false" outlineLevel="0" collapsed="false">
      <c r="A13" s="27" t="str">
        <f aca="false">all_xTB_energies!A31</f>
        <v>m12_l1</v>
      </c>
      <c r="B13" s="27" t="str">
        <f aca="false">all_xTB_energies!B31</f>
        <v>Pd12[1DBF]</v>
      </c>
      <c r="C13" s="27" t="str">
        <f aca="false">all_xTB_energies!C31</f>
        <v>GFN2-xTB/ALPB(DMSO)</v>
      </c>
      <c r="D13" s="27" t="str">
        <f aca="false">all_xTB_energies!D31</f>
        <v>GFN2-xTB/ALPB(DMSO)</v>
      </c>
      <c r="E13" s="27" t="n">
        <f aca="false">all_xTB_energies!E31</f>
        <v>12</v>
      </c>
      <c r="F13" s="27" t="n">
        <f aca="false">all_xTB_energies!F31</f>
        <v>-1589.12604844507</v>
      </c>
      <c r="H13" s="0" t="n">
        <f aca="false">F13/E13</f>
        <v>-132.427170703756</v>
      </c>
      <c r="I13" s="26" t="n">
        <f aca="false">H13-MIN($H$9:$H$14)</f>
        <v>0.00245866230935121</v>
      </c>
      <c r="J13" s="0" t="n">
        <f aca="false">I13*2625.5</f>
        <v>6.45521789320161</v>
      </c>
    </row>
    <row r="14" customFormat="false" ht="15.75" hidden="false" customHeight="false" outlineLevel="0" collapsed="false">
      <c r="A14" s="27" t="str">
        <f aca="false">all_xTB_energies!A32</f>
        <v>m24_l1</v>
      </c>
      <c r="B14" s="27" t="str">
        <f aca="false">all_xTB_energies!B32</f>
        <v>Pd24[1DBF]</v>
      </c>
      <c r="C14" s="27" t="str">
        <f aca="false">all_xTB_energies!C32</f>
        <v>GFN2-xTB/ALPB(DMSO)</v>
      </c>
      <c r="D14" s="27" t="str">
        <f aca="false">all_xTB_energies!D32</f>
        <v>GFN2-xTB/ALPB(DMSO)</v>
      </c>
      <c r="E14" s="27" t="n">
        <f aca="false">all_xTB_energies!E32</f>
        <v>24</v>
      </c>
      <c r="F14" s="27" t="n">
        <f aca="false">all_xTB_energies!F32</f>
        <v>-3177.82382303888</v>
      </c>
      <c r="H14" s="0" t="n">
        <f aca="false">F14/E14</f>
        <v>-132.409325959953</v>
      </c>
      <c r="I14" s="26" t="n">
        <f aca="false">H14-MIN($H$9:$H$14)</f>
        <v>0.0203034061118217</v>
      </c>
      <c r="J14" s="0" t="n">
        <f aca="false">I14*2625.5</f>
        <v>53.3065927465878</v>
      </c>
    </row>
    <row r="15" customFormat="false" ht="15.75" hidden="false" customHeight="false" outlineLevel="0" collapsed="false">
      <c r="I15" s="26"/>
    </row>
    <row r="16" customFormat="false" ht="15" hidden="false" customHeight="false" outlineLevel="0" collapsed="false">
      <c r="A16" s="0" t="str">
        <f aca="false">all_DFT_energies!A83</f>
        <v>m2_l1</v>
      </c>
      <c r="B16" s="0" t="str">
        <f aca="false">all_DFT_energies!B83</f>
        <v>Pd2[1DBF]</v>
      </c>
      <c r="C16" s="0" t="str">
        <f aca="false">all_DFT_energies!C83</f>
        <v>GFN2-xTB/ALPB(DMSO)</v>
      </c>
      <c r="D16" s="0" t="str">
        <f aca="false">all_DFT_energies!D83</f>
        <v>PBE0/def2svp/GD3BJ</v>
      </c>
      <c r="E16" s="0" t="n">
        <f aca="false">all_DFT_energies!E83</f>
        <v>2</v>
      </c>
      <c r="F16" s="0" t="n">
        <f aca="false">all_DFT_energies!F83</f>
        <v>-4373.9031321</v>
      </c>
      <c r="H16" s="0" t="n">
        <f aca="false">F16/E16</f>
        <v>-2186.95156605</v>
      </c>
      <c r="I16" s="26" t="n">
        <f aca="false">H16-MIN($H$16:$H$20)</f>
        <v>0.0585782666667001</v>
      </c>
      <c r="J16" s="0" t="n">
        <f aca="false">I16*2625.5</f>
        <v>153.797239133421</v>
      </c>
    </row>
    <row r="17" customFormat="false" ht="15" hidden="false" customHeight="false" outlineLevel="0" collapsed="false">
      <c r="A17" s="0" t="str">
        <f aca="false">all_DFT_energies!A84</f>
        <v>m3_l1</v>
      </c>
      <c r="B17" s="0" t="str">
        <f aca="false">all_DFT_energies!B84</f>
        <v>Pd3[1DBF]</v>
      </c>
      <c r="C17" s="0" t="str">
        <f aca="false">all_DFT_energies!C84</f>
        <v>GFN2-xTB/ALPB(DMSO)</v>
      </c>
      <c r="D17" s="0" t="str">
        <f aca="false">all_DFT_energies!D84</f>
        <v>PBE0/def2svp/GD3BJ</v>
      </c>
      <c r="E17" s="0" t="n">
        <f aca="false">all_DFT_energies!E84</f>
        <v>3</v>
      </c>
      <c r="F17" s="0" t="n">
        <f aca="false">all_DFT_energies!F84</f>
        <v>-6560.97322561</v>
      </c>
      <c r="H17" s="0" t="n">
        <f aca="false">F17/E17</f>
        <v>-2186.99107520333</v>
      </c>
      <c r="I17" s="26" t="n">
        <f aca="false">H17-MIN($H$16:$H$20)</f>
        <v>0.019069113333444</v>
      </c>
      <c r="J17" s="0" t="n">
        <f aca="false">I17*2625.5</f>
        <v>50.0659570569571</v>
      </c>
    </row>
    <row r="18" customFormat="false" ht="15" hidden="false" customHeight="false" outlineLevel="0" collapsed="false">
      <c r="A18" s="0" t="str">
        <f aca="false">all_DFT_energies!A85</f>
        <v>m4_l1</v>
      </c>
      <c r="B18" s="0" t="str">
        <f aca="false">all_DFT_energies!B85</f>
        <v>Pd4[1DBF]</v>
      </c>
      <c r="C18" s="0" t="str">
        <f aca="false">all_DFT_energies!C85</f>
        <v>GFN2-xTB/ALPB(DMSO)</v>
      </c>
      <c r="D18" s="0" t="str">
        <f aca="false">all_DFT_energies!D85</f>
        <v>PBE0/def2svp/GD3BJ</v>
      </c>
      <c r="E18" s="0" t="n">
        <f aca="false">all_DFT_energies!E85</f>
        <v>4</v>
      </c>
      <c r="F18" s="0" t="n">
        <f aca="false">all_DFT_energies!F85</f>
        <v>-8748.01845112</v>
      </c>
      <c r="H18" s="0" t="n">
        <f aca="false">F18/E18</f>
        <v>-2187.00461278</v>
      </c>
      <c r="I18" s="26" t="n">
        <f aca="false">H18-MIN($H$16:$H$20)</f>
        <v>0.00553153666669459</v>
      </c>
      <c r="J18" s="0" t="n">
        <f aca="false">I18*2625.5</f>
        <v>14.5230495184067</v>
      </c>
    </row>
    <row r="19" customFormat="false" ht="15" hidden="false" customHeight="false" outlineLevel="0" collapsed="false">
      <c r="A19" s="29" t="str">
        <f aca="false">all_DFT_energies!A86</f>
        <v>m6_l1</v>
      </c>
      <c r="B19" s="29" t="str">
        <f aca="false">all_DFT_energies!B86</f>
        <v>Pd6[1DBF]</v>
      </c>
      <c r="C19" s="29" t="str">
        <f aca="false">all_DFT_energies!C86</f>
        <v>GFN2-xTB/ALPB(DMSO)</v>
      </c>
      <c r="D19" s="29" t="str">
        <f aca="false">all_DFT_energies!D86</f>
        <v>PBE0/def2svp/GD3BJ</v>
      </c>
      <c r="E19" s="29" t="n">
        <f aca="false">all_DFT_energies!E86</f>
        <v>6</v>
      </c>
      <c r="F19" s="29" t="n">
        <f aca="false">all_DFT_energies!F86</f>
        <v>-13122.0608659</v>
      </c>
      <c r="H19" s="29" t="n">
        <f aca="false">F19/E19</f>
        <v>-2187.01014431667</v>
      </c>
      <c r="I19" s="30" t="n">
        <f aca="false">H19-MIN($H$16:$H$20)</f>
        <v>0</v>
      </c>
      <c r="J19" s="29" t="n">
        <f aca="false">I19*2625.5</f>
        <v>0</v>
      </c>
    </row>
    <row r="20" customFormat="false" ht="15" hidden="false" customHeight="false" outlineLevel="0" collapsed="false">
      <c r="A20" s="0" t="str">
        <f aca="false">all_DFT_energies!A87</f>
        <v>m12_l1</v>
      </c>
      <c r="B20" s="0" t="str">
        <f aca="false">all_DFT_energies!B87</f>
        <v>Pd12[1DBF]</v>
      </c>
      <c r="C20" s="0" t="str">
        <f aca="false">all_DFT_energies!C87</f>
        <v>GFN2-xTB/ALPB(DMSO)</v>
      </c>
      <c r="D20" s="0" t="str">
        <f aca="false">all_DFT_energies!D87</f>
        <v>PBE0/def2svp/GD3BJ</v>
      </c>
      <c r="E20" s="0" t="n">
        <f aca="false">all_DFT_energies!E87</f>
        <v>12</v>
      </c>
      <c r="F20" s="0" t="n">
        <f aca="false">all_DFT_energies!F87</f>
        <v>-26243.9848878</v>
      </c>
      <c r="H20" s="0" t="n">
        <f aca="false">F20/E20</f>
        <v>-2186.99874065</v>
      </c>
      <c r="I20" s="26" t="n">
        <f aca="false">H20-MIN($H$16:$H$20)</f>
        <v>0.0114036666668653</v>
      </c>
      <c r="J20" s="0" t="n">
        <f aca="false">I20*2625.5</f>
        <v>29.9403268338549</v>
      </c>
    </row>
    <row r="22" customFormat="false" ht="15" hidden="false" customHeight="false" outlineLevel="0" collapsed="false">
      <c r="A22" s="0" t="str">
        <f aca="false">all_DFT_energies!A26</f>
        <v>m2_l1</v>
      </c>
      <c r="B22" s="0" t="str">
        <f aca="false">all_DFT_energies!B26</f>
        <v>Pd2[1DBF]</v>
      </c>
      <c r="C22" s="0" t="str">
        <f aca="false">all_DFT_energies!C26</f>
        <v>PBE0/def2svp/GD3BJ</v>
      </c>
      <c r="D22" s="0" t="str">
        <f aca="false">all_DFT_energies!D26</f>
        <v>PBE0/def2svp/GD3BJ</v>
      </c>
      <c r="E22" s="0" t="n">
        <f aca="false">all_DFT_energies!E26</f>
        <v>2</v>
      </c>
      <c r="F22" s="0" t="n">
        <f aca="false">all_DFT_energies!F26</f>
        <v>-4373.93266042</v>
      </c>
      <c r="H22" s="0" t="n">
        <f aca="false">F22/E22</f>
        <v>-2186.96633021</v>
      </c>
      <c r="I22" s="26" t="n">
        <f aca="false">H22-MIN($H$22:$H$25)</f>
        <v>0.0518456066670296</v>
      </c>
      <c r="J22" s="0" t="n">
        <f aca="false">I22*2625.5</f>
        <v>136.120640304286</v>
      </c>
    </row>
    <row r="23" customFormat="false" ht="15" hidden="false" customHeight="false" outlineLevel="0" collapsed="false">
      <c r="A23" s="0" t="str">
        <f aca="false">all_DFT_energies!A27</f>
        <v>m3_l1</v>
      </c>
      <c r="B23" s="0" t="str">
        <f aca="false">all_DFT_energies!B27</f>
        <v>Pd3[1DBF]</v>
      </c>
      <c r="C23" s="0" t="str">
        <f aca="false">all_DFT_energies!C27</f>
        <v>PBE0/def2svp/GD3BJ</v>
      </c>
      <c r="D23" s="0" t="str">
        <f aca="false">all_DFT_energies!D27</f>
        <v>PBE0/def2svp/GD3BJ</v>
      </c>
      <c r="E23" s="0" t="n">
        <f aca="false">all_DFT_energies!E27</f>
        <v>3</v>
      </c>
      <c r="F23" s="0" t="n">
        <f aca="false">all_DFT_energies!F27</f>
        <v>-6561.00289251</v>
      </c>
      <c r="H23" s="0" t="n">
        <f aca="false">F23/E23</f>
        <v>-2187.00096417</v>
      </c>
      <c r="I23" s="26" t="n">
        <f aca="false">H23-MIN($H$22:$H$25)</f>
        <v>0.017211646666965</v>
      </c>
      <c r="J23" s="0" t="n">
        <f aca="false">I23*2625.5</f>
        <v>45.1891783241165</v>
      </c>
    </row>
    <row r="24" customFormat="false" ht="15" hidden="false" customHeight="false" outlineLevel="0" collapsed="false">
      <c r="A24" s="0" t="str">
        <f aca="false">all_DFT_energies!A28</f>
        <v>m4_l1</v>
      </c>
      <c r="B24" s="0" t="str">
        <f aca="false">all_DFT_energies!B28</f>
        <v>Pd4[1DBF]</v>
      </c>
      <c r="C24" s="0" t="str">
        <f aca="false">all_DFT_energies!C28</f>
        <v>PBE0/def2svp/GD3BJ</v>
      </c>
      <c r="D24" s="0" t="str">
        <f aca="false">all_DFT_energies!D28</f>
        <v>PBE0/def2svp/GD3BJ</v>
      </c>
      <c r="E24" s="0" t="n">
        <f aca="false">all_DFT_energies!E28</f>
        <v>4</v>
      </c>
      <c r="F24" s="0" t="n">
        <f aca="false">all_DFT_energies!F28</f>
        <v>-8748.04788029</v>
      </c>
      <c r="H24" s="0" t="n">
        <f aca="false">F24/E24</f>
        <v>-2187.0119700725</v>
      </c>
      <c r="I24" s="26" t="n">
        <f aca="false">H24-MIN($H$22:$H$25)</f>
        <v>0.00620574416689124</v>
      </c>
      <c r="J24" s="0" t="n">
        <f aca="false">I24*2625.5</f>
        <v>16.2931813101729</v>
      </c>
    </row>
    <row r="25" customFormat="false" ht="15" hidden="false" customHeight="false" outlineLevel="0" collapsed="false">
      <c r="A25" s="29" t="str">
        <f aca="false">all_DFT_energies!A29</f>
        <v>m6_l1</v>
      </c>
      <c r="B25" s="29" t="str">
        <f aca="false">all_DFT_energies!B29</f>
        <v>Pd6[1DBF]</v>
      </c>
      <c r="C25" s="29" t="str">
        <f aca="false">all_DFT_energies!C29</f>
        <v>PBE0/def2svp/GD3BJ</v>
      </c>
      <c r="D25" s="29" t="str">
        <f aca="false">all_DFT_energies!D29</f>
        <v>PBE0/def2svp/GD3BJ</v>
      </c>
      <c r="E25" s="29" t="n">
        <f aca="false">all_DFT_energies!E29</f>
        <v>6</v>
      </c>
      <c r="F25" s="29" t="n">
        <f aca="false">all_DFT_energies!F29</f>
        <v>-13122.1090549</v>
      </c>
      <c r="H25" s="29" t="n">
        <f aca="false">F25/E25</f>
        <v>-2187.01817581667</v>
      </c>
      <c r="I25" s="30" t="n">
        <f aca="false">H25-MIN($H$22:$H$25)</f>
        <v>0</v>
      </c>
      <c r="J25" s="29" t="n">
        <f aca="false">I25*2625.5</f>
        <v>0</v>
      </c>
    </row>
    <row r="2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K19" activeCellId="0" sqref="K19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14.51"/>
    <col collapsed="false" customWidth="true" hidden="false" outlineLevel="0" max="3" min="3" style="0" width="21.67"/>
    <col collapsed="false" customWidth="true" hidden="false" outlineLevel="0" max="4" min="4" style="0" width="21.49"/>
    <col collapsed="false" customWidth="true" hidden="false" outlineLevel="0" max="5" min="5" style="0" width="16.16"/>
    <col collapsed="false" customWidth="true" hidden="false" outlineLevel="0" max="6" min="6" style="0" width="14.51"/>
    <col collapsed="false" customWidth="true" hidden="false" outlineLevel="0" max="7" min="7" style="17" width="14.48"/>
    <col collapsed="false" customWidth="true" hidden="false" outlineLevel="0" max="8" min="8" style="0" width="22.38"/>
    <col collapsed="false" customWidth="true" hidden="false" outlineLevel="0" max="9" min="9" style="0" width="34.6"/>
    <col collapsed="false" customWidth="true" hidden="false" outlineLevel="0" max="10" min="10" style="0" width="21.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8" t="s">
        <v>126</v>
      </c>
      <c r="H1" s="0" t="s">
        <v>146</v>
      </c>
      <c r="I1" s="0" t="s">
        <v>147</v>
      </c>
      <c r="J1" s="0" t="s">
        <v>148</v>
      </c>
    </row>
    <row r="2" customFormat="false" ht="15" hidden="false" customHeight="false" outlineLevel="0" collapsed="false">
      <c r="A2" s="27" t="str">
        <f aca="false">all_xTB_energies!A15</f>
        <v>m2_l2</v>
      </c>
      <c r="B2" s="27" t="str">
        <f aca="false">all_xTB_energies!B15</f>
        <v>Pd2[1Ph]</v>
      </c>
      <c r="C2" s="27" t="str">
        <f aca="false">all_xTB_energies!C15</f>
        <v>GFN2-xTB</v>
      </c>
      <c r="D2" s="27" t="str">
        <f aca="false">all_xTB_energies!D15</f>
        <v>GFN2-xTB</v>
      </c>
      <c r="E2" s="27" t="n">
        <f aca="false">all_xTB_energies!E15</f>
        <v>2</v>
      </c>
      <c r="F2" s="27" t="n">
        <f aca="false">all_xTB_energies!F15</f>
        <v>-192.095032099001</v>
      </c>
      <c r="G2" s="18"/>
      <c r="H2" s="27" t="n">
        <f aca="false">F2/E2</f>
        <v>-96.0475160495005</v>
      </c>
      <c r="I2" s="26" t="n">
        <f aca="false">H2-MIN($H$2:$H$7)</f>
        <v>0</v>
      </c>
      <c r="J2" s="31" t="n">
        <f aca="false">I2*2625.5</f>
        <v>0</v>
      </c>
    </row>
    <row r="3" customFormat="false" ht="15" hidden="false" customHeight="false" outlineLevel="0" collapsed="false">
      <c r="A3" s="27" t="str">
        <f aca="false">all_xTB_energies!A16</f>
        <v>m3_l2</v>
      </c>
      <c r="B3" s="27" t="str">
        <f aca="false">all_xTB_energies!B16</f>
        <v>Pd3[1Ph]</v>
      </c>
      <c r="C3" s="27" t="str">
        <f aca="false">all_xTB_energies!C16</f>
        <v>GFN2-xTB</v>
      </c>
      <c r="D3" s="27" t="str">
        <f aca="false">all_xTB_energies!D16</f>
        <v>GFN2-xTB</v>
      </c>
      <c r="E3" s="27" t="n">
        <f aca="false">all_xTB_energies!E16</f>
        <v>3</v>
      </c>
      <c r="F3" s="27" t="n">
        <f aca="false">all_xTB_energies!F16</f>
        <v>-288.080493032991</v>
      </c>
      <c r="G3" s="18"/>
      <c r="H3" s="27" t="n">
        <f aca="false">F3/E3</f>
        <v>-96.026831010997</v>
      </c>
      <c r="I3" s="26" t="n">
        <f aca="false">H3-MIN($H$2:$H$7)</f>
        <v>0.0206850385035011</v>
      </c>
      <c r="J3" s="27" t="n">
        <f aca="false">I3*2625.5</f>
        <v>54.3085685909422</v>
      </c>
    </row>
    <row r="4" customFormat="false" ht="15" hidden="false" customHeight="false" outlineLevel="0" collapsed="false">
      <c r="A4" s="27" t="str">
        <f aca="false">all_xTB_energies!A17</f>
        <v>m4_l2</v>
      </c>
      <c r="B4" s="27" t="str">
        <f aca="false">all_xTB_energies!B17</f>
        <v>Pd4[1Ph]</v>
      </c>
      <c r="C4" s="27" t="str">
        <f aca="false">all_xTB_energies!C17</f>
        <v>GFN2-xTB</v>
      </c>
      <c r="D4" s="27" t="str">
        <f aca="false">all_xTB_energies!D17</f>
        <v>GFN2-xTB</v>
      </c>
      <c r="E4" s="27" t="n">
        <f aca="false">all_xTB_energies!E17</f>
        <v>4</v>
      </c>
      <c r="F4" s="27" t="n">
        <f aca="false">all_xTB_energies!F17</f>
        <v>-383.980117833247</v>
      </c>
      <c r="G4" s="18"/>
      <c r="H4" s="27" t="n">
        <f aca="false">F4/E4</f>
        <v>-95.9950294583117</v>
      </c>
      <c r="I4" s="26" t="n">
        <f aca="false">H4-MIN($H$2:$H$7)</f>
        <v>0.0524865911887531</v>
      </c>
      <c r="J4" s="27" t="n">
        <f aca="false">I4*2625.5</f>
        <v>137.803545166071</v>
      </c>
    </row>
    <row r="5" customFormat="false" ht="15" hidden="false" customHeight="false" outlineLevel="0" collapsed="false">
      <c r="A5" s="27" t="str">
        <f aca="false">all_xTB_energies!A18</f>
        <v>m6_l2</v>
      </c>
      <c r="B5" s="27" t="str">
        <f aca="false">all_xTB_energies!B18</f>
        <v>Pd6[1Ph]</v>
      </c>
      <c r="C5" s="27" t="str">
        <f aca="false">all_xTB_energies!C18</f>
        <v>GFN2-xTB</v>
      </c>
      <c r="D5" s="27" t="str">
        <f aca="false">all_xTB_energies!D18</f>
        <v>GFN2-xTB</v>
      </c>
      <c r="E5" s="27" t="n">
        <f aca="false">all_xTB_energies!E18</f>
        <v>6</v>
      </c>
      <c r="F5" s="27" t="n">
        <f aca="false">all_xTB_energies!F18</f>
        <v>-575.214209747429</v>
      </c>
      <c r="G5" s="18"/>
      <c r="H5" s="27" t="n">
        <f aca="false">F5/E5</f>
        <v>-95.8690349579048</v>
      </c>
      <c r="I5" s="26" t="n">
        <f aca="false">H5-MIN($H$2:$H$7)</f>
        <v>0.178481091595671</v>
      </c>
      <c r="J5" s="27" t="n">
        <f aca="false">I5*2625.5</f>
        <v>468.602105984435</v>
      </c>
    </row>
    <row r="6" customFormat="false" ht="15" hidden="false" customHeight="false" outlineLevel="0" collapsed="false">
      <c r="A6" s="27" t="str">
        <f aca="false">all_xTB_energies!A8</f>
        <v>m12_l2</v>
      </c>
      <c r="B6" s="27" t="str">
        <f aca="false">all_xTB_energies!B8</f>
        <v>Pd12[1Ph]</v>
      </c>
      <c r="C6" s="27" t="str">
        <f aca="false">all_xTB_energies!C8</f>
        <v>GFN2-xTB</v>
      </c>
      <c r="D6" s="27" t="str">
        <f aca="false">all_xTB_energies!D8</f>
        <v>GFN2-xTB</v>
      </c>
      <c r="E6" s="27" t="n">
        <f aca="false">all_xTB_energies!E8</f>
        <v>12</v>
      </c>
      <c r="F6" s="27" t="n">
        <f aca="false">all_xTB_energies!F8</f>
        <v>-1147.52491232304</v>
      </c>
      <c r="G6" s="18"/>
      <c r="H6" s="27" t="n">
        <f aca="false">F6/E6</f>
        <v>-95.62707602692</v>
      </c>
      <c r="I6" s="26" t="n">
        <f aca="false">H6-MIN($H$2:$H$7)</f>
        <v>0.420440022580493</v>
      </c>
      <c r="J6" s="27" t="n">
        <f aca="false">I6*2625.5</f>
        <v>1103.86527928509</v>
      </c>
    </row>
    <row r="7" customFormat="false" ht="15" hidden="false" customHeight="false" outlineLevel="0" collapsed="false">
      <c r="A7" s="27" t="str">
        <f aca="false">all_xTB_energies!A19</f>
        <v>m24_l2</v>
      </c>
      <c r="B7" s="27" t="str">
        <f aca="false">all_xTB_energies!B19</f>
        <v>Pd24[1Ph]</v>
      </c>
      <c r="C7" s="27" t="str">
        <f aca="false">all_xTB_energies!C19</f>
        <v>GFN2-xTB</v>
      </c>
      <c r="D7" s="27" t="str">
        <f aca="false">all_xTB_energies!D19</f>
        <v>GFN2-xTB</v>
      </c>
      <c r="E7" s="27" t="n">
        <f aca="false">all_xTB_energies!E19</f>
        <v>24</v>
      </c>
      <c r="F7" s="27" t="n">
        <f aca="false">all_xTB_energies!F19</f>
        <v>-2285.87331895451</v>
      </c>
      <c r="G7" s="18"/>
      <c r="H7" s="27" t="n">
        <f aca="false">F7/E7</f>
        <v>-95.2447216231046</v>
      </c>
      <c r="I7" s="26" t="n">
        <f aca="false">H7-MIN($H$2:$H$7)</f>
        <v>0.802794426395948</v>
      </c>
      <c r="J7" s="27" t="n">
        <f aca="false">I7*2625.5</f>
        <v>2107.73676650256</v>
      </c>
    </row>
    <row r="8" customFormat="false" ht="15" hidden="false" customHeight="false" outlineLevel="0" collapsed="false">
      <c r="A8" s="27"/>
      <c r="B8" s="27"/>
      <c r="C8" s="27"/>
      <c r="D8" s="27"/>
      <c r="E8" s="27"/>
      <c r="F8" s="27"/>
      <c r="H8" s="27"/>
      <c r="I8" s="26"/>
      <c r="J8" s="27"/>
    </row>
    <row r="9" customFormat="false" ht="15" hidden="false" customHeight="false" outlineLevel="0" collapsed="false">
      <c r="A9" s="27"/>
      <c r="B9" s="27"/>
      <c r="C9" s="27"/>
      <c r="D9" s="27"/>
      <c r="E9" s="27"/>
      <c r="F9" s="27"/>
      <c r="H9" s="27"/>
      <c r="I9" s="26"/>
      <c r="J9" s="27"/>
    </row>
    <row r="10" customFormat="false" ht="15" hidden="false" customHeight="false" outlineLevel="0" collapsed="false">
      <c r="A10" s="27" t="str">
        <f aca="false">all_xTB_energies!A40</f>
        <v>m2_l2</v>
      </c>
      <c r="B10" s="27" t="str">
        <f aca="false">all_xTB_energies!B40</f>
        <v>Pd2[1Ph]</v>
      </c>
      <c r="C10" s="27" t="str">
        <f aca="false">all_xTB_energies!C40</f>
        <v>GFN2-xTB/ALPB(DMSO)</v>
      </c>
      <c r="D10" s="27" t="str">
        <f aca="false">all_xTB_energies!D40</f>
        <v>GFN2-xTB/ALPB(DMSO)</v>
      </c>
      <c r="E10" s="27" t="n">
        <f aca="false">all_xTB_energies!E40</f>
        <v>2</v>
      </c>
      <c r="F10" s="27" t="n">
        <f aca="false">all_xTB_energies!F40</f>
        <v>-192.752766959408</v>
      </c>
      <c r="H10" s="27" t="n">
        <f aca="false">F10/E10</f>
        <v>-96.376383479704</v>
      </c>
      <c r="I10" s="26" t="n">
        <f aca="false">H10-MIN($H$10:$H$15)</f>
        <v>0.0961597500634923</v>
      </c>
      <c r="J10" s="27" t="n">
        <f aca="false">I10*2625.5</f>
        <v>252.467423791699</v>
      </c>
    </row>
    <row r="11" customFormat="false" ht="15" hidden="false" customHeight="false" outlineLevel="0" collapsed="false">
      <c r="A11" s="27" t="str">
        <f aca="false">all_xTB_energies!A41</f>
        <v>m3_l2</v>
      </c>
      <c r="B11" s="27" t="str">
        <f aca="false">all_xTB_energies!B41</f>
        <v>Pd3[1Ph]</v>
      </c>
      <c r="C11" s="27" t="str">
        <f aca="false">all_xTB_energies!C41</f>
        <v>GFN2-xTB/ALPB(DMSO)</v>
      </c>
      <c r="D11" s="27" t="str">
        <f aca="false">all_xTB_energies!D41</f>
        <v>GFN2-xTB/ALPB(DMSO)</v>
      </c>
      <c r="E11" s="27" t="n">
        <f aca="false">all_xTB_energies!E41</f>
        <v>3</v>
      </c>
      <c r="F11" s="27" t="n">
        <f aca="false">all_xTB_energies!F41</f>
        <v>-289.300720419983</v>
      </c>
      <c r="H11" s="27" t="n">
        <f aca="false">F11/E11</f>
        <v>-96.4335734733277</v>
      </c>
      <c r="I11" s="26" t="n">
        <f aca="false">H11-MIN($H$10:$H$15)</f>
        <v>0.0389697564398261</v>
      </c>
      <c r="J11" s="27" t="n">
        <f aca="false">I11*2625.5</f>
        <v>102.315095532764</v>
      </c>
    </row>
    <row r="12" customFormat="false" ht="15" hidden="false" customHeight="false" outlineLevel="0" collapsed="false">
      <c r="A12" s="27" t="str">
        <f aca="false">all_xTB_energies!A42</f>
        <v>m4_l2</v>
      </c>
      <c r="B12" s="27" t="str">
        <f aca="false">all_xTB_energies!B42</f>
        <v>Pd4[1Ph]</v>
      </c>
      <c r="C12" s="27" t="str">
        <f aca="false">all_xTB_energies!C42</f>
        <v>GFN2-xTB/ALPB(DMSO)</v>
      </c>
      <c r="D12" s="27" t="str">
        <f aca="false">all_xTB_energies!D42</f>
        <v>GFN2-xTB/ALPB(DMSO)</v>
      </c>
      <c r="E12" s="27" t="n">
        <f aca="false">all_xTB_energies!E42</f>
        <v>4</v>
      </c>
      <c r="F12" s="27" t="n">
        <f aca="false">all_xTB_energies!F42</f>
        <v>-385.800883419002</v>
      </c>
      <c r="H12" s="27" t="n">
        <f aca="false">F12/E12</f>
        <v>-96.4502208547505</v>
      </c>
      <c r="I12" s="26" t="n">
        <f aca="false">H12-MIN($H$10:$H$15)</f>
        <v>0.0223223750169979</v>
      </c>
      <c r="J12" s="27" t="n">
        <f aca="false">I12*2625.5</f>
        <v>58.6073956071279</v>
      </c>
    </row>
    <row r="13" customFormat="false" ht="15" hidden="false" customHeight="false" outlineLevel="0" collapsed="false">
      <c r="A13" s="27" t="str">
        <f aca="false">all_xTB_energies!A43</f>
        <v>m6_l2</v>
      </c>
      <c r="B13" s="27" t="str">
        <f aca="false">all_xTB_energies!B43</f>
        <v>Pd6[1Ph]</v>
      </c>
      <c r="C13" s="27" t="str">
        <f aca="false">all_xTB_energies!C43</f>
        <v>GFN2-xTB/ALPB(DMSO)</v>
      </c>
      <c r="D13" s="27" t="str">
        <f aca="false">all_xTB_energies!D43</f>
        <v>GFN2-xTB/ALPB(DMSO)</v>
      </c>
      <c r="E13" s="27" t="n">
        <f aca="false">all_xTB_energies!E43</f>
        <v>6</v>
      </c>
      <c r="F13" s="27" t="n">
        <f aca="false">all_xTB_energies!F43</f>
        <v>-578.800940469409</v>
      </c>
      <c r="H13" s="27" t="n">
        <f aca="false">F13/E13</f>
        <v>-96.4668234115682</v>
      </c>
      <c r="I13" s="26" t="n">
        <f aca="false">H13-MIN($H$10:$H$15)</f>
        <v>0.00571981819932432</v>
      </c>
      <c r="J13" s="27" t="n">
        <f aca="false">I13*2625.5</f>
        <v>15.017382682326</v>
      </c>
    </row>
    <row r="14" customFormat="false" ht="15" hidden="false" customHeight="false" outlineLevel="0" collapsed="false">
      <c r="A14" s="27" t="str">
        <f aca="false">all_xTB_energies!A33</f>
        <v>m12_l2</v>
      </c>
      <c r="B14" s="27" t="str">
        <f aca="false">all_xTB_energies!B33</f>
        <v>Pd12[1Ph]</v>
      </c>
      <c r="C14" s="27" t="str">
        <f aca="false">all_xTB_energies!C33</f>
        <v>GFN2-xTB/ALPB(DMSO)</v>
      </c>
      <c r="D14" s="27" t="str">
        <f aca="false">all_xTB_energies!D33</f>
        <v>GFN2-xTB/ALPB(DMSO)</v>
      </c>
      <c r="E14" s="27" t="n">
        <f aca="false">all_xTB_energies!E33</f>
        <v>12</v>
      </c>
      <c r="F14" s="27" t="n">
        <f aca="false">all_xTB_energies!F33</f>
        <v>-1157.67051875721</v>
      </c>
      <c r="H14" s="27" t="n">
        <f aca="false">F14/E14</f>
        <v>-96.4725432297675</v>
      </c>
      <c r="I14" s="26" t="n">
        <f aca="false">H14-MIN($H$10:$H$15)</f>
        <v>0</v>
      </c>
      <c r="J14" s="32" t="n">
        <f aca="false">I14*2625.5</f>
        <v>0</v>
      </c>
    </row>
    <row r="15" customFormat="false" ht="15" hidden="false" customHeight="false" outlineLevel="0" collapsed="false">
      <c r="A15" s="27" t="str">
        <f aca="false">all_xTB_energies!A44</f>
        <v>m24_l2</v>
      </c>
      <c r="B15" s="27" t="str">
        <f aca="false">all_xTB_energies!B44</f>
        <v>Pd24[1Ph]</v>
      </c>
      <c r="C15" s="27" t="str">
        <f aca="false">all_xTB_energies!C44</f>
        <v>GFN2-xTB/ALPB(DMSO)</v>
      </c>
      <c r="D15" s="27" t="str">
        <f aca="false">all_xTB_energies!D44</f>
        <v>GFN2-xTB/ALPB(DMSO)</v>
      </c>
      <c r="E15" s="27" t="n">
        <f aca="false">all_xTB_energies!E44</f>
        <v>24</v>
      </c>
      <c r="F15" s="27" t="n">
        <f aca="false">all_xTB_energies!F44</f>
        <v>-2315.25061440736</v>
      </c>
      <c r="H15" s="27" t="n">
        <f aca="false">F15/E15</f>
        <v>-96.4687756003067</v>
      </c>
      <c r="I15" s="26" t="n">
        <f aca="false">H15-MIN($H$10:$H$15)</f>
        <v>0.00376762946082465</v>
      </c>
      <c r="J15" s="27" t="n">
        <f aca="false">I15*2625.5</f>
        <v>9.89191114939512</v>
      </c>
    </row>
    <row r="16" customFormat="false" ht="15" hidden="false" customHeight="false" outlineLevel="0" collapsed="false">
      <c r="A16" s="27"/>
      <c r="B16" s="27"/>
      <c r="C16" s="27"/>
      <c r="D16" s="27"/>
      <c r="E16" s="27"/>
      <c r="F16" s="27"/>
      <c r="H16" s="27"/>
      <c r="I16" s="26"/>
      <c r="J16" s="27"/>
    </row>
    <row r="17" customFormat="false" ht="15" hidden="false" customHeight="false" outlineLevel="0" collapsed="false">
      <c r="A17" s="27"/>
      <c r="B17" s="27"/>
      <c r="C17" s="27"/>
      <c r="D17" s="27"/>
      <c r="E17" s="27"/>
      <c r="F17" s="27"/>
      <c r="I17" s="26"/>
    </row>
    <row r="18" customFormat="false" ht="15" hidden="false" customHeight="false" outlineLevel="0" collapsed="false">
      <c r="A18" s="27"/>
      <c r="B18" s="27"/>
      <c r="C18" s="27"/>
      <c r="D18" s="27"/>
      <c r="E18" s="27"/>
      <c r="F18" s="27"/>
      <c r="I18" s="26"/>
    </row>
    <row r="19" customFormat="false" ht="15" hidden="false" customHeight="false" outlineLevel="0" collapsed="false">
      <c r="A19" s="27"/>
      <c r="B19" s="27"/>
      <c r="C19" s="27"/>
      <c r="D19" s="27"/>
      <c r="E19" s="27"/>
      <c r="F19" s="27"/>
      <c r="I19" s="26"/>
    </row>
    <row r="20" customFormat="false" ht="15" hidden="false" customHeight="false" outlineLevel="0" collapsed="false">
      <c r="A20" s="27"/>
      <c r="B20" s="27"/>
      <c r="C20" s="27"/>
      <c r="D20" s="27"/>
      <c r="E20" s="27"/>
      <c r="F20" s="27"/>
      <c r="I20" s="26"/>
    </row>
    <row r="21" customFormat="false" ht="15" hidden="false" customHeight="false" outlineLevel="0" collapsed="false">
      <c r="I21" s="26"/>
    </row>
    <row r="22" customFormat="false" ht="15" hidden="false" customHeight="false" outlineLevel="0" collapsed="false">
      <c r="I22" s="26"/>
    </row>
    <row r="23" customFormat="false" ht="15" hidden="false" customHeight="false" outlineLevel="0" collapsed="false">
      <c r="I23" s="26"/>
    </row>
    <row r="24" customFormat="false" ht="15" hidden="false" customHeight="false" outlineLevel="0" collapsed="false">
      <c r="I24" s="26"/>
    </row>
    <row r="25" customFormat="false" ht="15" hidden="false" customHeight="false" outlineLevel="0" collapsed="false">
      <c r="I25" s="26"/>
    </row>
    <row r="26" customFormat="false" ht="15" hidden="false" customHeight="false" outlineLevel="0" collapsed="false">
      <c r="I26" s="26"/>
    </row>
    <row r="28" customFormat="false" ht="15" hidden="false" customHeight="false" outlineLevel="0" collapsed="false">
      <c r="I28" s="26"/>
    </row>
    <row r="29" customFormat="false" ht="15" hidden="false" customHeight="false" outlineLevel="0" collapsed="false">
      <c r="I29" s="26"/>
    </row>
    <row r="30" customFormat="false" ht="15" hidden="false" customHeight="false" outlineLevel="0" collapsed="false">
      <c r="I30" s="26"/>
    </row>
    <row r="31" customFormat="false" ht="15" hidden="false" customHeight="false" outlineLevel="0" collapsed="false">
      <c r="I31" s="2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L23" activeCellId="0" sqref="L23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14.51"/>
    <col collapsed="false" customWidth="true" hidden="false" outlineLevel="0" max="3" min="3" style="0" width="21.67"/>
    <col collapsed="false" customWidth="true" hidden="false" outlineLevel="0" max="4" min="4" style="0" width="20.02"/>
    <col collapsed="false" customWidth="true" hidden="false" outlineLevel="0" max="5" min="5" style="0" width="16.16"/>
    <col collapsed="false" customWidth="true" hidden="false" outlineLevel="0" max="6" min="6" style="0" width="14.51"/>
    <col collapsed="false" customWidth="true" hidden="false" outlineLevel="0" max="7" min="7" style="17" width="14.48"/>
    <col collapsed="false" customWidth="true" hidden="false" outlineLevel="0" max="8" min="8" style="0" width="22.38"/>
    <col collapsed="false" customWidth="true" hidden="false" outlineLevel="0" max="9" min="9" style="0" width="34.6"/>
    <col collapsed="false" customWidth="true" hidden="false" outlineLevel="0" max="10" min="10" style="0" width="21.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8" t="s">
        <v>126</v>
      </c>
      <c r="H1" s="0" t="s">
        <v>146</v>
      </c>
      <c r="I1" s="0" t="s">
        <v>147</v>
      </c>
      <c r="J1" s="0" t="s">
        <v>148</v>
      </c>
    </row>
    <row r="2" customFormat="false" ht="15" hidden="false" customHeight="false" outlineLevel="0" collapsed="false">
      <c r="A2" s="27" t="str">
        <f aca="false">all_xTB_energies!A21</f>
        <v>m2_l3</v>
      </c>
      <c r="B2" s="27" t="str">
        <f aca="false">all_xTB_energies!B21</f>
        <v>Pd2[1Th]</v>
      </c>
      <c r="C2" s="27" t="str">
        <f aca="false">all_xTB_energies!C21</f>
        <v>GFN2-xTB</v>
      </c>
      <c r="D2" s="27" t="str">
        <f aca="false">all_xTB_energies!D21</f>
        <v>GFN2-xTB</v>
      </c>
      <c r="E2" s="27" t="n">
        <f aca="false">all_xTB_energies!E21</f>
        <v>2</v>
      </c>
      <c r="F2" s="27" t="n">
        <f aca="false">all_xTB_energies!F21</f>
        <v>-183.75626382773</v>
      </c>
      <c r="G2" s="18"/>
      <c r="H2" s="27" t="n">
        <f aca="false">F2/E2</f>
        <v>-91.878131913865</v>
      </c>
      <c r="I2" s="26" t="n">
        <f aca="false">H2-MIN($H$2:$H$8)</f>
        <v>0.00942202298332973</v>
      </c>
      <c r="J2" s="27" t="n">
        <f aca="false">I2*2625.5</f>
        <v>24.7375213427322</v>
      </c>
    </row>
    <row r="3" customFormat="false" ht="15" hidden="false" customHeight="false" outlineLevel="0" collapsed="false">
      <c r="A3" s="27" t="str">
        <f aca="false">all_xTB_energies!A22</f>
        <v>m3_l3</v>
      </c>
      <c r="B3" s="27" t="str">
        <f aca="false">all_xTB_energies!B22</f>
        <v>Pd3[1Th]</v>
      </c>
      <c r="C3" s="27" t="str">
        <f aca="false">all_xTB_energies!C22</f>
        <v>GFN2-xTB</v>
      </c>
      <c r="D3" s="27" t="str">
        <f aca="false">all_xTB_energies!D22</f>
        <v>GFN2-xTB</v>
      </c>
      <c r="E3" s="27" t="n">
        <f aca="false">all_xTB_energies!E22</f>
        <v>3</v>
      </c>
      <c r="F3" s="27" t="n">
        <f aca="false">all_xTB_energies!F22</f>
        <v>-275.662661810545</v>
      </c>
      <c r="G3" s="18"/>
      <c r="H3" s="27" t="n">
        <f aca="false">F3/E3</f>
        <v>-91.8875539368483</v>
      </c>
      <c r="I3" s="26" t="n">
        <f aca="false">H3-MIN($H$2:$H$8)</f>
        <v>0</v>
      </c>
      <c r="J3" s="31" t="n">
        <f aca="false">I3*2625.5</f>
        <v>0</v>
      </c>
    </row>
    <row r="4" customFormat="false" ht="15" hidden="false" customHeight="false" outlineLevel="0" collapsed="false">
      <c r="A4" s="27" t="str">
        <f aca="false">all_xTB_energies!A23</f>
        <v>m4_l3</v>
      </c>
      <c r="B4" s="27" t="str">
        <f aca="false">all_xTB_energies!B23</f>
        <v>Pd4[1Th]</v>
      </c>
      <c r="C4" s="27" t="str">
        <f aca="false">all_xTB_energies!C23</f>
        <v>GFN2-xTB</v>
      </c>
      <c r="D4" s="27" t="str">
        <f aca="false">all_xTB_energies!D23</f>
        <v>GFN2-xTB</v>
      </c>
      <c r="E4" s="27" t="n">
        <f aca="false">all_xTB_energies!E23</f>
        <v>4</v>
      </c>
      <c r="F4" s="27" t="n">
        <f aca="false">all_xTB_energies!F23</f>
        <v>-367.469259621082</v>
      </c>
      <c r="G4" s="18"/>
      <c r="H4" s="27" t="n">
        <f aca="false">F4/E4</f>
        <v>-91.8673149052705</v>
      </c>
      <c r="I4" s="26" t="n">
        <f aca="false">H4-MIN($H$2:$H$8)</f>
        <v>0.0202390315778302</v>
      </c>
      <c r="J4" s="27" t="n">
        <f aca="false">I4*2625.5</f>
        <v>53.1375774075933</v>
      </c>
    </row>
    <row r="5" customFormat="false" ht="15" hidden="false" customHeight="false" outlineLevel="0" collapsed="false">
      <c r="A5" s="27" t="str">
        <f aca="false">all_xTB_energies!A24</f>
        <v>m6_l3</v>
      </c>
      <c r="B5" s="27" t="str">
        <f aca="false">all_xTB_energies!B24</f>
        <v>Pd6[1Th]</v>
      </c>
      <c r="C5" s="27" t="str">
        <f aca="false">all_xTB_energies!C24</f>
        <v>GFN2-xTB</v>
      </c>
      <c r="D5" s="27" t="str">
        <f aca="false">all_xTB_energies!D24</f>
        <v>GFN2-xTB</v>
      </c>
      <c r="E5" s="27" t="n">
        <f aca="false">all_xTB_energies!E24</f>
        <v>6</v>
      </c>
      <c r="F5" s="27" t="n">
        <f aca="false">all_xTB_energies!F24</f>
        <v>-550.450391224585</v>
      </c>
      <c r="G5" s="18"/>
      <c r="H5" s="27" t="n">
        <f aca="false">F5/E5</f>
        <v>-91.7417318707642</v>
      </c>
      <c r="I5" s="26" t="n">
        <f aca="false">H5-MIN($H$2:$H$8)</f>
        <v>0.145822066084165</v>
      </c>
      <c r="J5" s="27" t="n">
        <f aca="false">I5*2625.5</f>
        <v>382.855834503974</v>
      </c>
    </row>
    <row r="6" customFormat="false" ht="15" hidden="false" customHeight="false" outlineLevel="0" collapsed="false">
      <c r="A6" s="27" t="str">
        <f aca="false">all_xTB_energies!A25</f>
        <v>m12_l3</v>
      </c>
      <c r="B6" s="27" t="str">
        <f aca="false">all_xTB_energies!B25</f>
        <v>Pd12[1Th]</v>
      </c>
      <c r="C6" s="27" t="str">
        <f aca="false">all_xTB_energies!C25</f>
        <v>GFN2-xTB</v>
      </c>
      <c r="D6" s="27" t="str">
        <f aca="false">all_xTB_energies!D25</f>
        <v>GFN2-xTB</v>
      </c>
      <c r="E6" s="27" t="n">
        <f aca="false">all_xTB_energies!E25</f>
        <v>12</v>
      </c>
      <c r="F6" s="27" t="n">
        <f aca="false">all_xTB_energies!F25</f>
        <v>-1098.30620555232</v>
      </c>
      <c r="G6" s="18"/>
      <c r="H6" s="27" t="n">
        <f aca="false">F6/E6</f>
        <v>-91.5255171293597</v>
      </c>
      <c r="I6" s="26" t="n">
        <f aca="false">H6-MIN($H$2:$H$8)</f>
        <v>0.362036807488664</v>
      </c>
      <c r="J6" s="27" t="n">
        <f aca="false">I6*2625.5</f>
        <v>950.527638061488</v>
      </c>
    </row>
    <row r="7" customFormat="false" ht="15" hidden="false" customHeight="false" outlineLevel="0" collapsed="false">
      <c r="A7" s="27" t="str">
        <f aca="false">all_xTB_energies!A9</f>
        <v>m24_l3</v>
      </c>
      <c r="B7" s="27" t="str">
        <f aca="false">all_xTB_energies!B9</f>
        <v>Pd24[1Th]</v>
      </c>
      <c r="C7" s="27" t="str">
        <f aca="false">all_xTB_energies!C9</f>
        <v>GFN2-xTB</v>
      </c>
      <c r="D7" s="27" t="str">
        <f aca="false">all_xTB_energies!D9</f>
        <v>GFN2-xTB</v>
      </c>
      <c r="E7" s="27" t="n">
        <f aca="false">all_xTB_energies!E9</f>
        <v>24</v>
      </c>
      <c r="F7" s="27" t="n">
        <f aca="false">all_xTB_energies!F9</f>
        <v>-2188.23240167253</v>
      </c>
      <c r="G7" s="18"/>
      <c r="H7" s="27" t="n">
        <f aca="false">F7/E7</f>
        <v>-91.1763500696888</v>
      </c>
      <c r="I7" s="26" t="n">
        <f aca="false">H7-MIN($H$2:$H$8)</f>
        <v>0.711203867159583</v>
      </c>
      <c r="J7" s="27" t="n">
        <f aca="false">I7*2625.5</f>
        <v>1867.26575322748</v>
      </c>
    </row>
    <row r="8" customFormat="false" ht="15" hidden="false" customHeight="false" outlineLevel="0" collapsed="false">
      <c r="A8" s="27" t="str">
        <f aca="false">all_xTB_energies!A10</f>
        <v>m30_l3</v>
      </c>
      <c r="B8" s="27" t="str">
        <f aca="false">all_xTB_energies!B10</f>
        <v>Pd30[1Th]</v>
      </c>
      <c r="C8" s="27" t="str">
        <f aca="false">all_xTB_energies!C10</f>
        <v>GFN2-xTB</v>
      </c>
      <c r="D8" s="27" t="str">
        <f aca="false">all_xTB_energies!D10</f>
        <v>GFN2-xTB</v>
      </c>
      <c r="E8" s="27" t="n">
        <f aca="false">all_xTB_energies!E10</f>
        <v>30</v>
      </c>
      <c r="F8" s="27" t="n">
        <f aca="false">all_xTB_energies!F10</f>
        <v>-2731.81859411228</v>
      </c>
      <c r="H8" s="27" t="n">
        <f aca="false">F8/E8</f>
        <v>-91.0606198037427</v>
      </c>
      <c r="I8" s="26" t="n">
        <f aca="false">H8-MIN($H$2:$H$8)</f>
        <v>0.826934133105667</v>
      </c>
      <c r="J8" s="27" t="n">
        <f aca="false">I8*2625.5</f>
        <v>2171.11556646893</v>
      </c>
    </row>
    <row r="9" customFormat="false" ht="15" hidden="false" customHeight="false" outlineLevel="0" collapsed="false">
      <c r="A9" s="27"/>
      <c r="B9" s="27"/>
      <c r="C9" s="27"/>
      <c r="D9" s="27"/>
      <c r="E9" s="27"/>
      <c r="F9" s="27"/>
      <c r="H9" s="27"/>
      <c r="I9" s="26"/>
      <c r="J9" s="27"/>
    </row>
    <row r="10" customFormat="false" ht="15" hidden="false" customHeight="false" outlineLevel="0" collapsed="false">
      <c r="A10" s="27" t="str">
        <f aca="false">all_xTB_energies!A46</f>
        <v>m2_l3</v>
      </c>
      <c r="B10" s="27" t="str">
        <f aca="false">all_xTB_energies!B46</f>
        <v>Pd2[1Th]</v>
      </c>
      <c r="C10" s="27" t="str">
        <f aca="false">all_xTB_energies!C46</f>
        <v>GFN2-xTB/ALPB(DMSO)</v>
      </c>
      <c r="D10" s="27" t="str">
        <f aca="false">all_xTB_energies!D46</f>
        <v>GFN2-xTB/ALPB(DMSO)</v>
      </c>
      <c r="E10" s="27" t="n">
        <f aca="false">all_xTB_energies!E46</f>
        <v>2</v>
      </c>
      <c r="F10" s="27" t="n">
        <f aca="false">all_xTB_energies!F46</f>
        <v>-184.423216138236</v>
      </c>
      <c r="H10" s="27" t="n">
        <f aca="false">F10/E10</f>
        <v>-92.211608069118</v>
      </c>
      <c r="I10" s="26" t="n">
        <f aca="false">H10-MIN($H$10:$H$16)</f>
        <v>0.150762653319504</v>
      </c>
      <c r="J10" s="27" t="n">
        <f aca="false">I10*2625.5</f>
        <v>395.827346290357</v>
      </c>
    </row>
    <row r="11" customFormat="false" ht="15" hidden="false" customHeight="false" outlineLevel="0" collapsed="false">
      <c r="A11" s="27" t="str">
        <f aca="false">all_xTB_energies!A47</f>
        <v>m3_l3</v>
      </c>
      <c r="B11" s="27" t="str">
        <f aca="false">all_xTB_energies!B47</f>
        <v>Pd3[1Th]</v>
      </c>
      <c r="C11" s="27" t="str">
        <f aca="false">all_xTB_energies!C47</f>
        <v>GFN2-xTB/ALPB(DMSO)</v>
      </c>
      <c r="D11" s="27" t="str">
        <f aca="false">all_xTB_energies!D47</f>
        <v>GFN2-xTB/ALPB(DMSO)</v>
      </c>
      <c r="E11" s="27" t="n">
        <f aca="false">all_xTB_energies!E47</f>
        <v>3</v>
      </c>
      <c r="F11" s="27" t="n">
        <f aca="false">all_xTB_energies!F47</f>
        <v>-276.885419710582</v>
      </c>
      <c r="H11" s="27" t="n">
        <f aca="false">F11/E11</f>
        <v>-92.2951399035273</v>
      </c>
      <c r="I11" s="26" t="n">
        <f aca="false">H11-MIN($H$10:$H$16)</f>
        <v>0.0672308189101614</v>
      </c>
      <c r="J11" s="27" t="n">
        <f aca="false">I11*2625.5</f>
        <v>176.514515048629</v>
      </c>
    </row>
    <row r="12" customFormat="false" ht="15" hidden="false" customHeight="false" outlineLevel="0" collapsed="false">
      <c r="A12" s="27" t="str">
        <f aca="false">all_xTB_energies!A48</f>
        <v>m4_l3</v>
      </c>
      <c r="B12" s="27" t="str">
        <f aca="false">all_xTB_energies!B48</f>
        <v>Pd4[1Th]</v>
      </c>
      <c r="C12" s="27" t="str">
        <f aca="false">all_xTB_energies!C48</f>
        <v>GFN2-xTB/ALPB(DMSO)</v>
      </c>
      <c r="D12" s="27" t="str">
        <f aca="false">all_xTB_energies!D48</f>
        <v>GFN2-xTB/ALPB(DMSO)</v>
      </c>
      <c r="E12" s="27" t="n">
        <f aca="false">all_xTB_energies!E48</f>
        <v>4</v>
      </c>
      <c r="F12" s="27" t="n">
        <f aca="false">all_xTB_energies!F48</f>
        <v>-369.284426290812</v>
      </c>
      <c r="H12" s="27" t="n">
        <f aca="false">F12/E12</f>
        <v>-92.321106572703</v>
      </c>
      <c r="I12" s="26" t="n">
        <f aca="false">H12-MIN($H$10:$H$16)</f>
        <v>0.0412641497345021</v>
      </c>
      <c r="J12" s="27" t="n">
        <f aca="false">I12*2625.5</f>
        <v>108.339025127935</v>
      </c>
    </row>
    <row r="13" customFormat="false" ht="15" hidden="false" customHeight="false" outlineLevel="0" collapsed="false">
      <c r="A13" s="27" t="str">
        <f aca="false">all_xTB_energies!A49</f>
        <v>m6_l3</v>
      </c>
      <c r="B13" s="27" t="str">
        <f aca="false">all_xTB_energies!B49</f>
        <v>Pd6[1Th]</v>
      </c>
      <c r="C13" s="27" t="str">
        <f aca="false">all_xTB_energies!C49</f>
        <v>GFN2-xTB/ALPB(DMSO)</v>
      </c>
      <c r="D13" s="27" t="str">
        <f aca="false">all_xTB_energies!D49</f>
        <v>GFN2-xTB/ALPB(DMSO)</v>
      </c>
      <c r="E13" s="27" t="n">
        <f aca="false">all_xTB_energies!E49</f>
        <v>6</v>
      </c>
      <c r="F13" s="27" t="n">
        <f aca="false">all_xTB_energies!F49</f>
        <v>-554.040647203315</v>
      </c>
      <c r="H13" s="27" t="n">
        <f aca="false">F13/E13</f>
        <v>-92.3401078672192</v>
      </c>
      <c r="I13" s="26" t="n">
        <f aca="false">H13-MIN($H$10:$H$16)</f>
        <v>0.0222628552183437</v>
      </c>
      <c r="J13" s="27" t="n">
        <f aca="false">I13*2625.5</f>
        <v>58.4511263757614</v>
      </c>
    </row>
    <row r="14" customFormat="false" ht="15" hidden="false" customHeight="false" outlineLevel="0" collapsed="false">
      <c r="A14" s="27" t="str">
        <f aca="false">all_xTB_energies!A50</f>
        <v>m12_l3</v>
      </c>
      <c r="B14" s="27" t="str">
        <f aca="false">all_xTB_energies!B50</f>
        <v>Pd12[1Th]</v>
      </c>
      <c r="C14" s="27" t="str">
        <f aca="false">all_xTB_energies!C50</f>
        <v>GFN2-xTB/ALPB(DMSO)</v>
      </c>
      <c r="D14" s="27" t="str">
        <f aca="false">all_xTB_energies!D50</f>
        <v>GFN2-xTB/ALPB(DMSO)</v>
      </c>
      <c r="E14" s="27" t="n">
        <f aca="false">all_xTB_energies!E50</f>
        <v>12</v>
      </c>
      <c r="F14" s="27" t="n">
        <f aca="false">all_xTB_energies!F50</f>
        <v>-1108.32913774046</v>
      </c>
      <c r="H14" s="27" t="n">
        <f aca="false">F14/E14</f>
        <v>-92.3607614783719</v>
      </c>
      <c r="I14" s="26" t="n">
        <f aca="false">H14-MIN($H$10:$H$16)</f>
        <v>0.0016092440656621</v>
      </c>
      <c r="J14" s="33" t="n">
        <f aca="false">I14*2625.5</f>
        <v>4.22507029439583</v>
      </c>
    </row>
    <row r="15" customFormat="false" ht="15" hidden="false" customHeight="false" outlineLevel="0" collapsed="false">
      <c r="A15" s="27" t="str">
        <f aca="false">all_xTB_energies!A34</f>
        <v>m24_l3</v>
      </c>
      <c r="B15" s="27" t="str">
        <f aca="false">all_xTB_energies!B34</f>
        <v>Pd24[1Th]</v>
      </c>
      <c r="C15" s="27" t="str">
        <f aca="false">all_xTB_energies!C34</f>
        <v>GFN2-xTB/ALPB(DMSO)</v>
      </c>
      <c r="D15" s="27" t="str">
        <f aca="false">all_xTB_energies!D34</f>
        <v>GFN2-xTB/ALPB(DMSO)</v>
      </c>
      <c r="E15" s="27" t="n">
        <f aca="false">all_xTB_energies!E34</f>
        <v>24</v>
      </c>
      <c r="F15" s="27" t="n">
        <f aca="false">all_xTB_energies!F34</f>
        <v>-2216.6968973385</v>
      </c>
      <c r="H15" s="27" t="n">
        <f aca="false">F15/E15</f>
        <v>-92.3623707224375</v>
      </c>
      <c r="I15" s="26" t="n">
        <f aca="false">H15-MIN($H$10:$H$16)</f>
        <v>0</v>
      </c>
      <c r="J15" s="33" t="n">
        <f aca="false">I15*2625.5</f>
        <v>0</v>
      </c>
    </row>
    <row r="16" customFormat="false" ht="15" hidden="false" customHeight="false" outlineLevel="0" collapsed="false">
      <c r="A16" s="27" t="str">
        <f aca="false">all_xTB_energies!A35</f>
        <v>m30_l3</v>
      </c>
      <c r="B16" s="27" t="str">
        <f aca="false">all_xTB_energies!B35</f>
        <v>Pd30[1Th]</v>
      </c>
      <c r="C16" s="27" t="str">
        <f aca="false">all_xTB_energies!C35</f>
        <v>GFN2-xTB/ALPB(DMSO)</v>
      </c>
      <c r="D16" s="27" t="str">
        <f aca="false">all_xTB_energies!D35</f>
        <v>GFN2-xTB/ALPB(DMSO)</v>
      </c>
      <c r="E16" s="27" t="n">
        <f aca="false">all_xTB_energies!E35</f>
        <v>30</v>
      </c>
      <c r="F16" s="27" t="n">
        <f aca="false">all_xTB_energies!F35</f>
        <v>-2770.72056511693</v>
      </c>
      <c r="H16" s="27" t="n">
        <f aca="false">F16/E16</f>
        <v>-92.3573521705643</v>
      </c>
      <c r="I16" s="26" t="n">
        <f aca="false">H16-MIN($H$10:$H$16)</f>
        <v>0.0050185518731638</v>
      </c>
      <c r="J16" s="33" t="n">
        <f aca="false">I16*2625.5</f>
        <v>13.1762079429916</v>
      </c>
    </row>
    <row r="17" customFormat="false" ht="15" hidden="false" customHeight="false" outlineLevel="0" collapsed="false">
      <c r="A17" s="27"/>
      <c r="B17" s="27"/>
      <c r="C17" s="27"/>
      <c r="D17" s="27"/>
      <c r="E17" s="27"/>
      <c r="F17" s="27"/>
      <c r="I17" s="26"/>
    </row>
    <row r="18" customFormat="false" ht="15" hidden="false" customHeight="false" outlineLevel="0" collapsed="false">
      <c r="A18" s="27"/>
      <c r="B18" s="27"/>
      <c r="C18" s="27"/>
      <c r="D18" s="27"/>
      <c r="E18" s="27"/>
      <c r="F18" s="27"/>
      <c r="I18" s="26"/>
    </row>
    <row r="19" customFormat="false" ht="15" hidden="false" customHeight="false" outlineLevel="0" collapsed="false">
      <c r="A19" s="27"/>
      <c r="B19" s="27"/>
      <c r="C19" s="27"/>
      <c r="D19" s="27"/>
      <c r="E19" s="27"/>
      <c r="F19" s="27"/>
      <c r="I19" s="26"/>
    </row>
    <row r="20" customFormat="false" ht="15" hidden="false" customHeight="false" outlineLevel="0" collapsed="false">
      <c r="A20" s="27"/>
      <c r="B20" s="27"/>
      <c r="C20" s="27"/>
      <c r="D20" s="27"/>
      <c r="E20" s="27"/>
      <c r="F20" s="27"/>
      <c r="I20" s="26"/>
    </row>
    <row r="21" customFormat="false" ht="15" hidden="false" customHeight="false" outlineLevel="0" collapsed="false">
      <c r="I21" s="26"/>
    </row>
    <row r="22" customFormat="false" ht="15" hidden="false" customHeight="false" outlineLevel="0" collapsed="false">
      <c r="I22" s="26"/>
    </row>
    <row r="23" customFormat="false" ht="15" hidden="false" customHeight="false" outlineLevel="0" collapsed="false">
      <c r="I23" s="26"/>
    </row>
    <row r="24" customFormat="false" ht="15" hidden="false" customHeight="false" outlineLevel="0" collapsed="false">
      <c r="I24" s="26"/>
    </row>
    <row r="25" customFormat="false" ht="15" hidden="false" customHeight="false" outlineLevel="0" collapsed="false">
      <c r="I25" s="26"/>
    </row>
    <row r="26" customFormat="false" ht="15" hidden="false" customHeight="false" outlineLevel="0" collapsed="false">
      <c r="I26" s="26"/>
    </row>
    <row r="28" customFormat="false" ht="15" hidden="false" customHeight="false" outlineLevel="0" collapsed="false">
      <c r="I28" s="26"/>
    </row>
    <row r="29" customFormat="false" ht="15" hidden="false" customHeight="false" outlineLevel="0" collapsed="false">
      <c r="I29" s="26"/>
    </row>
    <row r="30" customFormat="false" ht="15" hidden="false" customHeight="false" outlineLevel="0" collapsed="false">
      <c r="I30" s="26"/>
    </row>
    <row r="31" customFormat="false" ht="15" hidden="false" customHeight="false" outlineLevel="0" collapsed="false">
      <c r="I31" s="2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2023-10-06T14:05:13Z</dcterms:created>
  <dc:creator>Posligua Hernandez, Victor H</dc:creator>
  <dc:description/>
  <dc:language>en-GB</dc:language>
  <cp:lastModifiedBy>Andrew Tarzia</cp:lastModifiedBy>
  <dcterms:modified xsi:type="dcterms:W3CDTF">2024-02-06T09:15:25Z</dcterms:modified>
  <cp:revision>147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