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31798a548aeff1/Documents/Courses/Data science/Google data anlytics/Bike_Sharing_project/"/>
    </mc:Choice>
  </mc:AlternateContent>
  <xr:revisionPtr revIDLastSave="70" documentId="8_{E5D50FB5-6983-4E94-9654-1DA8BF01BC9C}" xr6:coauthVersionLast="47" xr6:coauthVersionMax="47" xr10:uidLastSave="{2A0E9E40-AA51-485E-9F7B-31BFAAA9735A}"/>
  <bookViews>
    <workbookView xWindow="-108" yWindow="-108" windowWidth="23256" windowHeight="12456" xr2:uid="{C8ECFBE3-E8EA-4582-9F58-33989389D8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2" i="1" l="1"/>
  <c r="C112" i="1"/>
  <c r="D112" i="1"/>
  <c r="D111" i="1"/>
  <c r="C111" i="1"/>
  <c r="B111" i="1"/>
  <c r="E108" i="1"/>
  <c r="E107" i="1"/>
  <c r="C131" i="1"/>
  <c r="D131" i="1"/>
  <c r="E131" i="1"/>
  <c r="F131" i="1"/>
  <c r="G131" i="1"/>
  <c r="C132" i="1"/>
  <c r="D132" i="1"/>
  <c r="E132" i="1"/>
  <c r="F132" i="1"/>
  <c r="G132" i="1"/>
  <c r="B132" i="1"/>
  <c r="B131" i="1"/>
  <c r="B95" i="1"/>
  <c r="C95" i="1"/>
  <c r="D95" i="1"/>
  <c r="E95" i="1"/>
  <c r="F95" i="1"/>
  <c r="G95" i="1"/>
  <c r="H95" i="1"/>
  <c r="C94" i="1"/>
  <c r="D94" i="1"/>
  <c r="E94" i="1"/>
  <c r="F94" i="1"/>
  <c r="G94" i="1"/>
  <c r="H94" i="1"/>
  <c r="B94" i="1"/>
  <c r="M69" i="1"/>
  <c r="N65" i="1"/>
  <c r="N69" i="1" s="1"/>
  <c r="N64" i="1"/>
  <c r="N68" i="1" s="1"/>
  <c r="B69" i="1"/>
  <c r="C69" i="1"/>
  <c r="D69" i="1"/>
  <c r="E69" i="1"/>
  <c r="F69" i="1"/>
  <c r="G69" i="1"/>
  <c r="H69" i="1"/>
  <c r="I69" i="1"/>
  <c r="J69" i="1"/>
  <c r="K69" i="1"/>
  <c r="L69" i="1"/>
  <c r="C68" i="1"/>
  <c r="D68" i="1"/>
  <c r="E68" i="1"/>
  <c r="F68" i="1"/>
  <c r="G68" i="1"/>
  <c r="H68" i="1"/>
  <c r="I68" i="1"/>
  <c r="J68" i="1"/>
  <c r="K68" i="1"/>
  <c r="L68" i="1"/>
  <c r="M68" i="1"/>
  <c r="B68" i="1"/>
  <c r="C15" i="1"/>
  <c r="N24" i="1"/>
  <c r="N23" i="1"/>
  <c r="O24" i="1" l="1"/>
  <c r="O23" i="1"/>
</calcChain>
</file>

<file path=xl/sharedStrings.xml><?xml version="1.0" encoding="utf-8"?>
<sst xmlns="http://schemas.openxmlformats.org/spreadsheetml/2006/main" count="81" uniqueCount="34">
  <si>
    <t>Monthly number of rides within a year</t>
  </si>
  <si>
    <t>Month</t>
  </si>
  <si>
    <t>Year</t>
  </si>
  <si>
    <t>Number of rides</t>
  </si>
  <si>
    <t>casual</t>
  </si>
  <si>
    <t>member</t>
  </si>
  <si>
    <t>Membership</t>
  </si>
  <si>
    <t>Total</t>
  </si>
  <si>
    <t>%</t>
  </si>
  <si>
    <t>Average Monthly Ride Length</t>
  </si>
  <si>
    <t>In second</t>
  </si>
  <si>
    <t>In minute</t>
  </si>
  <si>
    <t>1 year</t>
  </si>
  <si>
    <t>Average Ride Length by Weekday</t>
  </si>
  <si>
    <t>Sunday</t>
  </si>
  <si>
    <t>Monday</t>
  </si>
  <si>
    <t>Tuesday</t>
  </si>
  <si>
    <t>Wednesday</t>
  </si>
  <si>
    <t>Thursday</t>
  </si>
  <si>
    <t>Friday</t>
  </si>
  <si>
    <t>Saturday</t>
  </si>
  <si>
    <t>Numbers of Rides from Each Type of Customer by Month</t>
  </si>
  <si>
    <t>Numbers of Rides from Each Type of Customer by Weekday</t>
  </si>
  <si>
    <t>Number of  Ride by Bike Type and Membership Type</t>
  </si>
  <si>
    <t>Classic Bike</t>
  </si>
  <si>
    <t>Docked Bike</t>
  </si>
  <si>
    <t>Electric Bike</t>
  </si>
  <si>
    <t>Ride length box plot</t>
  </si>
  <si>
    <t>MaxDuration</t>
  </si>
  <si>
    <t>MinDuration</t>
  </si>
  <si>
    <t>MeanDuration</t>
  </si>
  <si>
    <t>Percentitle25</t>
  </si>
  <si>
    <t>Percentile75</t>
  </si>
  <si>
    <t>MedianDuration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</si>
</sst>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0" fillId="0" borderId="0" xfId="0" applyNumberFormat="1"/>
    <xf numFmtId="17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</a:t>
            </a:r>
            <a:r>
              <a:rPr lang="en-US"/>
              <a:t>Number of Rides from</a:t>
            </a:r>
            <a:r>
              <a:rPr lang="en-US" baseline="0"/>
              <a:t> Oct 2020 to Sep 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Sheet1!$C$2</c:f>
              <c:strCache>
                <c:ptCount val="1"/>
                <c:pt idx="0">
                  <c:v>Number of rides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Sheet1!$B$3:$B$14</c:f>
              <c:numCache>
                <c:formatCode>mmm\-yy</c:formatCode>
                <c:ptCount val="12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44440</c:v>
                </c:pt>
              </c:numCache>
            </c:numRef>
          </c:cat>
          <c:val>
            <c:numRef>
              <c:f>Sheet1!$C$3:$C$14</c:f>
              <c:numCache>
                <c:formatCode>#,##0</c:formatCode>
                <c:ptCount val="12"/>
                <c:pt idx="0">
                  <c:v>332305</c:v>
                </c:pt>
                <c:pt idx="1">
                  <c:v>219204</c:v>
                </c:pt>
                <c:pt idx="2">
                  <c:v>112360</c:v>
                </c:pt>
                <c:pt idx="3">
                  <c:v>82607</c:v>
                </c:pt>
                <c:pt idx="4">
                  <c:v>42295</c:v>
                </c:pt>
                <c:pt idx="5">
                  <c:v>203394</c:v>
                </c:pt>
                <c:pt idx="6">
                  <c:v>294591</c:v>
                </c:pt>
                <c:pt idx="7">
                  <c:v>445079</c:v>
                </c:pt>
                <c:pt idx="8">
                  <c:v>600405</c:v>
                </c:pt>
                <c:pt idx="9">
                  <c:v>683105</c:v>
                </c:pt>
                <c:pt idx="10">
                  <c:v>666016</c:v>
                </c:pt>
                <c:pt idx="11">
                  <c:v>613276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1-4A9F-97EF-B93C9F720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640159"/>
        <c:axId val="817653887"/>
      </c:lineChart>
      <c:dateAx>
        <c:axId val="8176401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653887"/>
        <c:crosses val="autoZero"/>
        <c:auto val="1"/>
        <c:lblOffset val="100"/>
        <c:baseTimeUnit val="months"/>
      </c:dateAx>
      <c:valAx>
        <c:axId val="8176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64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Monthly Number of Rides by Membership Type from Oct 2020 to Sep 2021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Sheet1!$B$22:$M$22</c:f>
              <c:numCache>
                <c:formatCode>mmm\-yy</c:formatCode>
                <c:ptCount val="12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44440</c:v>
                </c:pt>
              </c:numCache>
            </c:numRef>
          </c:cat>
          <c:val>
            <c:numRef>
              <c:f>Sheet1!$B$23:$M$23</c:f>
              <c:numCache>
                <c:formatCode>#,##0</c:formatCode>
                <c:ptCount val="12"/>
                <c:pt idx="0">
                  <c:v>120597</c:v>
                </c:pt>
                <c:pt idx="1">
                  <c:v>72115</c:v>
                </c:pt>
                <c:pt idx="2">
                  <c:v>24312</c:v>
                </c:pt>
                <c:pt idx="3">
                  <c:v>14582</c:v>
                </c:pt>
                <c:pt idx="4">
                  <c:v>8508</c:v>
                </c:pt>
                <c:pt idx="5">
                  <c:v>75051</c:v>
                </c:pt>
                <c:pt idx="6">
                  <c:v>119351</c:v>
                </c:pt>
                <c:pt idx="7">
                  <c:v>214600</c:v>
                </c:pt>
                <c:pt idx="8">
                  <c:v>300713</c:v>
                </c:pt>
                <c:pt idx="9">
                  <c:v>365488</c:v>
                </c:pt>
                <c:pt idx="10">
                  <c:v>338110</c:v>
                </c:pt>
                <c:pt idx="11">
                  <c:v>290053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AA-434C-B899-4587223D2522}"/>
            </c:ext>
          </c:extLst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Sheet1!$B$22:$M$22</c:f>
              <c:numCache>
                <c:formatCode>mmm\-yy</c:formatCode>
                <c:ptCount val="12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44440</c:v>
                </c:pt>
              </c:numCache>
            </c:numRef>
          </c:cat>
          <c:val>
            <c:numRef>
              <c:f>Sheet1!$B$24:$M$24</c:f>
              <c:numCache>
                <c:formatCode>#,##0</c:formatCode>
                <c:ptCount val="12"/>
                <c:pt idx="0">
                  <c:v>211708</c:v>
                </c:pt>
                <c:pt idx="1">
                  <c:v>147089</c:v>
                </c:pt>
                <c:pt idx="2">
                  <c:v>88048</c:v>
                </c:pt>
                <c:pt idx="3">
                  <c:v>68025</c:v>
                </c:pt>
                <c:pt idx="4">
                  <c:v>33787</c:v>
                </c:pt>
                <c:pt idx="5">
                  <c:v>128343</c:v>
                </c:pt>
                <c:pt idx="6">
                  <c:v>175240</c:v>
                </c:pt>
                <c:pt idx="7">
                  <c:v>230479</c:v>
                </c:pt>
                <c:pt idx="8">
                  <c:v>299692</c:v>
                </c:pt>
                <c:pt idx="9">
                  <c:v>317617</c:v>
                </c:pt>
                <c:pt idx="10">
                  <c:v>327906</c:v>
                </c:pt>
                <c:pt idx="11">
                  <c:v>323223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AA-434C-B899-4587223D2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8556399"/>
        <c:axId val="908558063"/>
      </c:barChart>
      <c:dateAx>
        <c:axId val="9085563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558063"/>
        <c:crosses val="autoZero"/>
        <c:auto val="1"/>
        <c:lblOffset val="100"/>
        <c:baseTimeUnit val="months"/>
      </c:dateAx>
      <c:valAx>
        <c:axId val="90855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55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 Rides by Membership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Sheet1!$O$22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15B-48BF-A224-8BE8D97B0E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5B-48BF-A224-8BE8D97B0E1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0FE8DDAE-3F68-48E8-B21F-AFD7B04D5800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F56B3B2F-CC8D-41FE-8A56-12D8EE454C2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15B-48BF-A224-8BE8D97B0E1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3DCDDB5-592E-4AD8-AEB7-987EEBFD1551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609D1F97-AEF9-4A3C-AAB2-7AEABF8B763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15B-48BF-A224-8BE8D97B0E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Sheet1!$A$23:$A$24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Sheet1!$O$23:$O$24</c:f>
              <c:numCache>
                <c:formatCode>0.0%</c:formatCode>
                <c:ptCount val="2"/>
                <c:pt idx="0">
                  <c:v>0.45253650075664137</c:v>
                </c:pt>
                <c:pt idx="1">
                  <c:v>0.54746349924335869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Sheet1!$N$23:$N$24</c15:f>
                <c15:dlblRangeCache>
                  <c:ptCount val="2"/>
                  <c:pt idx="0">
                    <c:v>1,943,480</c:v>
                  </c:pt>
                  <c:pt idx="1">
                    <c:v>2,351,157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15B-48BF-A224-8BE8D97B0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Monthly Trip Length by Memebership</a:t>
            </a:r>
            <a:r>
              <a:rPr lang="en-US" baseline="0"/>
              <a:t> Type</a:t>
            </a:r>
            <a:r>
              <a:rPr lang="en-US"/>
              <a:t> (in minute)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Sheet1!$A$68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Sheet1!$B$67:$M$67</c:f>
              <c:numCache>
                <c:formatCode>mmm\-yy</c:formatCode>
                <c:ptCount val="12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44440</c:v>
                </c:pt>
              </c:numCache>
            </c:numRef>
          </c:cat>
          <c:val>
            <c:numRef>
              <c:f>Sheet1!$B$68:$M$68</c:f>
              <c:numCache>
                <c:formatCode>0.0</c:formatCode>
                <c:ptCount val="12"/>
                <c:pt idx="0">
                  <c:v>31.733333333333334</c:v>
                </c:pt>
                <c:pt idx="1">
                  <c:v>33.799999999999997</c:v>
                </c:pt>
                <c:pt idx="2">
                  <c:v>27.5</c:v>
                </c:pt>
                <c:pt idx="3">
                  <c:v>26.4</c:v>
                </c:pt>
                <c:pt idx="4">
                  <c:v>47.7</c:v>
                </c:pt>
                <c:pt idx="5">
                  <c:v>37.783333333333331</c:v>
                </c:pt>
                <c:pt idx="6">
                  <c:v>37.116666666666667</c:v>
                </c:pt>
                <c:pt idx="7">
                  <c:v>38.65</c:v>
                </c:pt>
                <c:pt idx="8">
                  <c:v>36.81666666666667</c:v>
                </c:pt>
                <c:pt idx="9">
                  <c:v>33.233333333333334</c:v>
                </c:pt>
                <c:pt idx="10">
                  <c:v>28.65</c:v>
                </c:pt>
                <c:pt idx="11">
                  <c:v>27.916666666666668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01-43C8-965D-70C2C4895FB7}"/>
            </c:ext>
          </c:extLst>
        </c:ser>
        <c:ser>
          <c:idx val="1"/>
          <c:order val="1"/>
          <c:tx>
            <c:strRef>
              <c:f>Sheet1!$A$69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Sheet1!$B$67:$M$67</c:f>
              <c:numCache>
                <c:formatCode>mmm\-yy</c:formatCode>
                <c:ptCount val="12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44440</c:v>
                </c:pt>
              </c:numCache>
            </c:numRef>
          </c:cat>
          <c:val>
            <c:numRef>
              <c:f>Sheet1!$B$69:$M$69</c:f>
              <c:numCache>
                <c:formatCode>0.0</c:formatCode>
                <c:ptCount val="12"/>
                <c:pt idx="0">
                  <c:v>14.15</c:v>
                </c:pt>
                <c:pt idx="1">
                  <c:v>13.666666666666666</c:v>
                </c:pt>
                <c:pt idx="2">
                  <c:v>12.466666666666667</c:v>
                </c:pt>
                <c:pt idx="3">
                  <c:v>12.133333333333333</c:v>
                </c:pt>
                <c:pt idx="4">
                  <c:v>15.016666666666667</c:v>
                </c:pt>
                <c:pt idx="5">
                  <c:v>13.833333333333334</c:v>
                </c:pt>
                <c:pt idx="6">
                  <c:v>14.45</c:v>
                </c:pt>
                <c:pt idx="7">
                  <c:v>14.55</c:v>
                </c:pt>
                <c:pt idx="8">
                  <c:v>14.35</c:v>
                </c:pt>
                <c:pt idx="9">
                  <c:v>14</c:v>
                </c:pt>
                <c:pt idx="10">
                  <c:v>13.75</c:v>
                </c:pt>
                <c:pt idx="11">
                  <c:v>13.316666666666666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01-43C8-965D-70C2C4895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127343"/>
        <c:axId val="456130671"/>
      </c:lineChart>
      <c:dateAx>
        <c:axId val="45612734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30671"/>
        <c:crosses val="autoZero"/>
        <c:auto val="1"/>
        <c:lblOffset val="100"/>
        <c:baseTimeUnit val="months"/>
      </c:dateAx>
      <c:valAx>
        <c:axId val="45613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2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Ride Length (in minute)</a:t>
            </a:r>
            <a:r>
              <a:rPr lang="en-US" baseline="0"/>
              <a:t> </a:t>
            </a:r>
            <a:r>
              <a:rPr lang="en-US"/>
              <a:t>by Weekday and Membership</a:t>
            </a:r>
            <a:r>
              <a:rPr lang="en-US" baseline="0"/>
              <a:t>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Sheet1!$A$94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Sheet1!$B$93:$H$93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Sheet1!$B$94:$H$94</c:f>
              <c:numCache>
                <c:formatCode>0.0</c:formatCode>
                <c:ptCount val="7"/>
                <c:pt idx="0">
                  <c:v>38.15</c:v>
                </c:pt>
                <c:pt idx="1">
                  <c:v>33.083333333333336</c:v>
                </c:pt>
                <c:pt idx="2">
                  <c:v>30.066666666666666</c:v>
                </c:pt>
                <c:pt idx="3">
                  <c:v>28.533333333333335</c:v>
                </c:pt>
                <c:pt idx="4">
                  <c:v>28.416666666666668</c:v>
                </c:pt>
                <c:pt idx="5">
                  <c:v>31.3</c:v>
                </c:pt>
                <c:pt idx="6">
                  <c:v>35.65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03-4FA4-855C-E559087E5CA9}"/>
            </c:ext>
          </c:extLst>
        </c:ser>
        <c:ser>
          <c:idx val="1"/>
          <c:order val="1"/>
          <c:tx>
            <c:strRef>
              <c:f>Sheet1!$A$95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Sheet1!$B$93:$H$93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Sheet1!$B$95:$H$95</c:f>
              <c:numCache>
                <c:formatCode>0.0</c:formatCode>
                <c:ptCount val="7"/>
                <c:pt idx="0">
                  <c:v>15.866666666666667</c:v>
                </c:pt>
                <c:pt idx="1">
                  <c:v>13.316666666666666</c:v>
                </c:pt>
                <c:pt idx="2">
                  <c:v>13.083333333333334</c:v>
                </c:pt>
                <c:pt idx="3">
                  <c:v>13.116666666666667</c:v>
                </c:pt>
                <c:pt idx="4">
                  <c:v>13.016666666666667</c:v>
                </c:pt>
                <c:pt idx="5">
                  <c:v>13.666666666666666</c:v>
                </c:pt>
                <c:pt idx="6">
                  <c:v>15.533333333333333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03-4FA4-855C-E559087E5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20589167"/>
        <c:axId val="820589583"/>
      </c:barChart>
      <c:catAx>
        <c:axId val="82058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589583"/>
        <c:crosses val="autoZero"/>
        <c:auto val="1"/>
        <c:lblAlgn val="ctr"/>
        <c:lblOffset val="100"/>
        <c:noMultiLvlLbl val="0"/>
      </c:catAx>
      <c:valAx>
        <c:axId val="82058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58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Number of Rides by Weekday and Membership Type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Sheet1!$A$45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Sheet1!$B$44:$H$44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Sheet1!$B$45:$H$45</c:f>
              <c:numCache>
                <c:formatCode>#,##0</c:formatCode>
                <c:ptCount val="7"/>
                <c:pt idx="0">
                  <c:v>377836</c:v>
                </c:pt>
                <c:pt idx="1">
                  <c:v>216787</c:v>
                </c:pt>
                <c:pt idx="2">
                  <c:v>201411</c:v>
                </c:pt>
                <c:pt idx="3">
                  <c:v>206421</c:v>
                </c:pt>
                <c:pt idx="4">
                  <c:v>220292</c:v>
                </c:pt>
                <c:pt idx="5">
                  <c:v>275818</c:v>
                </c:pt>
                <c:pt idx="6">
                  <c:v>444915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81-4A8B-A2EB-D0DAFB4577BE}"/>
            </c:ext>
          </c:extLst>
        </c:ser>
        <c:ser>
          <c:idx val="1"/>
          <c:order val="1"/>
          <c:tx>
            <c:strRef>
              <c:f>Sheet1!$A$46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Sheet1!$B$44:$H$44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Sheet1!$B$46:$H$46</c:f>
              <c:numCache>
                <c:formatCode>#,##0</c:formatCode>
                <c:ptCount val="7"/>
                <c:pt idx="0">
                  <c:v>290575</c:v>
                </c:pt>
                <c:pt idx="1">
                  <c:v>319138</c:v>
                </c:pt>
                <c:pt idx="2">
                  <c:v>346461</c:v>
                </c:pt>
                <c:pt idx="3">
                  <c:v>361024</c:v>
                </c:pt>
                <c:pt idx="4">
                  <c:v>356922</c:v>
                </c:pt>
                <c:pt idx="5">
                  <c:v>340700</c:v>
                </c:pt>
                <c:pt idx="6">
                  <c:v>336337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81-4A8B-A2EB-D0DAFB457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6735503"/>
        <c:axId val="916733423"/>
      </c:barChart>
      <c:catAx>
        <c:axId val="91673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733423"/>
        <c:crosses val="autoZero"/>
        <c:auto val="1"/>
        <c:lblAlgn val="ctr"/>
        <c:lblOffset val="100"/>
        <c:noMultiLvlLbl val="0"/>
      </c:catAx>
      <c:valAx>
        <c:axId val="91673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73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Casual</a:t>
            </a:r>
            <a:r>
              <a:rPr lang="en-US" baseline="0"/>
              <a:t> Riders (N = 1,943,480)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Sheet1!$A$111</c:f>
              <c:strCache>
                <c:ptCount val="1"/>
                <c:pt idx="0">
                  <c:v>casual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C2D-4EF9-BEA1-C9C6416C11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2D-4EF9-BEA1-C9C6416C11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C2D-4EF9-BEA1-C9C6416C11AB}"/>
              </c:ext>
            </c:extLst>
          </c:dPt>
          <c:dLbls>
            <c:dLbl>
              <c:idx val="0"/>
              <c:layout>
                <c:manualLayout>
                  <c:x val="0.17222222222222222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C2D-4EF9-BEA1-C9C6416C11AB}"/>
                </c:ext>
              </c:extLst>
            </c:dLbl>
            <c:dLbl>
              <c:idx val="1"/>
              <c:layout>
                <c:manualLayout>
                  <c:x val="-0.15833333333333333"/>
                  <c:y val="0.1620370370370370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2D-4EF9-BEA1-C9C6416C11AB}"/>
                </c:ext>
              </c:extLst>
            </c:dLbl>
            <c:dLbl>
              <c:idx val="2"/>
              <c:layout>
                <c:manualLayout>
                  <c:x val="-0.2"/>
                  <c:y val="-5.092592592592588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C2D-4EF9-BEA1-C9C6416C11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Sheet1!$B$110:$D$110</c:f>
              <c:strCache>
                <c:ptCount val="3"/>
                <c:pt idx="0">
                  <c:v>Classic Bike</c:v>
                </c:pt>
                <c:pt idx="1">
                  <c:v>Docked Bike</c:v>
                </c:pt>
                <c:pt idx="2">
                  <c:v>Electric Bike</c:v>
                </c:pt>
              </c:strCache>
            </c:strRef>
          </c:cat>
          <c:val>
            <c:numRef>
              <c:f>Sheet1!$B$111:$D$111</c:f>
              <c:numCache>
                <c:formatCode>0.0%</c:formatCode>
                <c:ptCount val="3"/>
                <c:pt idx="0">
                  <c:v>0.56823944676559579</c:v>
                </c:pt>
                <c:pt idx="1">
                  <c:v>0.20771708481692633</c:v>
                </c:pt>
                <c:pt idx="2">
                  <c:v>0.22404346841747794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2D-4EF9-BEA1-C9C6416C1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Member</a:t>
            </a:r>
            <a:r>
              <a:rPr lang="en-US" baseline="0"/>
              <a:t> Riders (N = 2,351,157)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Sheet1!$A$112</c:f>
              <c:strCache>
                <c:ptCount val="1"/>
                <c:pt idx="0">
                  <c:v>member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CD8-4F51-880D-76A5810F4F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CD8-4F51-880D-76A5810F4F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CD8-4F51-880D-76A5810F4F09}"/>
              </c:ext>
            </c:extLst>
          </c:dPt>
          <c:dLbls>
            <c:dLbl>
              <c:idx val="0"/>
              <c:layout>
                <c:manualLayout>
                  <c:x val="0.19166666666666668"/>
                  <c:y val="4.6296296296296294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CD8-4F51-880D-76A5810F4F09}"/>
                </c:ext>
              </c:extLst>
            </c:dLbl>
            <c:dLbl>
              <c:idx val="1"/>
              <c:layout>
                <c:manualLayout>
                  <c:x val="-0.20833333333333334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D8-4F51-880D-76A5810F4F09}"/>
                </c:ext>
              </c:extLst>
            </c:dLbl>
            <c:dLbl>
              <c:idx val="2"/>
              <c:layout>
                <c:manualLayout>
                  <c:x val="-0.22777777777777783"/>
                  <c:y val="-7.40740740740740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D8-4F51-880D-76A5810F4F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Sheet1!$B$110:$D$110</c:f>
              <c:strCache>
                <c:ptCount val="3"/>
                <c:pt idx="0">
                  <c:v>Classic Bike</c:v>
                </c:pt>
                <c:pt idx="1">
                  <c:v>Docked Bike</c:v>
                </c:pt>
                <c:pt idx="2">
                  <c:v>Electric Bike</c:v>
                </c:pt>
              </c:strCache>
            </c:strRef>
          </c:cat>
          <c:val>
            <c:numRef>
              <c:f>Sheet1!$B$112:$D$112</c:f>
              <c:numCache>
                <c:formatCode>0.0%</c:formatCode>
                <c:ptCount val="3"/>
                <c:pt idx="0">
                  <c:v>0.68188683273809447</c:v>
                </c:pt>
                <c:pt idx="1">
                  <c:v>0.11191766436694785</c:v>
                </c:pt>
                <c:pt idx="2">
                  <c:v>0.20619550289495767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D8-4F51-880D-76A5810F4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1</xdr:row>
      <xdr:rowOff>0</xdr:rowOff>
    </xdr:from>
    <xdr:to>
      <xdr:col>16</xdr:col>
      <xdr:colOff>167640</xdr:colOff>
      <xdr:row>15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365147-BB22-4658-B90B-E4D8F06D8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25</xdr:row>
      <xdr:rowOff>60960</xdr:rowOff>
    </xdr:from>
    <xdr:to>
      <xdr:col>18</xdr:col>
      <xdr:colOff>472440</xdr:colOff>
      <xdr:row>40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708035-37D5-44B2-83DF-B16A0738E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838200</xdr:colOff>
      <xdr:row>25</xdr:row>
      <xdr:rowOff>45720</xdr:rowOff>
    </xdr:from>
    <xdr:to>
      <xdr:col>6</xdr:col>
      <xdr:colOff>38100</xdr:colOff>
      <xdr:row>39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3B2D4C-874B-4B4C-B975-56F15DB89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70</xdr:row>
      <xdr:rowOff>15240</xdr:rowOff>
    </xdr:from>
    <xdr:to>
      <xdr:col>15</xdr:col>
      <xdr:colOff>7620</xdr:colOff>
      <xdr:row>85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6FC09D-DAE2-4AC3-8146-04F535542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525780</xdr:colOff>
      <xdr:row>88</xdr:row>
      <xdr:rowOff>7620</xdr:rowOff>
    </xdr:from>
    <xdr:to>
      <xdr:col>19</xdr:col>
      <xdr:colOff>312420</xdr:colOff>
      <xdr:row>103</xdr:row>
      <xdr:rowOff>7620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6A90807-1090-42A3-AF38-72D5213B3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426720</xdr:colOff>
      <xdr:row>43</xdr:row>
      <xdr:rowOff>144780</xdr:rowOff>
    </xdr:from>
    <xdr:to>
      <xdr:col>19</xdr:col>
      <xdr:colOff>99060</xdr:colOff>
      <xdr:row>58</xdr:row>
      <xdr:rowOff>144780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D8236C3-CA28-49BA-86A9-A415C0A88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365760</xdr:colOff>
      <xdr:row>104</xdr:row>
      <xdr:rowOff>175260</xdr:rowOff>
    </xdr:from>
    <xdr:to>
      <xdr:col>11</xdr:col>
      <xdr:colOff>480060</xdr:colOff>
      <xdr:row>119</xdr:row>
      <xdr:rowOff>175260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5B232CD-445E-410D-BE2F-4F3B38007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304800</xdr:colOff>
      <xdr:row>105</xdr:row>
      <xdr:rowOff>68580</xdr:rowOff>
    </xdr:from>
    <xdr:to>
      <xdr:col>20</xdr:col>
      <xdr:colOff>0</xdr:colOff>
      <xdr:row>120</xdr:row>
      <xdr:rowOff>68580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A256BC4-0DB3-4B47-8351-0B0822C0B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58BC6-7BB4-427C-A6A4-300C92EF9ED5}">
  <dimension ref="A1:O132"/>
  <sheetViews>
    <sheetView tabSelected="1" topLeftCell="A100" workbookViewId="0">
      <selection activeCell="I125" sqref="I125"/>
    </sheetView>
  </sheetViews>
  <sheetFormatPr defaultRowHeight="14.4" x14ac:dyDescent="0.3"/>
  <cols>
    <col min="1" max="1" width="13.44140625" customWidth="1"/>
    <col min="2" max="2" width="15.88671875" customWidth="1"/>
    <col min="3" max="3" width="14.5546875" customWidth="1"/>
    <col min="4" max="4" width="13.5546875" customWidth="1"/>
    <col min="5" max="5" width="11" customWidth="1"/>
    <col min="6" max="6" width="13.88671875" customWidth="1"/>
    <col min="7" max="7" width="15.5546875" customWidth="1"/>
  </cols>
  <sheetData>
    <row r="1" spans="1:3" x14ac:dyDescent="0.3">
      <c r="A1" s="1" t="s">
        <v>0</v>
      </c>
    </row>
    <row r="2" spans="1:3" x14ac:dyDescent="0.3">
      <c r="A2" t="s">
        <v>2</v>
      </c>
      <c r="B2" t="s">
        <v>1</v>
      </c>
      <c r="C2" t="s">
        <v>3</v>
      </c>
    </row>
    <row r="3" spans="1:3" x14ac:dyDescent="0.3">
      <c r="A3">
        <v>2020</v>
      </c>
      <c r="B3" s="3">
        <v>44105</v>
      </c>
      <c r="C3" s="2">
        <v>332305</v>
      </c>
    </row>
    <row r="4" spans="1:3" x14ac:dyDescent="0.3">
      <c r="A4">
        <v>2020</v>
      </c>
      <c r="B4" s="3">
        <v>44136</v>
      </c>
      <c r="C4" s="2">
        <v>219204</v>
      </c>
    </row>
    <row r="5" spans="1:3" x14ac:dyDescent="0.3">
      <c r="A5">
        <v>2020</v>
      </c>
      <c r="B5" s="3">
        <v>44166</v>
      </c>
      <c r="C5" s="2">
        <v>112360</v>
      </c>
    </row>
    <row r="6" spans="1:3" x14ac:dyDescent="0.3">
      <c r="A6">
        <v>2021</v>
      </c>
      <c r="B6" s="3">
        <v>44197</v>
      </c>
      <c r="C6" s="2">
        <v>82607</v>
      </c>
    </row>
    <row r="7" spans="1:3" x14ac:dyDescent="0.3">
      <c r="A7">
        <v>2021</v>
      </c>
      <c r="B7" s="3">
        <v>44228</v>
      </c>
      <c r="C7" s="2">
        <v>42295</v>
      </c>
    </row>
    <row r="8" spans="1:3" x14ac:dyDescent="0.3">
      <c r="A8">
        <v>2021</v>
      </c>
      <c r="B8" s="3">
        <v>44256</v>
      </c>
      <c r="C8" s="2">
        <v>203394</v>
      </c>
    </row>
    <row r="9" spans="1:3" x14ac:dyDescent="0.3">
      <c r="A9">
        <v>2021</v>
      </c>
      <c r="B9" s="3">
        <v>44287</v>
      </c>
      <c r="C9" s="2">
        <v>294591</v>
      </c>
    </row>
    <row r="10" spans="1:3" x14ac:dyDescent="0.3">
      <c r="A10">
        <v>2021</v>
      </c>
      <c r="B10" s="3">
        <v>44317</v>
      </c>
      <c r="C10" s="2">
        <v>445079</v>
      </c>
    </row>
    <row r="11" spans="1:3" x14ac:dyDescent="0.3">
      <c r="A11">
        <v>2021</v>
      </c>
      <c r="B11" s="3">
        <v>44348</v>
      </c>
      <c r="C11" s="2">
        <v>600405</v>
      </c>
    </row>
    <row r="12" spans="1:3" x14ac:dyDescent="0.3">
      <c r="A12">
        <v>2021</v>
      </c>
      <c r="B12" s="3">
        <v>44378</v>
      </c>
      <c r="C12" s="2">
        <v>683105</v>
      </c>
    </row>
    <row r="13" spans="1:3" x14ac:dyDescent="0.3">
      <c r="A13">
        <v>2021</v>
      </c>
      <c r="B13" s="3">
        <v>44409</v>
      </c>
      <c r="C13" s="2">
        <v>666016</v>
      </c>
    </row>
    <row r="14" spans="1:3" x14ac:dyDescent="0.3">
      <c r="A14">
        <v>2021</v>
      </c>
      <c r="B14" s="3">
        <v>44440</v>
      </c>
      <c r="C14" s="2">
        <v>613276</v>
      </c>
    </row>
    <row r="15" spans="1:3" x14ac:dyDescent="0.3">
      <c r="C15" s="2">
        <f>SUM(C3:C14)</f>
        <v>4294637</v>
      </c>
    </row>
    <row r="21" spans="1:15" x14ac:dyDescent="0.3">
      <c r="A21" s="1" t="s">
        <v>21</v>
      </c>
    </row>
    <row r="22" spans="1:15" x14ac:dyDescent="0.3">
      <c r="A22" t="s">
        <v>6</v>
      </c>
      <c r="B22" s="3">
        <v>44105</v>
      </c>
      <c r="C22" s="3">
        <v>44136</v>
      </c>
      <c r="D22" s="3">
        <v>44166</v>
      </c>
      <c r="E22" s="3">
        <v>44197</v>
      </c>
      <c r="F22" s="3">
        <v>44228</v>
      </c>
      <c r="G22" s="3">
        <v>44256</v>
      </c>
      <c r="H22" s="3">
        <v>44287</v>
      </c>
      <c r="I22" s="3">
        <v>44317</v>
      </c>
      <c r="J22" s="3">
        <v>44348</v>
      </c>
      <c r="K22" s="3">
        <v>44378</v>
      </c>
      <c r="L22" s="3">
        <v>44409</v>
      </c>
      <c r="M22" s="3">
        <v>44440</v>
      </c>
      <c r="N22" t="s">
        <v>7</v>
      </c>
      <c r="O22" t="s">
        <v>8</v>
      </c>
    </row>
    <row r="23" spans="1:15" x14ac:dyDescent="0.3">
      <c r="A23" t="s">
        <v>4</v>
      </c>
      <c r="B23" s="2">
        <v>120597</v>
      </c>
      <c r="C23" s="2">
        <v>72115</v>
      </c>
      <c r="D23" s="2">
        <v>24312</v>
      </c>
      <c r="E23" s="2">
        <v>14582</v>
      </c>
      <c r="F23" s="2">
        <v>8508</v>
      </c>
      <c r="G23" s="2">
        <v>75051</v>
      </c>
      <c r="H23" s="2">
        <v>119351</v>
      </c>
      <c r="I23" s="2">
        <v>214600</v>
      </c>
      <c r="J23" s="2">
        <v>300713</v>
      </c>
      <c r="K23" s="2">
        <v>365488</v>
      </c>
      <c r="L23" s="2">
        <v>338110</v>
      </c>
      <c r="M23" s="2">
        <v>290053</v>
      </c>
      <c r="N23" s="2">
        <f>SUM(B23:M23)</f>
        <v>1943480</v>
      </c>
      <c r="O23" s="4">
        <f>N23/C15</f>
        <v>0.45253650075664137</v>
      </c>
    </row>
    <row r="24" spans="1:15" x14ac:dyDescent="0.3">
      <c r="A24" t="s">
        <v>5</v>
      </c>
      <c r="B24" s="2">
        <v>211708</v>
      </c>
      <c r="C24" s="2">
        <v>147089</v>
      </c>
      <c r="D24" s="2">
        <v>88048</v>
      </c>
      <c r="E24" s="2">
        <v>68025</v>
      </c>
      <c r="F24" s="2">
        <v>33787</v>
      </c>
      <c r="G24" s="2">
        <v>128343</v>
      </c>
      <c r="H24" s="2">
        <v>175240</v>
      </c>
      <c r="I24" s="2">
        <v>230479</v>
      </c>
      <c r="J24" s="2">
        <v>299692</v>
      </c>
      <c r="K24" s="2">
        <v>317617</v>
      </c>
      <c r="L24" s="2">
        <v>327906</v>
      </c>
      <c r="M24" s="2">
        <v>323223</v>
      </c>
      <c r="N24" s="2">
        <f>SUM(B24:M24)</f>
        <v>2351157</v>
      </c>
      <c r="O24" s="4">
        <f>N24/C15</f>
        <v>0.54746349924335869</v>
      </c>
    </row>
    <row r="25" spans="1:1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43" spans="1:8" x14ac:dyDescent="0.3">
      <c r="A43" s="1" t="s">
        <v>22</v>
      </c>
    </row>
    <row r="44" spans="1:8" x14ac:dyDescent="0.3">
      <c r="A44" t="s">
        <v>6</v>
      </c>
      <c r="B44" t="s">
        <v>14</v>
      </c>
      <c r="C44" t="s">
        <v>15</v>
      </c>
      <c r="D44" t="s">
        <v>16</v>
      </c>
      <c r="E44" t="s">
        <v>17</v>
      </c>
      <c r="F44" t="s">
        <v>18</v>
      </c>
      <c r="G44" t="s">
        <v>19</v>
      </c>
      <c r="H44" t="s">
        <v>20</v>
      </c>
    </row>
    <row r="45" spans="1:8" x14ac:dyDescent="0.3">
      <c r="A45" t="s">
        <v>4</v>
      </c>
      <c r="B45" s="2">
        <v>377836</v>
      </c>
      <c r="C45" s="2">
        <v>216787</v>
      </c>
      <c r="D45" s="2">
        <v>201411</v>
      </c>
      <c r="E45" s="2">
        <v>206421</v>
      </c>
      <c r="F45" s="2">
        <v>220292</v>
      </c>
      <c r="G45" s="2">
        <v>275818</v>
      </c>
      <c r="H45" s="2">
        <v>444915</v>
      </c>
    </row>
    <row r="46" spans="1:8" x14ac:dyDescent="0.3">
      <c r="A46" t="s">
        <v>5</v>
      </c>
      <c r="B46" s="2">
        <v>290575</v>
      </c>
      <c r="C46" s="2">
        <v>319138</v>
      </c>
      <c r="D46" s="2">
        <v>346461</v>
      </c>
      <c r="E46" s="2">
        <v>361024</v>
      </c>
      <c r="F46" s="2">
        <v>356922</v>
      </c>
      <c r="G46" s="2">
        <v>340700</v>
      </c>
      <c r="H46" s="2">
        <v>336337</v>
      </c>
    </row>
    <row r="62" spans="1:14" x14ac:dyDescent="0.3">
      <c r="A62" s="1" t="s">
        <v>9</v>
      </c>
    </row>
    <row r="63" spans="1:14" x14ac:dyDescent="0.3">
      <c r="A63" t="s">
        <v>10</v>
      </c>
      <c r="B63" s="3">
        <v>44105</v>
      </c>
      <c r="C63" s="3">
        <v>44136</v>
      </c>
      <c r="D63" s="3">
        <v>44166</v>
      </c>
      <c r="E63" s="3">
        <v>44197</v>
      </c>
      <c r="F63" s="3">
        <v>44228</v>
      </c>
      <c r="G63" s="3">
        <v>44256</v>
      </c>
      <c r="H63" s="3">
        <v>44287</v>
      </c>
      <c r="I63" s="3">
        <v>44317</v>
      </c>
      <c r="J63" s="3">
        <v>44348</v>
      </c>
      <c r="K63" s="3">
        <v>44378</v>
      </c>
      <c r="L63" s="3">
        <v>44409</v>
      </c>
      <c r="M63" s="3">
        <v>44440</v>
      </c>
      <c r="N63" t="s">
        <v>12</v>
      </c>
    </row>
    <row r="64" spans="1:14" x14ac:dyDescent="0.3">
      <c r="A64" t="s">
        <v>4</v>
      </c>
      <c r="B64">
        <v>1904</v>
      </c>
      <c r="C64">
        <v>2028</v>
      </c>
      <c r="D64">
        <v>1650</v>
      </c>
      <c r="E64">
        <v>1584</v>
      </c>
      <c r="F64">
        <v>2862</v>
      </c>
      <c r="G64">
        <v>2267</v>
      </c>
      <c r="H64">
        <v>2227</v>
      </c>
      <c r="I64">
        <v>2319</v>
      </c>
      <c r="J64">
        <v>2209</v>
      </c>
      <c r="K64">
        <v>1994</v>
      </c>
      <c r="L64">
        <v>1719</v>
      </c>
      <c r="M64">
        <v>1675</v>
      </c>
      <c r="N64" s="5">
        <f>AVERAGE(B64:M64)</f>
        <v>2036.5</v>
      </c>
    </row>
    <row r="65" spans="1:14" x14ac:dyDescent="0.3">
      <c r="A65" t="s">
        <v>5</v>
      </c>
      <c r="B65">
        <v>849</v>
      </c>
      <c r="C65">
        <v>820</v>
      </c>
      <c r="D65">
        <v>748</v>
      </c>
      <c r="E65">
        <v>728</v>
      </c>
      <c r="F65">
        <v>901</v>
      </c>
      <c r="G65">
        <v>830</v>
      </c>
      <c r="H65">
        <v>867</v>
      </c>
      <c r="I65">
        <v>873</v>
      </c>
      <c r="J65">
        <v>861</v>
      </c>
      <c r="K65">
        <v>840</v>
      </c>
      <c r="L65">
        <v>825</v>
      </c>
      <c r="M65">
        <v>799</v>
      </c>
      <c r="N65" s="5">
        <f>AVERAGE(B65:M65)</f>
        <v>828.41666666666663</v>
      </c>
    </row>
    <row r="67" spans="1:14" x14ac:dyDescent="0.3">
      <c r="A67" t="s">
        <v>11</v>
      </c>
      <c r="B67" s="3">
        <v>44105</v>
      </c>
      <c r="C67" s="3">
        <v>44136</v>
      </c>
      <c r="D67" s="3">
        <v>44166</v>
      </c>
      <c r="E67" s="3">
        <v>44197</v>
      </c>
      <c r="F67" s="3">
        <v>44228</v>
      </c>
      <c r="G67" s="3">
        <v>44256</v>
      </c>
      <c r="H67" s="3">
        <v>44287</v>
      </c>
      <c r="I67" s="3">
        <v>44317</v>
      </c>
      <c r="J67" s="3">
        <v>44348</v>
      </c>
      <c r="K67" s="3">
        <v>44378</v>
      </c>
      <c r="L67" s="3">
        <v>44409</v>
      </c>
      <c r="M67" s="3">
        <v>44440</v>
      </c>
      <c r="N67" t="s">
        <v>12</v>
      </c>
    </row>
    <row r="68" spans="1:14" x14ac:dyDescent="0.3">
      <c r="A68" t="s">
        <v>4</v>
      </c>
      <c r="B68" s="5">
        <f>B64/60</f>
        <v>31.733333333333334</v>
      </c>
      <c r="C68" s="5">
        <f t="shared" ref="C68:N69" si="0">C64/60</f>
        <v>33.799999999999997</v>
      </c>
      <c r="D68" s="5">
        <f t="shared" si="0"/>
        <v>27.5</v>
      </c>
      <c r="E68" s="5">
        <f t="shared" si="0"/>
        <v>26.4</v>
      </c>
      <c r="F68" s="5">
        <f t="shared" si="0"/>
        <v>47.7</v>
      </c>
      <c r="G68" s="5">
        <f t="shared" si="0"/>
        <v>37.783333333333331</v>
      </c>
      <c r="H68" s="5">
        <f t="shared" si="0"/>
        <v>37.116666666666667</v>
      </c>
      <c r="I68" s="5">
        <f t="shared" si="0"/>
        <v>38.65</v>
      </c>
      <c r="J68" s="5">
        <f t="shared" si="0"/>
        <v>36.81666666666667</v>
      </c>
      <c r="K68" s="5">
        <f t="shared" si="0"/>
        <v>33.233333333333334</v>
      </c>
      <c r="L68" s="5">
        <f t="shared" si="0"/>
        <v>28.65</v>
      </c>
      <c r="M68" s="5">
        <f t="shared" si="0"/>
        <v>27.916666666666668</v>
      </c>
      <c r="N68" s="5">
        <f t="shared" si="0"/>
        <v>33.94166666666667</v>
      </c>
    </row>
    <row r="69" spans="1:14" x14ac:dyDescent="0.3">
      <c r="A69" t="s">
        <v>5</v>
      </c>
      <c r="B69" s="5">
        <f>B65/60</f>
        <v>14.15</v>
      </c>
      <c r="C69" s="5">
        <f t="shared" si="0"/>
        <v>13.666666666666666</v>
      </c>
      <c r="D69" s="5">
        <f t="shared" si="0"/>
        <v>12.466666666666667</v>
      </c>
      <c r="E69" s="5">
        <f t="shared" si="0"/>
        <v>12.133333333333333</v>
      </c>
      <c r="F69" s="5">
        <f t="shared" si="0"/>
        <v>15.016666666666667</v>
      </c>
      <c r="G69" s="5">
        <f t="shared" si="0"/>
        <v>13.833333333333334</v>
      </c>
      <c r="H69" s="5">
        <f t="shared" si="0"/>
        <v>14.45</v>
      </c>
      <c r="I69" s="5">
        <f t="shared" si="0"/>
        <v>14.55</v>
      </c>
      <c r="J69" s="5">
        <f t="shared" si="0"/>
        <v>14.35</v>
      </c>
      <c r="K69" s="5">
        <f t="shared" si="0"/>
        <v>14</v>
      </c>
      <c r="L69" s="5">
        <f t="shared" si="0"/>
        <v>13.75</v>
      </c>
      <c r="M69" s="5">
        <f t="shared" si="0"/>
        <v>13.316666666666666</v>
      </c>
      <c r="N69" s="5">
        <f t="shared" si="0"/>
        <v>13.806944444444444</v>
      </c>
    </row>
    <row r="87" spans="1:8" x14ac:dyDescent="0.3">
      <c r="A87" s="1" t="s">
        <v>13</v>
      </c>
    </row>
    <row r="89" spans="1:8" x14ac:dyDescent="0.3">
      <c r="A89" t="s">
        <v>10</v>
      </c>
      <c r="B89" t="s">
        <v>14</v>
      </c>
      <c r="C89" t="s">
        <v>15</v>
      </c>
      <c r="D89" t="s">
        <v>16</v>
      </c>
      <c r="E89" t="s">
        <v>17</v>
      </c>
      <c r="F89" t="s">
        <v>18</v>
      </c>
      <c r="G89" t="s">
        <v>19</v>
      </c>
      <c r="H89" t="s">
        <v>20</v>
      </c>
    </row>
    <row r="90" spans="1:8" x14ac:dyDescent="0.3">
      <c r="A90" t="s">
        <v>4</v>
      </c>
      <c r="B90">
        <v>2289</v>
      </c>
      <c r="C90">
        <v>1985</v>
      </c>
      <c r="D90">
        <v>1804</v>
      </c>
      <c r="E90">
        <v>1712</v>
      </c>
      <c r="F90">
        <v>1705</v>
      </c>
      <c r="G90">
        <v>1878</v>
      </c>
      <c r="H90">
        <v>2139</v>
      </c>
    </row>
    <row r="91" spans="1:8" x14ac:dyDescent="0.3">
      <c r="A91" t="s">
        <v>5</v>
      </c>
      <c r="B91">
        <v>952</v>
      </c>
      <c r="C91">
        <v>799</v>
      </c>
      <c r="D91">
        <v>785</v>
      </c>
      <c r="E91">
        <v>787</v>
      </c>
      <c r="F91">
        <v>781</v>
      </c>
      <c r="G91">
        <v>820</v>
      </c>
      <c r="H91">
        <v>932</v>
      </c>
    </row>
    <row r="93" spans="1:8" x14ac:dyDescent="0.3">
      <c r="A93" t="s">
        <v>11</v>
      </c>
      <c r="B93" t="s">
        <v>14</v>
      </c>
      <c r="C93" t="s">
        <v>15</v>
      </c>
      <c r="D93" t="s">
        <v>16</v>
      </c>
      <c r="E93" t="s">
        <v>17</v>
      </c>
      <c r="F93" t="s">
        <v>18</v>
      </c>
      <c r="G93" t="s">
        <v>19</v>
      </c>
      <c r="H93" t="s">
        <v>20</v>
      </c>
    </row>
    <row r="94" spans="1:8" x14ac:dyDescent="0.3">
      <c r="A94" t="s">
        <v>4</v>
      </c>
      <c r="B94" s="5">
        <f>B90/60</f>
        <v>38.15</v>
      </c>
      <c r="C94" s="5">
        <f t="shared" ref="C94:H95" si="1">C90/60</f>
        <v>33.083333333333336</v>
      </c>
      <c r="D94" s="5">
        <f t="shared" si="1"/>
        <v>30.066666666666666</v>
      </c>
      <c r="E94" s="5">
        <f t="shared" si="1"/>
        <v>28.533333333333335</v>
      </c>
      <c r="F94" s="5">
        <f t="shared" si="1"/>
        <v>28.416666666666668</v>
      </c>
      <c r="G94" s="5">
        <f t="shared" si="1"/>
        <v>31.3</v>
      </c>
      <c r="H94" s="5">
        <f t="shared" si="1"/>
        <v>35.65</v>
      </c>
    </row>
    <row r="95" spans="1:8" x14ac:dyDescent="0.3">
      <c r="A95" t="s">
        <v>5</v>
      </c>
      <c r="B95" s="5">
        <f>B91/60</f>
        <v>15.866666666666667</v>
      </c>
      <c r="C95" s="5">
        <f t="shared" si="1"/>
        <v>13.316666666666666</v>
      </c>
      <c r="D95" s="5">
        <f t="shared" si="1"/>
        <v>13.083333333333334</v>
      </c>
      <c r="E95" s="5">
        <f t="shared" si="1"/>
        <v>13.116666666666667</v>
      </c>
      <c r="F95" s="5">
        <f t="shared" si="1"/>
        <v>13.016666666666667</v>
      </c>
      <c r="G95" s="5">
        <f t="shared" si="1"/>
        <v>13.666666666666666</v>
      </c>
      <c r="H95" s="5">
        <f t="shared" si="1"/>
        <v>15.533333333333333</v>
      </c>
    </row>
    <row r="105" spans="1:5" x14ac:dyDescent="0.3">
      <c r="A105" s="1" t="s">
        <v>23</v>
      </c>
    </row>
    <row r="106" spans="1:5" x14ac:dyDescent="0.3">
      <c r="B106" t="s">
        <v>24</v>
      </c>
      <c r="C106" t="s">
        <v>25</v>
      </c>
      <c r="D106" t="s">
        <v>26</v>
      </c>
    </row>
    <row r="107" spans="1:5" x14ac:dyDescent="0.3">
      <c r="A107" t="s">
        <v>4</v>
      </c>
      <c r="B107" s="2">
        <v>1104362</v>
      </c>
      <c r="C107" s="2">
        <v>403694</v>
      </c>
      <c r="D107" s="2">
        <v>435424</v>
      </c>
      <c r="E107" s="2">
        <f>SUM(B107:D107)</f>
        <v>1943480</v>
      </c>
    </row>
    <row r="108" spans="1:5" x14ac:dyDescent="0.3">
      <c r="A108" t="s">
        <v>5</v>
      </c>
      <c r="B108" s="2">
        <v>1603223</v>
      </c>
      <c r="C108" s="2">
        <v>263136</v>
      </c>
      <c r="D108" s="2">
        <v>484798</v>
      </c>
      <c r="E108" s="2">
        <f>SUM(B108:D108)</f>
        <v>2351157</v>
      </c>
    </row>
    <row r="110" spans="1:5" x14ac:dyDescent="0.3">
      <c r="B110" t="s">
        <v>24</v>
      </c>
      <c r="C110" t="s">
        <v>25</v>
      </c>
      <c r="D110" t="s">
        <v>26</v>
      </c>
    </row>
    <row r="111" spans="1:5" x14ac:dyDescent="0.3">
      <c r="A111" t="s">
        <v>4</v>
      </c>
      <c r="B111" s="4">
        <f>B107/E107</f>
        <v>0.56823944676559579</v>
      </c>
      <c r="C111" s="4">
        <f>C107/E107</f>
        <v>0.20771708481692633</v>
      </c>
      <c r="D111" s="4">
        <f>D107/E107</f>
        <v>0.22404346841747794</v>
      </c>
    </row>
    <row r="112" spans="1:5" x14ac:dyDescent="0.3">
      <c r="A112" t="s">
        <v>5</v>
      </c>
      <c r="B112" s="4">
        <f>B108/E108</f>
        <v>0.68188683273809447</v>
      </c>
      <c r="C112" s="4">
        <f>C108/E108</f>
        <v>0.11191766436694785</v>
      </c>
      <c r="D112" s="4">
        <f>D108/E108</f>
        <v>0.20619550289495767</v>
      </c>
    </row>
    <row r="125" spans="1:7" x14ac:dyDescent="0.3">
      <c r="A125" s="1" t="s">
        <v>27</v>
      </c>
    </row>
    <row r="126" spans="1:7" x14ac:dyDescent="0.3">
      <c r="A126" t="s">
        <v>10</v>
      </c>
      <c r="B126" t="s">
        <v>28</v>
      </c>
      <c r="C126" t="s">
        <v>29</v>
      </c>
      <c r="D126" t="s">
        <v>30</v>
      </c>
      <c r="E126" t="s">
        <v>31</v>
      </c>
      <c r="F126" t="s">
        <v>32</v>
      </c>
      <c r="G126" t="s">
        <v>33</v>
      </c>
    </row>
    <row r="127" spans="1:7" x14ac:dyDescent="0.3">
      <c r="A127" t="s">
        <v>5</v>
      </c>
      <c r="B127">
        <v>573467</v>
      </c>
      <c r="C127">
        <v>60</v>
      </c>
      <c r="D127">
        <v>833</v>
      </c>
      <c r="E127">
        <v>366</v>
      </c>
      <c r="F127">
        <v>1043</v>
      </c>
      <c r="G127">
        <v>615</v>
      </c>
    </row>
    <row r="128" spans="1:7" x14ac:dyDescent="0.3">
      <c r="A128" t="s">
        <v>4</v>
      </c>
      <c r="B128">
        <v>3356649</v>
      </c>
      <c r="C128">
        <v>60</v>
      </c>
      <c r="D128">
        <v>1985</v>
      </c>
      <c r="E128">
        <v>599</v>
      </c>
      <c r="F128">
        <v>1914</v>
      </c>
      <c r="G128">
        <v>1044</v>
      </c>
    </row>
    <row r="130" spans="1:7" x14ac:dyDescent="0.3">
      <c r="A130" t="s">
        <v>11</v>
      </c>
      <c r="B130" t="s">
        <v>28</v>
      </c>
      <c r="C130" t="s">
        <v>29</v>
      </c>
      <c r="D130" t="s">
        <v>30</v>
      </c>
      <c r="E130" t="s">
        <v>31</v>
      </c>
      <c r="F130" t="s">
        <v>32</v>
      </c>
      <c r="G130" t="s">
        <v>33</v>
      </c>
    </row>
    <row r="131" spans="1:7" x14ac:dyDescent="0.3">
      <c r="A131" t="s">
        <v>5</v>
      </c>
      <c r="B131" s="6">
        <f>B127/60</f>
        <v>9557.7833333333328</v>
      </c>
      <c r="C131" s="6">
        <f t="shared" ref="C131:G131" si="2">C127/60</f>
        <v>1</v>
      </c>
      <c r="D131" s="6">
        <f t="shared" si="2"/>
        <v>13.883333333333333</v>
      </c>
      <c r="E131" s="6">
        <f t="shared" si="2"/>
        <v>6.1</v>
      </c>
      <c r="F131" s="6">
        <f t="shared" si="2"/>
        <v>17.383333333333333</v>
      </c>
      <c r="G131" s="6">
        <f t="shared" si="2"/>
        <v>10.25</v>
      </c>
    </row>
    <row r="132" spans="1:7" x14ac:dyDescent="0.3">
      <c r="A132" t="s">
        <v>4</v>
      </c>
      <c r="B132" s="6">
        <f>B128/60</f>
        <v>55944.15</v>
      </c>
      <c r="C132" s="6">
        <f t="shared" ref="C132:G132" si="3">C128/60</f>
        <v>1</v>
      </c>
      <c r="D132" s="6">
        <f t="shared" si="3"/>
        <v>33.083333333333336</v>
      </c>
      <c r="E132" s="6">
        <f t="shared" si="3"/>
        <v>9.9833333333333325</v>
      </c>
      <c r="F132" s="6">
        <f t="shared" si="3"/>
        <v>31.9</v>
      </c>
      <c r="G132" s="6">
        <f t="shared" si="3"/>
        <v>17.399999999999999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Tran</dc:creator>
  <cp:lastModifiedBy>Anh Tran</cp:lastModifiedBy>
  <dcterms:created xsi:type="dcterms:W3CDTF">2022-01-04T20:15:13Z</dcterms:created>
  <dcterms:modified xsi:type="dcterms:W3CDTF">2022-01-05T03:22:29Z</dcterms:modified>
</cp:coreProperties>
</file>