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s\MST\Classes\S6\Eng 3304\Research Project\"/>
    </mc:Choice>
  </mc:AlternateContent>
  <xr:revisionPtr revIDLastSave="0" documentId="13_ncr:1_{6E23DF9B-773B-4985-B27C-584ADAE09369}" xr6:coauthVersionLast="45" xr6:coauthVersionMax="45" xr10:uidLastSave="{00000000-0000-0000-0000-000000000000}"/>
  <bookViews>
    <workbookView xWindow="28680" yWindow="-120" windowWidth="29040" windowHeight="15840" activeTab="3" xr2:uid="{8C3EC324-A079-43B7-BDFA-B9AAC790EF3A}"/>
  </bookViews>
  <sheets>
    <sheet name="Raw" sheetId="1" r:id="rId1"/>
    <sheet name="Person by Hashtag" sheetId="2" r:id="rId2"/>
    <sheet name="Hastag by Person" sheetId="3" r:id="rId3"/>
    <sheet name="Ta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6" i="4" l="1"/>
  <c r="C60" i="4"/>
  <c r="G60" i="4"/>
  <c r="G53" i="4"/>
  <c r="E53" i="4"/>
  <c r="E60" i="4"/>
  <c r="C47" i="4"/>
  <c r="C61" i="4"/>
  <c r="G61" i="4"/>
  <c r="G54" i="4"/>
  <c r="E54" i="4"/>
  <c r="E61" i="4"/>
  <c r="C48" i="4"/>
  <c r="C62" i="4"/>
  <c r="G62" i="4"/>
  <c r="G55" i="4"/>
  <c r="E55" i="4"/>
  <c r="E62" i="4"/>
  <c r="C49" i="4"/>
  <c r="C63" i="4"/>
  <c r="G63" i="4"/>
  <c r="G56" i="4"/>
  <c r="E56" i="4"/>
  <c r="E63" i="4"/>
  <c r="C50" i="4"/>
  <c r="C64" i="4"/>
  <c r="G64" i="4"/>
  <c r="G57" i="4"/>
  <c r="E57" i="4"/>
  <c r="E64" i="4"/>
  <c r="D46" i="4"/>
  <c r="D60" i="4"/>
  <c r="H60" i="4"/>
  <c r="H53" i="4"/>
  <c r="F53" i="4"/>
  <c r="F60" i="4"/>
  <c r="D47" i="4"/>
  <c r="D61" i="4"/>
  <c r="H61" i="4"/>
  <c r="H54" i="4"/>
  <c r="F54" i="4"/>
  <c r="F61" i="4"/>
  <c r="D48" i="4"/>
  <c r="D62" i="4"/>
  <c r="H62" i="4"/>
  <c r="H55" i="4"/>
  <c r="F55" i="4"/>
  <c r="F62" i="4"/>
  <c r="D49" i="4"/>
  <c r="D63" i="4"/>
  <c r="H63" i="4"/>
  <c r="H56" i="4"/>
  <c r="F56" i="4"/>
  <c r="F63" i="4"/>
  <c r="D50" i="4"/>
  <c r="D64" i="4"/>
  <c r="H64" i="4"/>
  <c r="H57" i="4"/>
  <c r="F57" i="4"/>
  <c r="F64" i="4"/>
  <c r="B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B7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B15" i="3"/>
  <c r="B16" i="3"/>
  <c r="B14" i="3"/>
  <c r="B13" i="3"/>
  <c r="B12" i="3"/>
  <c r="B11" i="3"/>
  <c r="E29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B29" i="2"/>
  <c r="C29" i="2"/>
  <c r="D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G3" i="1"/>
  <c r="M3" i="1"/>
  <c r="S3" i="1"/>
  <c r="G4" i="1"/>
  <c r="M4" i="1"/>
  <c r="S4" i="1"/>
  <c r="G5" i="1"/>
  <c r="M5" i="1"/>
  <c r="S5" i="1"/>
  <c r="G6" i="1"/>
  <c r="M6" i="1"/>
  <c r="S6" i="1"/>
  <c r="G7" i="1"/>
  <c r="M7" i="1"/>
  <c r="S7" i="1"/>
  <c r="C6" i="2" l="1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B54" i="2"/>
  <c r="B24" i="3"/>
  <c r="B43" i="3" s="1"/>
  <c r="C24" i="3"/>
  <c r="C43" i="3" s="1"/>
  <c r="D24" i="3"/>
  <c r="D43" i="3" s="1"/>
  <c r="E24" i="3"/>
  <c r="E43" i="3" s="1"/>
  <c r="F24" i="3"/>
  <c r="F43" i="3" s="1"/>
  <c r="G24" i="3"/>
  <c r="G43" i="3" s="1"/>
  <c r="H24" i="3"/>
  <c r="H43" i="3" s="1"/>
  <c r="I24" i="3"/>
  <c r="I43" i="3" s="1"/>
  <c r="J24" i="3"/>
  <c r="J43" i="3" s="1"/>
  <c r="K24" i="3"/>
  <c r="K43" i="3" s="1"/>
  <c r="L24" i="3"/>
  <c r="L43" i="3" s="1"/>
  <c r="M24" i="3"/>
  <c r="M43" i="3" s="1"/>
  <c r="N24" i="3"/>
  <c r="N43" i="3" s="1"/>
  <c r="O24" i="3"/>
  <c r="O43" i="3" s="1"/>
  <c r="P24" i="3"/>
  <c r="P43" i="3" s="1"/>
  <c r="Q24" i="3"/>
  <c r="Q43" i="3" s="1"/>
  <c r="R24" i="3"/>
  <c r="R43" i="3" s="1"/>
  <c r="S24" i="3"/>
  <c r="S43" i="3" s="1"/>
  <c r="T24" i="3"/>
  <c r="T43" i="3" s="1"/>
  <c r="U24" i="3"/>
  <c r="U43" i="3" s="1"/>
  <c r="V24" i="3"/>
  <c r="V43" i="3" s="1"/>
  <c r="W24" i="3"/>
  <c r="W43" i="3" s="1"/>
  <c r="X24" i="3"/>
  <c r="X43" i="3" s="1"/>
  <c r="Y24" i="3"/>
  <c r="Y43" i="3" s="1"/>
  <c r="Z24" i="3"/>
  <c r="Z43" i="3" s="1"/>
  <c r="B22" i="3"/>
  <c r="B41" i="3" s="1"/>
  <c r="C22" i="3"/>
  <c r="C41" i="3" s="1"/>
  <c r="D22" i="3"/>
  <c r="D41" i="3" s="1"/>
  <c r="E22" i="3"/>
  <c r="E41" i="3" s="1"/>
  <c r="F22" i="3"/>
  <c r="F41" i="3" s="1"/>
  <c r="G22" i="3"/>
  <c r="G41" i="3" s="1"/>
  <c r="H22" i="3"/>
  <c r="H41" i="3" s="1"/>
  <c r="I22" i="3"/>
  <c r="I41" i="3" s="1"/>
  <c r="J22" i="3"/>
  <c r="J41" i="3" s="1"/>
  <c r="K22" i="3"/>
  <c r="K41" i="3" s="1"/>
  <c r="L22" i="3"/>
  <c r="L41" i="3" s="1"/>
  <c r="M22" i="3"/>
  <c r="M41" i="3" s="1"/>
  <c r="N22" i="3"/>
  <c r="N41" i="3" s="1"/>
  <c r="O22" i="3"/>
  <c r="O41" i="3" s="1"/>
  <c r="P22" i="3"/>
  <c r="P41" i="3" s="1"/>
  <c r="Q22" i="3"/>
  <c r="Q41" i="3" s="1"/>
  <c r="R22" i="3"/>
  <c r="R41" i="3" s="1"/>
  <c r="S22" i="3"/>
  <c r="S41" i="3" s="1"/>
  <c r="T22" i="3"/>
  <c r="T41" i="3" s="1"/>
  <c r="U22" i="3"/>
  <c r="U41" i="3" s="1"/>
  <c r="V22" i="3"/>
  <c r="V41" i="3" s="1"/>
  <c r="W22" i="3"/>
  <c r="W41" i="3" s="1"/>
  <c r="X22" i="3"/>
  <c r="X41" i="3" s="1"/>
  <c r="Y22" i="3"/>
  <c r="Y41" i="3" s="1"/>
  <c r="Z22" i="3"/>
  <c r="Z41" i="3" s="1"/>
  <c r="B23" i="3"/>
  <c r="B42" i="3" s="1"/>
  <c r="C23" i="3"/>
  <c r="C42" i="3" s="1"/>
  <c r="D23" i="3"/>
  <c r="D42" i="3" s="1"/>
  <c r="E23" i="3"/>
  <c r="E42" i="3" s="1"/>
  <c r="F23" i="3"/>
  <c r="F42" i="3" s="1"/>
  <c r="G23" i="3"/>
  <c r="G42" i="3" s="1"/>
  <c r="H23" i="3"/>
  <c r="H42" i="3" s="1"/>
  <c r="I23" i="3"/>
  <c r="I42" i="3" s="1"/>
  <c r="J23" i="3"/>
  <c r="J42" i="3" s="1"/>
  <c r="K23" i="3"/>
  <c r="K42" i="3" s="1"/>
  <c r="L23" i="3"/>
  <c r="L42" i="3" s="1"/>
  <c r="M23" i="3"/>
  <c r="M42" i="3" s="1"/>
  <c r="N23" i="3"/>
  <c r="N42" i="3" s="1"/>
  <c r="O23" i="3"/>
  <c r="O42" i="3" s="1"/>
  <c r="P23" i="3"/>
  <c r="P42" i="3" s="1"/>
  <c r="Q23" i="3"/>
  <c r="Q42" i="3" s="1"/>
  <c r="R23" i="3"/>
  <c r="R42" i="3" s="1"/>
  <c r="S23" i="3"/>
  <c r="S42" i="3" s="1"/>
  <c r="T23" i="3"/>
  <c r="T42" i="3" s="1"/>
  <c r="U23" i="3"/>
  <c r="U42" i="3" s="1"/>
  <c r="V23" i="3"/>
  <c r="V42" i="3" s="1"/>
  <c r="W23" i="3"/>
  <c r="W42" i="3" s="1"/>
  <c r="X23" i="3"/>
  <c r="X42" i="3" s="1"/>
  <c r="Y23" i="3"/>
  <c r="Y42" i="3" s="1"/>
  <c r="Z23" i="3"/>
  <c r="Z42" i="3" s="1"/>
  <c r="B25" i="3"/>
  <c r="B44" i="3" s="1"/>
  <c r="C25" i="3"/>
  <c r="C44" i="3" s="1"/>
  <c r="D25" i="3"/>
  <c r="D44" i="3" s="1"/>
  <c r="E25" i="3"/>
  <c r="E44" i="3" s="1"/>
  <c r="F25" i="3"/>
  <c r="F44" i="3" s="1"/>
  <c r="G25" i="3"/>
  <c r="G44" i="3" s="1"/>
  <c r="H25" i="3"/>
  <c r="H44" i="3" s="1"/>
  <c r="I25" i="3"/>
  <c r="I44" i="3" s="1"/>
  <c r="J25" i="3"/>
  <c r="J44" i="3" s="1"/>
  <c r="K25" i="3"/>
  <c r="K44" i="3" s="1"/>
  <c r="L25" i="3"/>
  <c r="L44" i="3" s="1"/>
  <c r="M25" i="3"/>
  <c r="M44" i="3" s="1"/>
  <c r="N25" i="3"/>
  <c r="N44" i="3" s="1"/>
  <c r="O25" i="3"/>
  <c r="O44" i="3" s="1"/>
  <c r="P25" i="3"/>
  <c r="P44" i="3" s="1"/>
  <c r="Q25" i="3"/>
  <c r="Q44" i="3" s="1"/>
  <c r="R25" i="3"/>
  <c r="R44" i="3" s="1"/>
  <c r="S25" i="3"/>
  <c r="S44" i="3" s="1"/>
  <c r="T25" i="3"/>
  <c r="T44" i="3" s="1"/>
  <c r="U25" i="3"/>
  <c r="U44" i="3" s="1"/>
  <c r="V25" i="3"/>
  <c r="V44" i="3" s="1"/>
  <c r="W25" i="3"/>
  <c r="W44" i="3" s="1"/>
  <c r="X25" i="3"/>
  <c r="X44" i="3" s="1"/>
  <c r="Y25" i="3"/>
  <c r="Y44" i="3" s="1"/>
  <c r="Z25" i="3"/>
  <c r="Z44" i="3" s="1"/>
  <c r="B21" i="3"/>
  <c r="B40" i="3" s="1"/>
  <c r="C21" i="3"/>
  <c r="C40" i="3" s="1"/>
  <c r="D21" i="3"/>
  <c r="D40" i="3" s="1"/>
  <c r="E21" i="3"/>
  <c r="E40" i="3" s="1"/>
  <c r="F21" i="3"/>
  <c r="F40" i="3" s="1"/>
  <c r="G21" i="3"/>
  <c r="G40" i="3" s="1"/>
  <c r="H21" i="3"/>
  <c r="H40" i="3" s="1"/>
  <c r="I21" i="3"/>
  <c r="I40" i="3" s="1"/>
  <c r="J21" i="3"/>
  <c r="J40" i="3" s="1"/>
  <c r="K21" i="3"/>
  <c r="K40" i="3" s="1"/>
  <c r="L21" i="3"/>
  <c r="L40" i="3" s="1"/>
  <c r="M21" i="3"/>
  <c r="M40" i="3" s="1"/>
  <c r="N21" i="3"/>
  <c r="N40" i="3" s="1"/>
  <c r="O21" i="3"/>
  <c r="O40" i="3" s="1"/>
  <c r="P21" i="3"/>
  <c r="P40" i="3" s="1"/>
  <c r="Q21" i="3"/>
  <c r="Q40" i="3" s="1"/>
  <c r="R21" i="3"/>
  <c r="R40" i="3" s="1"/>
  <c r="S21" i="3"/>
  <c r="S40" i="3" s="1"/>
  <c r="T21" i="3"/>
  <c r="T40" i="3" s="1"/>
  <c r="U21" i="3"/>
  <c r="U40" i="3" s="1"/>
  <c r="V21" i="3"/>
  <c r="V40" i="3" s="1"/>
  <c r="W21" i="3"/>
  <c r="W40" i="3" s="1"/>
  <c r="X21" i="3"/>
  <c r="X40" i="3" s="1"/>
  <c r="Y21" i="3"/>
  <c r="Y40" i="3" s="1"/>
  <c r="Z21" i="3"/>
  <c r="Z40" i="3" s="1"/>
  <c r="C20" i="3"/>
  <c r="C39" i="3" s="1"/>
  <c r="D20" i="3"/>
  <c r="D39" i="3" s="1"/>
  <c r="E20" i="3"/>
  <c r="E39" i="3" s="1"/>
  <c r="F20" i="3"/>
  <c r="F39" i="3" s="1"/>
  <c r="G20" i="3"/>
  <c r="G39" i="3" s="1"/>
  <c r="H20" i="3"/>
  <c r="H39" i="3" s="1"/>
  <c r="I20" i="3"/>
  <c r="I39" i="3" s="1"/>
  <c r="J20" i="3"/>
  <c r="J39" i="3" s="1"/>
  <c r="K20" i="3"/>
  <c r="K39" i="3" s="1"/>
  <c r="L20" i="3"/>
  <c r="L39" i="3" s="1"/>
  <c r="M20" i="3"/>
  <c r="M39" i="3" s="1"/>
  <c r="N20" i="3"/>
  <c r="N39" i="3" s="1"/>
  <c r="O20" i="3"/>
  <c r="O39" i="3" s="1"/>
  <c r="P20" i="3"/>
  <c r="P39" i="3" s="1"/>
  <c r="Q20" i="3"/>
  <c r="Q39" i="3" s="1"/>
  <c r="R20" i="3"/>
  <c r="R39" i="3" s="1"/>
  <c r="S20" i="3"/>
  <c r="S39" i="3" s="1"/>
  <c r="T20" i="3"/>
  <c r="T39" i="3" s="1"/>
  <c r="U20" i="3"/>
  <c r="U39" i="3" s="1"/>
  <c r="V20" i="3"/>
  <c r="V39" i="3" s="1"/>
  <c r="W20" i="3"/>
  <c r="W39" i="3" s="1"/>
  <c r="X20" i="3"/>
  <c r="X39" i="3" s="1"/>
  <c r="Y20" i="3"/>
  <c r="Y39" i="3" s="1"/>
  <c r="Z20" i="3"/>
  <c r="Z39" i="3" s="1"/>
  <c r="B20" i="3"/>
  <c r="B39" i="3" s="1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C22" i="2" s="1"/>
  <c r="B8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P6" i="2"/>
  <c r="O6" i="2"/>
  <c r="N6" i="2"/>
  <c r="M6" i="2"/>
  <c r="L6" i="2"/>
  <c r="K6" i="2"/>
  <c r="J6" i="2"/>
  <c r="I6" i="2"/>
  <c r="H6" i="2"/>
  <c r="G6" i="2"/>
  <c r="F6" i="2"/>
  <c r="E6" i="2"/>
  <c r="D6" i="2"/>
  <c r="B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Y7" i="1"/>
  <c r="Y6" i="1"/>
  <c r="Y5" i="1"/>
  <c r="Y4" i="1"/>
  <c r="Y3" i="1"/>
  <c r="G15" i="1" l="1"/>
  <c r="H15" i="1"/>
  <c r="I15" i="1"/>
  <c r="J15" i="1"/>
  <c r="K15" i="1"/>
  <c r="M15" i="1"/>
  <c r="N15" i="1"/>
  <c r="O15" i="1"/>
  <c r="P15" i="1"/>
  <c r="L15" i="1"/>
  <c r="Q15" i="1"/>
  <c r="S15" i="1"/>
  <c r="R15" i="1"/>
  <c r="T15" i="1"/>
  <c r="U15" i="1"/>
  <c r="B15" i="1"/>
  <c r="C15" i="1"/>
  <c r="F15" i="1"/>
  <c r="D15" i="1"/>
  <c r="E15" i="1"/>
  <c r="K22" i="2"/>
  <c r="X15" i="1"/>
  <c r="Y15" i="1"/>
  <c r="Z15" i="1"/>
  <c r="V15" i="1"/>
  <c r="W15" i="1"/>
  <c r="U6" i="2"/>
  <c r="S7" i="2"/>
  <c r="T8" i="2"/>
  <c r="S4" i="2"/>
  <c r="T5" i="2"/>
  <c r="T18" i="2" s="1"/>
  <c r="J22" i="2"/>
  <c r="C14" i="2"/>
  <c r="L22" i="2"/>
  <c r="M22" i="2"/>
  <c r="N22" i="2"/>
  <c r="O22" i="2"/>
  <c r="E22" i="2"/>
  <c r="B22" i="2"/>
  <c r="J13" i="2"/>
  <c r="J15" i="2"/>
  <c r="J19" i="2"/>
  <c r="J16" i="2"/>
  <c r="M21" i="2"/>
  <c r="M14" i="2"/>
  <c r="K13" i="2"/>
  <c r="K15" i="2"/>
  <c r="K19" i="2"/>
  <c r="K16" i="2"/>
  <c r="D21" i="2"/>
  <c r="D14" i="2"/>
  <c r="P21" i="2"/>
  <c r="P14" i="2"/>
  <c r="B21" i="2"/>
  <c r="B14" i="2"/>
  <c r="F17" i="2"/>
  <c r="F18" i="2"/>
  <c r="F20" i="2"/>
  <c r="G17" i="2"/>
  <c r="G18" i="2"/>
  <c r="G20" i="2"/>
  <c r="B19" i="2"/>
  <c r="B16" i="2"/>
  <c r="B15" i="2"/>
  <c r="B13" i="2"/>
  <c r="N16" i="2"/>
  <c r="N13" i="2"/>
  <c r="N15" i="2"/>
  <c r="N19" i="2"/>
  <c r="K18" i="2"/>
  <c r="K20" i="2"/>
  <c r="K17" i="2"/>
  <c r="F21" i="2"/>
  <c r="F14" i="2"/>
  <c r="O14" i="2"/>
  <c r="O21" i="2"/>
  <c r="M16" i="2"/>
  <c r="M13" i="2"/>
  <c r="M15" i="2"/>
  <c r="M19" i="2"/>
  <c r="O16" i="2"/>
  <c r="O13" i="2"/>
  <c r="O15" i="2"/>
  <c r="O19" i="2"/>
  <c r="D22" i="2"/>
  <c r="P22" i="2"/>
  <c r="I17" i="2"/>
  <c r="I18" i="2"/>
  <c r="I20" i="2"/>
  <c r="G21" i="2"/>
  <c r="G14" i="2"/>
  <c r="B18" i="2"/>
  <c r="B20" i="2"/>
  <c r="B17" i="2"/>
  <c r="I21" i="2"/>
  <c r="I14" i="2"/>
  <c r="F22" i="2"/>
  <c r="H20" i="2"/>
  <c r="H17" i="2"/>
  <c r="H18" i="2"/>
  <c r="L13" i="2"/>
  <c r="L15" i="2"/>
  <c r="L19" i="2"/>
  <c r="L16" i="2"/>
  <c r="L18" i="2"/>
  <c r="L20" i="2"/>
  <c r="L17" i="2"/>
  <c r="D16" i="2"/>
  <c r="D19" i="2"/>
  <c r="D13" i="2"/>
  <c r="D15" i="2"/>
  <c r="H21" i="2"/>
  <c r="H14" i="2"/>
  <c r="C18" i="2"/>
  <c r="C20" i="2"/>
  <c r="C17" i="2"/>
  <c r="G22" i="2"/>
  <c r="I15" i="2"/>
  <c r="I19" i="2"/>
  <c r="I13" i="2"/>
  <c r="I16" i="2"/>
  <c r="N14" i="2"/>
  <c r="N21" i="2"/>
  <c r="E21" i="2"/>
  <c r="E14" i="2"/>
  <c r="M18" i="2"/>
  <c r="M20" i="2"/>
  <c r="M17" i="2"/>
  <c r="O18" i="2"/>
  <c r="O20" i="2"/>
  <c r="O17" i="2"/>
  <c r="G15" i="2"/>
  <c r="G19" i="2"/>
  <c r="G16" i="2"/>
  <c r="G13" i="2"/>
  <c r="D17" i="2"/>
  <c r="D18" i="2"/>
  <c r="D20" i="2"/>
  <c r="P18" i="2"/>
  <c r="P17" i="2"/>
  <c r="P20" i="2"/>
  <c r="K21" i="2"/>
  <c r="K14" i="2"/>
  <c r="H22" i="2"/>
  <c r="C21" i="2"/>
  <c r="J20" i="2"/>
  <c r="J17" i="2"/>
  <c r="J18" i="2"/>
  <c r="C16" i="2"/>
  <c r="C13" i="2"/>
  <c r="C15" i="2"/>
  <c r="P16" i="2"/>
  <c r="P13" i="2"/>
  <c r="P19" i="2"/>
  <c r="P15" i="2"/>
  <c r="E19" i="2"/>
  <c r="E16" i="2"/>
  <c r="E13" i="2"/>
  <c r="E15" i="2"/>
  <c r="N18" i="2"/>
  <c r="N20" i="2"/>
  <c r="N17" i="2"/>
  <c r="F19" i="2"/>
  <c r="F16" i="2"/>
  <c r="F13" i="2"/>
  <c r="F15" i="2"/>
  <c r="J21" i="2"/>
  <c r="J14" i="2"/>
  <c r="H15" i="2"/>
  <c r="H19" i="2"/>
  <c r="H16" i="2"/>
  <c r="H13" i="2"/>
  <c r="E17" i="2"/>
  <c r="E18" i="2"/>
  <c r="E20" i="2"/>
  <c r="L21" i="2"/>
  <c r="L14" i="2"/>
  <c r="I22" i="2"/>
  <c r="C19" i="2"/>
  <c r="Q4" i="2"/>
  <c r="R4" i="2"/>
  <c r="U4" i="2"/>
  <c r="U8" i="2"/>
  <c r="U5" i="2"/>
  <c r="T4" i="2"/>
  <c r="T7" i="2"/>
  <c r="T20" i="2" s="1"/>
  <c r="Q6" i="2"/>
  <c r="U7" i="2"/>
  <c r="R6" i="2"/>
  <c r="T6" i="2"/>
  <c r="Q8" i="2"/>
  <c r="R8" i="2"/>
  <c r="S6" i="2"/>
  <c r="Q5" i="2"/>
  <c r="R5" i="2"/>
  <c r="S5" i="2"/>
  <c r="S8" i="2"/>
  <c r="Q7" i="2"/>
  <c r="R7" i="2"/>
  <c r="F9" i="2"/>
  <c r="J9" i="2"/>
  <c r="G9" i="2"/>
  <c r="D9" i="2"/>
  <c r="P9" i="2"/>
  <c r="H9" i="2"/>
  <c r="E9" i="2"/>
  <c r="I9" i="2"/>
  <c r="L9" i="2"/>
  <c r="M9" i="2"/>
  <c r="K9" i="2"/>
  <c r="B9" i="2"/>
  <c r="N9" i="2"/>
  <c r="C9" i="2"/>
  <c r="O9" i="2"/>
  <c r="T22" i="2" l="1"/>
  <c r="S15" i="2"/>
  <c r="U22" i="2"/>
  <c r="S19" i="2"/>
  <c r="S22" i="2"/>
  <c r="R22" i="2"/>
  <c r="Q22" i="2"/>
  <c r="S21" i="2"/>
  <c r="S17" i="2"/>
  <c r="S18" i="2"/>
  <c r="S20" i="2"/>
  <c r="R17" i="2"/>
  <c r="R18" i="2"/>
  <c r="R20" i="2"/>
  <c r="R19" i="2"/>
  <c r="R16" i="2"/>
  <c r="R15" i="2"/>
  <c r="R13" i="2"/>
  <c r="Q19" i="2"/>
  <c r="Q16" i="2"/>
  <c r="Q13" i="2"/>
  <c r="Q15" i="2"/>
  <c r="S16" i="2"/>
  <c r="T15" i="2"/>
  <c r="T19" i="2"/>
  <c r="T16" i="2"/>
  <c r="T13" i="2"/>
  <c r="U21" i="2"/>
  <c r="U14" i="2"/>
  <c r="U15" i="2"/>
  <c r="U19" i="2"/>
  <c r="U16" i="2"/>
  <c r="U13" i="2"/>
  <c r="R21" i="2"/>
  <c r="R14" i="2"/>
  <c r="S14" i="2"/>
  <c r="U18" i="2"/>
  <c r="U17" i="2"/>
  <c r="U20" i="2"/>
  <c r="Q18" i="2"/>
  <c r="Q20" i="2"/>
  <c r="Q17" i="2"/>
  <c r="S13" i="2"/>
  <c r="Q21" i="2"/>
  <c r="Q14" i="2"/>
  <c r="T21" i="2"/>
  <c r="T14" i="2"/>
  <c r="T17" i="2"/>
  <c r="U9" i="2"/>
  <c r="S9" i="2"/>
  <c r="T9" i="2"/>
  <c r="R9" i="2"/>
  <c r="Q9" i="2"/>
</calcChain>
</file>

<file path=xl/sharedStrings.xml><?xml version="1.0" encoding="utf-8"?>
<sst xmlns="http://schemas.openxmlformats.org/spreadsheetml/2006/main" count="494" uniqueCount="74">
  <si>
    <t>Biden2020.txt</t>
  </si>
  <si>
    <t>BidenHarris2020.txt</t>
  </si>
  <si>
    <t>Election2020.txt</t>
  </si>
  <si>
    <t>Trump2020.txt</t>
  </si>
  <si>
    <t>TrumpPence2020.txt</t>
  </si>
  <si>
    <t>DT</t>
  </si>
  <si>
    <t>JB</t>
  </si>
  <si>
    <t>MP</t>
  </si>
  <si>
    <t>KH</t>
  </si>
  <si>
    <t>TFL</t>
  </si>
  <si>
    <t>TL</t>
  </si>
  <si>
    <t>FL</t>
  </si>
  <si>
    <t>F</t>
  </si>
  <si>
    <t>L</t>
  </si>
  <si>
    <t>T</t>
  </si>
  <si>
    <t>Means</t>
  </si>
  <si>
    <t>B-BH</t>
  </si>
  <si>
    <t>B-E</t>
  </si>
  <si>
    <t>B-T</t>
  </si>
  <si>
    <t>B-TP</t>
  </si>
  <si>
    <t>BH-E</t>
  </si>
  <si>
    <t>BH-T</t>
  </si>
  <si>
    <t>BH-TP</t>
  </si>
  <si>
    <t>E-T</t>
  </si>
  <si>
    <t>E-TP</t>
  </si>
  <si>
    <t>T-TP</t>
  </si>
  <si>
    <t>DT-JB</t>
  </si>
  <si>
    <t>DT-MP</t>
  </si>
  <si>
    <t>DT-KH</t>
  </si>
  <si>
    <t>JB-MP</t>
  </si>
  <si>
    <t>JB-KH</t>
  </si>
  <si>
    <t>MP-KH</t>
  </si>
  <si>
    <t>T-E</t>
  </si>
  <si>
    <t>TP-E</t>
  </si>
  <si>
    <t>#TrumpPence2020</t>
  </si>
  <si>
    <t>#Trump2020</t>
  </si>
  <si>
    <t>#Election2020</t>
  </si>
  <si>
    <t>#BidenHarris2020</t>
  </si>
  <si>
    <t>#Biden2020</t>
  </si>
  <si>
    <t>Range</t>
  </si>
  <si>
    <t>B</t>
  </si>
  <si>
    <t>BH</t>
  </si>
  <si>
    <t>E</t>
  </si>
  <si>
    <t>TP</t>
  </si>
  <si>
    <t>DT-TL</t>
  </si>
  <si>
    <t>DT-F</t>
  </si>
  <si>
    <t>DT-L</t>
  </si>
  <si>
    <t>JB-F</t>
  </si>
  <si>
    <t>JB-L</t>
  </si>
  <si>
    <t>JB-TL</t>
  </si>
  <si>
    <t>L:KH-JB</t>
  </si>
  <si>
    <t>L:KH-MP</t>
  </si>
  <si>
    <t>L:KH-DT</t>
  </si>
  <si>
    <t>F:KH-JB</t>
  </si>
  <si>
    <t>F:KH-MP</t>
  </si>
  <si>
    <t>F:KH-DT</t>
  </si>
  <si>
    <t>F:DT-JB</t>
  </si>
  <si>
    <t>F:DT-MP</t>
  </si>
  <si>
    <t>F:DT-KH</t>
  </si>
  <si>
    <t>L:DT-JB</t>
  </si>
  <si>
    <t>L:DT-MP</t>
  </si>
  <si>
    <t>L:DT-KH</t>
  </si>
  <si>
    <t>F:MP-KH</t>
  </si>
  <si>
    <t>F:JB-MP</t>
  </si>
  <si>
    <t>F:JB-KH</t>
  </si>
  <si>
    <t>F:JB-DT</t>
  </si>
  <si>
    <t>F:MP-JB</t>
  </si>
  <si>
    <t>F:MP-DT</t>
  </si>
  <si>
    <t>L:MP-KH</t>
  </si>
  <si>
    <t>L:JB-MP</t>
  </si>
  <si>
    <t>L:JB-KH</t>
  </si>
  <si>
    <t>L:JB-DT</t>
  </si>
  <si>
    <t>L:MP-JB</t>
  </si>
  <si>
    <t>L:MP-DT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</si>
</sst>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22" xfId="1" applyNumberFormat="1" applyFont="1" applyBorder="1" applyAlignment="1">
      <alignment horizontal="center"/>
    </xf>
    <xf numFmtId="10" fontId="0" fillId="0" borderId="33" xfId="1" applyNumberFormat="1" applyFont="1" applyBorder="1" applyAlignment="1">
      <alignment horizontal="center"/>
    </xf>
    <xf numFmtId="10" fontId="0" fillId="0" borderId="34" xfId="1" applyNumberFormat="1" applyFont="1" applyBorder="1" applyAlignment="1">
      <alignment horizontal="center"/>
    </xf>
    <xf numFmtId="10" fontId="0" fillId="0" borderId="26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/>
    </xf>
    <xf numFmtId="10" fontId="0" fillId="0" borderId="16" xfId="1" applyNumberFormat="1" applyFont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10" fontId="0" fillId="0" borderId="35" xfId="1" applyNumberFormat="1" applyFont="1" applyBorder="1" applyAlignment="1">
      <alignment horizontal="center"/>
    </xf>
    <xf numFmtId="10" fontId="0" fillId="0" borderId="36" xfId="1" applyNumberFormat="1" applyFont="1" applyBorder="1" applyAlignment="1">
      <alignment horizontal="center"/>
    </xf>
    <xf numFmtId="10" fontId="0" fillId="0" borderId="27" xfId="1" applyNumberFormat="1" applyFont="1" applyBorder="1" applyAlignment="1">
      <alignment horizontal="center"/>
    </xf>
    <xf numFmtId="10" fontId="0" fillId="0" borderId="17" xfId="1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/>
    </xf>
    <xf numFmtId="10" fontId="0" fillId="0" borderId="19" xfId="1" applyNumberFormat="1" applyFont="1" applyBorder="1" applyAlignment="1">
      <alignment horizontal="center"/>
    </xf>
    <xf numFmtId="10" fontId="0" fillId="0" borderId="24" xfId="1" applyNumberFormat="1" applyFont="1" applyBorder="1" applyAlignment="1">
      <alignment horizontal="center"/>
    </xf>
    <xf numFmtId="10" fontId="0" fillId="0" borderId="37" xfId="1" applyNumberFormat="1" applyFont="1" applyBorder="1" applyAlignment="1">
      <alignment horizontal="center"/>
    </xf>
    <xf numFmtId="10" fontId="0" fillId="0" borderId="38" xfId="1" applyNumberFormat="1" applyFont="1" applyBorder="1" applyAlignment="1">
      <alignment horizontal="center"/>
    </xf>
    <xf numFmtId="10" fontId="0" fillId="0" borderId="28" xfId="1" applyNumberFormat="1" applyFont="1" applyBorder="1" applyAlignment="1">
      <alignment horizontal="center"/>
    </xf>
    <xf numFmtId="10" fontId="0" fillId="0" borderId="20" xfId="1" applyNumberFormat="1" applyFont="1" applyBorder="1" applyAlignment="1">
      <alignment horizontal="center"/>
    </xf>
    <xf numFmtId="10" fontId="0" fillId="0" borderId="64" xfId="1" applyNumberFormat="1" applyFont="1" applyBorder="1" applyAlignment="1">
      <alignment horizontal="center"/>
    </xf>
    <xf numFmtId="10" fontId="0" fillId="0" borderId="65" xfId="1" applyNumberFormat="1" applyFont="1" applyBorder="1" applyAlignment="1">
      <alignment horizontal="center"/>
    </xf>
    <xf numFmtId="10" fontId="0" fillId="0" borderId="67" xfId="1" applyNumberFormat="1" applyFont="1" applyBorder="1" applyAlignment="1">
      <alignment horizontal="center"/>
    </xf>
    <xf numFmtId="10" fontId="0" fillId="0" borderId="69" xfId="1" applyNumberFormat="1" applyFont="1" applyBorder="1" applyAlignment="1">
      <alignment horizontal="center"/>
    </xf>
    <xf numFmtId="10" fontId="0" fillId="0" borderId="70" xfId="1" applyNumberFormat="1" applyFont="1" applyBorder="1" applyAlignment="1">
      <alignment horizontal="center"/>
    </xf>
    <xf numFmtId="10" fontId="0" fillId="0" borderId="68" xfId="1" applyNumberFormat="1" applyFont="1" applyBorder="1" applyAlignment="1">
      <alignment horizontal="center"/>
    </xf>
    <xf numFmtId="10" fontId="0" fillId="0" borderId="66" xfId="1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10" fontId="0" fillId="0" borderId="12" xfId="1" applyNumberFormat="1" applyFont="1" applyFill="1" applyBorder="1" applyAlignment="1">
      <alignment horizontal="center"/>
    </xf>
    <xf numFmtId="10" fontId="0" fillId="0" borderId="13" xfId="1" applyNumberFormat="1" applyFont="1" applyFill="1" applyBorder="1" applyAlignment="1">
      <alignment horizontal="center"/>
    </xf>
    <xf numFmtId="10" fontId="0" fillId="0" borderId="22" xfId="1" applyNumberFormat="1" applyFont="1" applyFill="1" applyBorder="1" applyAlignment="1">
      <alignment horizontal="center"/>
    </xf>
    <xf numFmtId="10" fontId="0" fillId="0" borderId="33" xfId="1" applyNumberFormat="1" applyFont="1" applyFill="1" applyBorder="1" applyAlignment="1">
      <alignment horizontal="center"/>
    </xf>
    <xf numFmtId="10" fontId="0" fillId="0" borderId="34" xfId="1" applyNumberFormat="1" applyFont="1" applyFill="1" applyBorder="1" applyAlignment="1">
      <alignment horizontal="center"/>
    </xf>
    <xf numFmtId="10" fontId="0" fillId="0" borderId="26" xfId="1" applyNumberFormat="1" applyFont="1" applyFill="1" applyBorder="1" applyAlignment="1">
      <alignment horizontal="center"/>
    </xf>
    <xf numFmtId="10" fontId="0" fillId="0" borderId="14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0" fontId="0" fillId="0" borderId="15" xfId="1" applyNumberFormat="1" applyFont="1" applyFill="1" applyBorder="1" applyAlignment="1">
      <alignment horizontal="center"/>
    </xf>
    <xf numFmtId="10" fontId="0" fillId="0" borderId="16" xfId="1" applyNumberFormat="1" applyFont="1" applyFill="1" applyBorder="1" applyAlignment="1">
      <alignment horizontal="center"/>
    </xf>
    <xf numFmtId="10" fontId="0" fillId="0" borderId="23" xfId="1" applyNumberFormat="1" applyFont="1" applyFill="1" applyBorder="1" applyAlignment="1">
      <alignment horizontal="center"/>
    </xf>
    <xf numFmtId="10" fontId="0" fillId="0" borderId="35" xfId="1" applyNumberFormat="1" applyFont="1" applyFill="1" applyBorder="1" applyAlignment="1">
      <alignment horizontal="center"/>
    </xf>
    <xf numFmtId="10" fontId="0" fillId="0" borderId="36" xfId="1" applyNumberFormat="1" applyFont="1" applyFill="1" applyBorder="1" applyAlignment="1">
      <alignment horizontal="center"/>
    </xf>
    <xf numFmtId="10" fontId="0" fillId="0" borderId="27" xfId="1" applyNumberFormat="1" applyFont="1" applyFill="1" applyBorder="1" applyAlignment="1">
      <alignment horizontal="center"/>
    </xf>
    <xf numFmtId="10" fontId="0" fillId="0" borderId="17" xfId="1" applyNumberFormat="1" applyFont="1" applyFill="1" applyBorder="1" applyAlignment="1">
      <alignment horizontal="center"/>
    </xf>
    <xf numFmtId="10" fontId="0" fillId="0" borderId="18" xfId="1" applyNumberFormat="1" applyFont="1" applyFill="1" applyBorder="1" applyAlignment="1">
      <alignment horizontal="center"/>
    </xf>
    <xf numFmtId="10" fontId="0" fillId="0" borderId="19" xfId="1" applyNumberFormat="1" applyFont="1" applyFill="1" applyBorder="1" applyAlignment="1">
      <alignment horizontal="center"/>
    </xf>
    <xf numFmtId="10" fontId="0" fillId="0" borderId="24" xfId="1" applyNumberFormat="1" applyFont="1" applyFill="1" applyBorder="1" applyAlignment="1">
      <alignment horizontal="center"/>
    </xf>
    <xf numFmtId="10" fontId="0" fillId="0" borderId="37" xfId="1" applyNumberFormat="1" applyFont="1" applyFill="1" applyBorder="1" applyAlignment="1">
      <alignment horizontal="center"/>
    </xf>
    <xf numFmtId="10" fontId="0" fillId="0" borderId="38" xfId="1" applyNumberFormat="1" applyFont="1" applyFill="1" applyBorder="1" applyAlignment="1">
      <alignment horizontal="center"/>
    </xf>
    <xf numFmtId="10" fontId="0" fillId="0" borderId="28" xfId="1" applyNumberFormat="1" applyFont="1" applyFill="1" applyBorder="1" applyAlignment="1">
      <alignment horizontal="center"/>
    </xf>
    <xf numFmtId="10" fontId="0" fillId="0" borderId="20" xfId="1" applyNumberFormat="1" applyFont="1" applyFill="1" applyBorder="1" applyAlignment="1">
      <alignment horizontal="center"/>
    </xf>
    <xf numFmtId="10" fontId="2" fillId="0" borderId="65" xfId="1" applyNumberFormat="1" applyFont="1" applyBorder="1" applyAlignment="1">
      <alignment horizontal="center"/>
    </xf>
    <xf numFmtId="10" fontId="2" fillId="0" borderId="70" xfId="1" applyNumberFormat="1" applyFont="1" applyBorder="1" applyAlignment="1">
      <alignment horizontal="center"/>
    </xf>
    <xf numFmtId="10" fontId="2" fillId="0" borderId="66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49" fontId="0" fillId="0" borderId="4" xfId="0" applyNumberFormat="1" applyBorder="1" applyAlignment="1">
      <alignment horizontal="right"/>
    </xf>
    <xf numFmtId="49" fontId="0" fillId="0" borderId="47" xfId="0" applyNumberFormat="1" applyBorder="1" applyAlignment="1">
      <alignment horizontal="right"/>
    </xf>
    <xf numFmtId="49" fontId="0" fillId="0" borderId="39" xfId="0" applyNumberFormat="1" applyBorder="1" applyAlignment="1">
      <alignment horizontal="right"/>
    </xf>
    <xf numFmtId="49" fontId="0" fillId="0" borderId="5" xfId="0" applyNumberFormat="1" applyBorder="1" applyAlignment="1">
      <alignment horizontal="right"/>
    </xf>
    <xf numFmtId="49" fontId="0" fillId="0" borderId="6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Fill="1" applyBorder="1" applyAlignment="1">
      <alignment horizontal="right"/>
    </xf>
    <xf numFmtId="49" fontId="0" fillId="0" borderId="7" xfId="0" applyNumberFormat="1" applyBorder="1" applyAlignment="1">
      <alignment horizontal="right"/>
    </xf>
    <xf numFmtId="49" fontId="0" fillId="0" borderId="59" xfId="0" applyNumberFormat="1" applyBorder="1" applyAlignment="1">
      <alignment horizontal="right"/>
    </xf>
    <xf numFmtId="49" fontId="0" fillId="0" borderId="58" xfId="0" applyNumberFormat="1" applyBorder="1" applyAlignment="1">
      <alignment horizontal="right"/>
    </xf>
    <xf numFmtId="49" fontId="0" fillId="0" borderId="8" xfId="0" applyNumberFormat="1" applyBorder="1" applyAlignment="1">
      <alignment horizontal="right"/>
    </xf>
    <xf numFmtId="10" fontId="0" fillId="0" borderId="48" xfId="1" applyNumberFormat="1" applyFont="1" applyBorder="1" applyAlignment="1">
      <alignment horizontal="center"/>
    </xf>
    <xf numFmtId="10" fontId="0" fillId="0" borderId="49" xfId="1" applyNumberFormat="1" applyFont="1" applyBorder="1" applyAlignment="1">
      <alignment horizontal="center"/>
    </xf>
    <xf numFmtId="10" fontId="0" fillId="0" borderId="50" xfId="1" applyNumberFormat="1" applyFont="1" applyBorder="1" applyAlignment="1">
      <alignment horizontal="center"/>
    </xf>
    <xf numFmtId="10" fontId="0" fillId="0" borderId="51" xfId="1" applyNumberFormat="1" applyFont="1" applyBorder="1" applyAlignment="1">
      <alignment horizontal="center"/>
    </xf>
    <xf numFmtId="10" fontId="0" fillId="0" borderId="52" xfId="1" applyNumberFormat="1" applyFont="1" applyBorder="1" applyAlignment="1">
      <alignment horizontal="center"/>
    </xf>
    <xf numFmtId="10" fontId="0" fillId="0" borderId="53" xfId="1" applyNumberFormat="1" applyFont="1" applyBorder="1" applyAlignment="1">
      <alignment horizontal="center"/>
    </xf>
    <xf numFmtId="10" fontId="0" fillId="0" borderId="54" xfId="1" applyNumberFormat="1" applyFont="1" applyBorder="1" applyAlignment="1">
      <alignment horizontal="center"/>
    </xf>
    <xf numFmtId="10" fontId="0" fillId="0" borderId="40" xfId="1" applyNumberFormat="1" applyFont="1" applyBorder="1" applyAlignment="1">
      <alignment horizontal="center"/>
    </xf>
    <xf numFmtId="10" fontId="0" fillId="0" borderId="41" xfId="1" applyNumberFormat="1" applyFont="1" applyBorder="1" applyAlignment="1">
      <alignment horizontal="center"/>
    </xf>
    <xf numFmtId="10" fontId="0" fillId="0" borderId="42" xfId="1" applyNumberFormat="1" applyFont="1" applyBorder="1" applyAlignment="1">
      <alignment horizontal="center"/>
    </xf>
    <xf numFmtId="10" fontId="0" fillId="0" borderId="43" xfId="1" applyNumberFormat="1" applyFont="1" applyBorder="1" applyAlignment="1">
      <alignment horizontal="center"/>
    </xf>
    <xf numFmtId="10" fontId="0" fillId="0" borderId="44" xfId="1" applyNumberFormat="1" applyFont="1" applyBorder="1" applyAlignment="1">
      <alignment horizontal="center"/>
    </xf>
    <xf numFmtId="10" fontId="0" fillId="0" borderId="45" xfId="1" applyNumberFormat="1" applyFont="1" applyBorder="1" applyAlignment="1">
      <alignment horizontal="center"/>
    </xf>
    <xf numFmtId="10" fontId="0" fillId="0" borderId="46" xfId="1" applyNumberFormat="1" applyFont="1" applyBorder="1" applyAlignment="1">
      <alignment horizontal="center"/>
    </xf>
    <xf numFmtId="0" fontId="0" fillId="0" borderId="0" xfId="0" applyFill="1" applyAlignment="1">
      <alignment horizontal="right"/>
    </xf>
    <xf numFmtId="0" fontId="2" fillId="0" borderId="2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3" xfId="0" applyFill="1" applyBorder="1" applyAlignment="1">
      <alignment horizontal="right"/>
    </xf>
    <xf numFmtId="0" fontId="3" fillId="0" borderId="55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3" fillId="0" borderId="63" xfId="0" applyFont="1" applyBorder="1" applyAlignment="1">
      <alignment horizontal="center"/>
    </xf>
    <xf numFmtId="0" fontId="3" fillId="0" borderId="61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10" fontId="0" fillId="0" borderId="0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10">
    <dxf>
      <font>
        <b/>
        <i val="0"/>
        <u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u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</font>
      <fill>
        <patternFill>
          <bgColor rgb="FFFCAAAA"/>
        </patternFill>
      </fill>
    </dxf>
  </dxfs>
  <tableStyles count="0" defaultTableStyle="TableStyleMedium2" defaultPivotStyle="PivotStyleLight16"/>
  <colors>
    <mruColors>
      <color rgb="FFFC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Address Terms for DT/JB Across Hashtags</a:t>
            </a:r>
          </a:p>
        </c:rich>
      </c:tx>
      <c:layout>
        <c:manualLayout>
          <c:xMode val="edge"/>
          <c:yMode val="edge"/>
          <c:x val="0.13322222222222221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Tables!$I$3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Tables!$J$2:$O$2</c:f>
              <c:strCache>
                <c:ptCount val="6"/>
                <c:pt idx="0">
                  <c:v>DT-TL</c:v>
                </c:pt>
                <c:pt idx="1">
                  <c:v>DT-F</c:v>
                </c:pt>
                <c:pt idx="2">
                  <c:v>DT-L</c:v>
                </c:pt>
                <c:pt idx="3">
                  <c:v>JB-TL</c:v>
                </c:pt>
                <c:pt idx="4">
                  <c:v>JB-F</c:v>
                </c:pt>
                <c:pt idx="5">
                  <c:v>JB-L</c:v>
                </c:pt>
              </c:strCache>
            </c:strRef>
          </c:cat>
          <c:val>
            <c:numRef>
              <c:f>Tables!$J$3:$O$3</c:f>
              <c:numCache>
                <c:formatCode>General</c:formatCode>
                <c:ptCount val="6"/>
                <c:pt idx="0" formatCode="0.00%">
                  <c:v>9.7378277153558051E-3</c:v>
                </c:pt>
                <c:pt idx="1">
                  <c:v>1.6853932584269662E-2</c:v>
                </c:pt>
                <c:pt idx="2">
                  <c:v>0.9029962546816479</c:v>
                </c:pt>
                <c:pt idx="3">
                  <c:v>4.0355125100887811E-4</c:v>
                </c:pt>
                <c:pt idx="4">
                  <c:v>0.16545601291364004</c:v>
                </c:pt>
                <c:pt idx="5">
                  <c:v>0.64326069410815179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D-45D6-A70D-8CDFE01F4C18}"/>
            </c:ext>
          </c:extLst>
        </c:ser>
        <c:ser>
          <c:idx val="1"/>
          <c:order val="1"/>
          <c:tx>
            <c:strRef>
              <c:f>Tables!$I$4</c:f>
              <c:strCache>
                <c:ptCount val="1"/>
                <c:pt idx="0">
                  <c:v>BH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Tables!$J$2:$O$2</c:f>
              <c:strCache>
                <c:ptCount val="6"/>
                <c:pt idx="0">
                  <c:v>DT-TL</c:v>
                </c:pt>
                <c:pt idx="1">
                  <c:v>DT-F</c:v>
                </c:pt>
                <c:pt idx="2">
                  <c:v>DT-L</c:v>
                </c:pt>
                <c:pt idx="3">
                  <c:v>JB-TL</c:v>
                </c:pt>
                <c:pt idx="4">
                  <c:v>JB-F</c:v>
                </c:pt>
                <c:pt idx="5">
                  <c:v>JB-L</c:v>
                </c:pt>
              </c:strCache>
            </c:strRef>
          </c:cat>
          <c:val>
            <c:numRef>
              <c:f>Tables!$J$4:$O$4</c:f>
              <c:numCache>
                <c:formatCode>General</c:formatCode>
                <c:ptCount val="6"/>
                <c:pt idx="0" formatCode="0.00%">
                  <c:v>1.6687892494839929E-2</c:v>
                </c:pt>
                <c:pt idx="1">
                  <c:v>2.3187387466514425E-2</c:v>
                </c:pt>
                <c:pt idx="2">
                  <c:v>0.90575732291071975</c:v>
                </c:pt>
                <c:pt idx="3">
                  <c:v>1.1068749231336859E-3</c:v>
                </c:pt>
                <c:pt idx="4">
                  <c:v>0.18583200098388883</c:v>
                </c:pt>
                <c:pt idx="5">
                  <c:v>0.62852047718607795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D-45D6-A70D-8CDFE01F4C18}"/>
            </c:ext>
          </c:extLst>
        </c:ser>
        <c:ser>
          <c:idx val="2"/>
          <c:order val="2"/>
          <c:tx>
            <c:strRef>
              <c:f>Tables!$I$5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Tables!$J$2:$O$2</c:f>
              <c:strCache>
                <c:ptCount val="6"/>
                <c:pt idx="0">
                  <c:v>DT-TL</c:v>
                </c:pt>
                <c:pt idx="1">
                  <c:v>DT-F</c:v>
                </c:pt>
                <c:pt idx="2">
                  <c:v>DT-L</c:v>
                </c:pt>
                <c:pt idx="3">
                  <c:v>JB-TL</c:v>
                </c:pt>
                <c:pt idx="4">
                  <c:v>JB-F</c:v>
                </c:pt>
                <c:pt idx="5">
                  <c:v>JB-L</c:v>
                </c:pt>
              </c:strCache>
            </c:strRef>
          </c:cat>
          <c:val>
            <c:numRef>
              <c:f>Tables!$J$5:$O$5</c:f>
              <c:numCache>
                <c:formatCode>General</c:formatCode>
                <c:ptCount val="6"/>
                <c:pt idx="0" formatCode="0.00%">
                  <c:v>4.2284108329075115E-2</c:v>
                </c:pt>
                <c:pt idx="1">
                  <c:v>1.9353602452733775E-2</c:v>
                </c:pt>
                <c:pt idx="2">
                  <c:v>0.84210526315789469</c:v>
                </c:pt>
                <c:pt idx="3">
                  <c:v>5.5653464428160649E-4</c:v>
                </c:pt>
                <c:pt idx="4">
                  <c:v>7.9769965680363597E-2</c:v>
                </c:pt>
                <c:pt idx="5">
                  <c:v>0.73110101103793712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CD-45D6-A70D-8CDFE01F4C18}"/>
            </c:ext>
          </c:extLst>
        </c:ser>
        <c:ser>
          <c:idx val="3"/>
          <c:order val="3"/>
          <c:tx>
            <c:strRef>
              <c:f>Tables!$I$6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Tables!$J$2:$O$2</c:f>
              <c:strCache>
                <c:ptCount val="6"/>
                <c:pt idx="0">
                  <c:v>DT-TL</c:v>
                </c:pt>
                <c:pt idx="1">
                  <c:v>DT-F</c:v>
                </c:pt>
                <c:pt idx="2">
                  <c:v>DT-L</c:v>
                </c:pt>
                <c:pt idx="3">
                  <c:v>JB-TL</c:v>
                </c:pt>
                <c:pt idx="4">
                  <c:v>JB-F</c:v>
                </c:pt>
                <c:pt idx="5">
                  <c:v>JB-L</c:v>
                </c:pt>
              </c:strCache>
            </c:strRef>
          </c:cat>
          <c:val>
            <c:numRef>
              <c:f>Tables!$J$6:$O$6</c:f>
              <c:numCache>
                <c:formatCode>General</c:formatCode>
                <c:ptCount val="6"/>
                <c:pt idx="0" formatCode="0.00%">
                  <c:v>0.11471538053694511</c:v>
                </c:pt>
                <c:pt idx="1">
                  <c:v>2.2461078710174966E-2</c:v>
                </c:pt>
                <c:pt idx="2">
                  <c:v>0.80286306453945144</c:v>
                </c:pt>
                <c:pt idx="3">
                  <c:v>2.8774908279979855E-4</c:v>
                </c:pt>
                <c:pt idx="4">
                  <c:v>0.17941155312567442</c:v>
                </c:pt>
                <c:pt idx="5">
                  <c:v>0.68081432990432345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CD-45D6-A70D-8CDFE01F4C18}"/>
            </c:ext>
          </c:extLst>
        </c:ser>
        <c:ser>
          <c:idx val="4"/>
          <c:order val="4"/>
          <c:tx>
            <c:strRef>
              <c:f>Tables!$I$7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Tables!$J$2:$O$2</c:f>
              <c:strCache>
                <c:ptCount val="6"/>
                <c:pt idx="0">
                  <c:v>DT-TL</c:v>
                </c:pt>
                <c:pt idx="1">
                  <c:v>DT-F</c:v>
                </c:pt>
                <c:pt idx="2">
                  <c:v>DT-L</c:v>
                </c:pt>
                <c:pt idx="3">
                  <c:v>JB-TL</c:v>
                </c:pt>
                <c:pt idx="4">
                  <c:v>JB-F</c:v>
                </c:pt>
                <c:pt idx="5">
                  <c:v>JB-L</c:v>
                </c:pt>
              </c:strCache>
            </c:strRef>
          </c:cat>
          <c:val>
            <c:numRef>
              <c:f>Tables!$J$7:$O$7</c:f>
              <c:numCache>
                <c:formatCode>General</c:formatCode>
                <c:ptCount val="6"/>
                <c:pt idx="0" formatCode="0.00%">
                  <c:v>0.16170861937452327</c:v>
                </c:pt>
                <c:pt idx="1">
                  <c:v>6.7887109077040431E-2</c:v>
                </c:pt>
                <c:pt idx="2">
                  <c:v>0.70861937452326473</c:v>
                </c:pt>
                <c:pt idx="3">
                  <c:v>0</c:v>
                </c:pt>
                <c:pt idx="4">
                  <c:v>0.19211822660098521</c:v>
                </c:pt>
                <c:pt idx="5">
                  <c:v>0.61330049261083741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CD-45D6-A70D-8CDFE01F4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53808"/>
        <c:axId val="446566168"/>
      </c:barChart>
      <c:catAx>
        <c:axId val="5704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66168"/>
        <c:crosses val="autoZero"/>
        <c:auto val="1"/>
        <c:lblAlgn val="ctr"/>
        <c:lblOffset val="100"/>
        <c:noMultiLvlLbl val="0"/>
      </c:catAx>
      <c:valAx>
        <c:axId val="44656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Differential</a:t>
            </a:r>
            <a:r>
              <a:rPr lang="en-US" baseline="0"/>
              <a:t> Use of F/L in Reference to KH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Tables!$A$11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Tables!$B$10:$G$10</c:f>
              <c:strCache>
                <c:ptCount val="6"/>
                <c:pt idx="0">
                  <c:v>F:KH-DT</c:v>
                </c:pt>
                <c:pt idx="1">
                  <c:v>L:KH-DT</c:v>
                </c:pt>
                <c:pt idx="2">
                  <c:v>F:KH-JB</c:v>
                </c:pt>
                <c:pt idx="3">
                  <c:v>L:KH-JB</c:v>
                </c:pt>
                <c:pt idx="4">
                  <c:v>F:KH-MP</c:v>
                </c:pt>
                <c:pt idx="5">
                  <c:v>L:KH-MP</c:v>
                </c:pt>
              </c:strCache>
            </c:strRef>
          </c:cat>
          <c:val>
            <c:numRef>
              <c:f>Tables!$B$11:$G$11</c:f>
              <c:numCache>
                <c:formatCode>General</c:formatCode>
                <c:ptCount val="6"/>
                <c:pt idx="0">
                  <c:v>24.49</c:v>
                </c:pt>
                <c:pt idx="1">
                  <c:v>-34.89</c:v>
                </c:pt>
                <c:pt idx="2">
                  <c:v>6.43</c:v>
                </c:pt>
                <c:pt idx="3">
                  <c:v>-10.06</c:v>
                </c:pt>
                <c:pt idx="4">
                  <c:v>8.33</c:v>
                </c:pt>
                <c:pt idx="5">
                  <c:v>-15.01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9-4BC3-AA13-C2814248A6EC}"/>
            </c:ext>
          </c:extLst>
        </c:ser>
        <c:ser>
          <c:idx val="1"/>
          <c:order val="1"/>
          <c:tx>
            <c:strRef>
              <c:f>Tables!$A$12</c:f>
              <c:strCache>
                <c:ptCount val="1"/>
                <c:pt idx="0">
                  <c:v>BH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Tables!$B$10:$G$10</c:f>
              <c:strCache>
                <c:ptCount val="6"/>
                <c:pt idx="0">
                  <c:v>F:KH-DT</c:v>
                </c:pt>
                <c:pt idx="1">
                  <c:v>L:KH-DT</c:v>
                </c:pt>
                <c:pt idx="2">
                  <c:v>F:KH-JB</c:v>
                </c:pt>
                <c:pt idx="3">
                  <c:v>L:KH-JB</c:v>
                </c:pt>
                <c:pt idx="4">
                  <c:v>F:KH-MP</c:v>
                </c:pt>
                <c:pt idx="5">
                  <c:v>L:KH-MP</c:v>
                </c:pt>
              </c:strCache>
            </c:strRef>
          </c:cat>
          <c:val>
            <c:numRef>
              <c:f>Tables!$B$12:$G$12</c:f>
              <c:numCache>
                <c:formatCode>General</c:formatCode>
                <c:ptCount val="6"/>
                <c:pt idx="0">
                  <c:v>30.31</c:v>
                </c:pt>
                <c:pt idx="1">
                  <c:v>-41.69</c:v>
                </c:pt>
                <c:pt idx="2">
                  <c:v>1.29</c:v>
                </c:pt>
                <c:pt idx="3">
                  <c:v>-14.54</c:v>
                </c:pt>
                <c:pt idx="4">
                  <c:v>6.32</c:v>
                </c:pt>
                <c:pt idx="5">
                  <c:v>-13.33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9-4BC3-AA13-C2814248A6EC}"/>
            </c:ext>
          </c:extLst>
        </c:ser>
        <c:ser>
          <c:idx val="2"/>
          <c:order val="2"/>
          <c:tx>
            <c:strRef>
              <c:f>Tables!$A$13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Tables!$B$10:$G$10</c:f>
              <c:strCache>
                <c:ptCount val="6"/>
                <c:pt idx="0">
                  <c:v>F:KH-DT</c:v>
                </c:pt>
                <c:pt idx="1">
                  <c:v>L:KH-DT</c:v>
                </c:pt>
                <c:pt idx="2">
                  <c:v>F:KH-JB</c:v>
                </c:pt>
                <c:pt idx="3">
                  <c:v>L:KH-JB</c:v>
                </c:pt>
                <c:pt idx="4">
                  <c:v>F:KH-MP</c:v>
                </c:pt>
                <c:pt idx="5">
                  <c:v>L:KH-MP</c:v>
                </c:pt>
              </c:strCache>
            </c:strRef>
          </c:cat>
          <c:val>
            <c:numRef>
              <c:f>Tables!$B$13:$G$13</c:f>
              <c:numCache>
                <c:formatCode>General</c:formatCode>
                <c:ptCount val="6"/>
                <c:pt idx="0">
                  <c:v>19.29</c:v>
                </c:pt>
                <c:pt idx="1">
                  <c:v>-25.16</c:v>
                </c:pt>
                <c:pt idx="2">
                  <c:v>9.7100000000000009</c:v>
                </c:pt>
                <c:pt idx="3">
                  <c:v>-13.53</c:v>
                </c:pt>
                <c:pt idx="4">
                  <c:v>-5.75</c:v>
                </c:pt>
                <c:pt idx="5">
                  <c:v>8.2799999999999994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9-4BC3-AA13-C2814248A6EC}"/>
            </c:ext>
          </c:extLst>
        </c:ser>
        <c:ser>
          <c:idx val="3"/>
          <c:order val="3"/>
          <c:tx>
            <c:strRef>
              <c:f>Tables!$A$14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Tables!$B$10:$G$10</c:f>
              <c:strCache>
                <c:ptCount val="6"/>
                <c:pt idx="0">
                  <c:v>F:KH-DT</c:v>
                </c:pt>
                <c:pt idx="1">
                  <c:v>L:KH-DT</c:v>
                </c:pt>
                <c:pt idx="2">
                  <c:v>F:KH-JB</c:v>
                </c:pt>
                <c:pt idx="3">
                  <c:v>L:KH-JB</c:v>
                </c:pt>
                <c:pt idx="4">
                  <c:v>F:KH-MP</c:v>
                </c:pt>
                <c:pt idx="5">
                  <c:v>L:KH-MP</c:v>
                </c:pt>
              </c:strCache>
            </c:strRef>
          </c:cat>
          <c:val>
            <c:numRef>
              <c:f>Tables!$B$14:$G$14</c:f>
              <c:numCache>
                <c:formatCode>General</c:formatCode>
                <c:ptCount val="6"/>
                <c:pt idx="0">
                  <c:v>32.26</c:v>
                </c:pt>
                <c:pt idx="1">
                  <c:v>-31.4</c:v>
                </c:pt>
                <c:pt idx="2">
                  <c:v>14.62</c:v>
                </c:pt>
                <c:pt idx="3">
                  <c:v>-17.420000000000002</c:v>
                </c:pt>
                <c:pt idx="4">
                  <c:v>4.4400000000000004</c:v>
                </c:pt>
                <c:pt idx="5">
                  <c:v>-2.4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29-4BC3-AA13-C2814248A6EC}"/>
            </c:ext>
          </c:extLst>
        </c:ser>
        <c:ser>
          <c:idx val="4"/>
          <c:order val="4"/>
          <c:tx>
            <c:strRef>
              <c:f>Tables!$A$15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Tables!$B$10:$G$10</c:f>
              <c:strCache>
                <c:ptCount val="6"/>
                <c:pt idx="0">
                  <c:v>F:KH-DT</c:v>
                </c:pt>
                <c:pt idx="1">
                  <c:v>L:KH-DT</c:v>
                </c:pt>
                <c:pt idx="2">
                  <c:v>F:KH-JB</c:v>
                </c:pt>
                <c:pt idx="3">
                  <c:v>L:KH-JB</c:v>
                </c:pt>
                <c:pt idx="4">
                  <c:v>F:KH-MP</c:v>
                </c:pt>
                <c:pt idx="5">
                  <c:v>L:KH-MP</c:v>
                </c:pt>
              </c:strCache>
            </c:strRef>
          </c:cat>
          <c:val>
            <c:numRef>
              <c:f>Tables!$B$15:$G$15</c:f>
              <c:numCache>
                <c:formatCode>General</c:formatCode>
                <c:ptCount val="6"/>
                <c:pt idx="0">
                  <c:v>27.39</c:v>
                </c:pt>
                <c:pt idx="1">
                  <c:v>-30.5</c:v>
                </c:pt>
                <c:pt idx="2">
                  <c:v>10.71</c:v>
                </c:pt>
                <c:pt idx="3">
                  <c:v>-17.93</c:v>
                </c:pt>
                <c:pt idx="4">
                  <c:v>26.92</c:v>
                </c:pt>
                <c:pt idx="5">
                  <c:v>-33.03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29-4BC3-AA13-C2814248A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373592"/>
        <c:axId val="712375232"/>
      </c:barChart>
      <c:catAx>
        <c:axId val="71237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75232"/>
        <c:crosses val="autoZero"/>
        <c:auto val="1"/>
        <c:lblAlgn val="ctr"/>
        <c:lblOffset val="0"/>
        <c:noMultiLvlLbl val="0"/>
      </c:catAx>
      <c:valAx>
        <c:axId val="7123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7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Differential Use of FL/F/L for 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Tables!$B$39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Tables!$C$38:$H$38</c:f>
              <c:strCache>
                <c:ptCount val="6"/>
                <c:pt idx="0">
                  <c:v>F:DT-JB</c:v>
                </c:pt>
                <c:pt idx="1">
                  <c:v>L:DT-JB</c:v>
                </c:pt>
                <c:pt idx="2">
                  <c:v>F:DT-MP</c:v>
                </c:pt>
                <c:pt idx="3">
                  <c:v>L:DT-MP</c:v>
                </c:pt>
                <c:pt idx="4">
                  <c:v>F:DT-KH</c:v>
                </c:pt>
                <c:pt idx="5">
                  <c:v>L:DT-KH</c:v>
                </c:pt>
              </c:strCache>
            </c:strRef>
          </c:cat>
          <c:val>
            <c:numRef>
              <c:f>Tables!$C$39:$H$39</c:f>
              <c:numCache>
                <c:formatCode>0.0%</c:formatCode>
                <c:ptCount val="6"/>
                <c:pt idx="0">
                  <c:v>-0.14860208032937039</c:v>
                </c:pt>
                <c:pt idx="1">
                  <c:v>0.25973556057349612</c:v>
                </c:pt>
                <c:pt idx="2">
                  <c:v>-0.14981273408239698</c:v>
                </c:pt>
                <c:pt idx="3">
                  <c:v>0.20855181023720348</c:v>
                </c:pt>
                <c:pt idx="4">
                  <c:v>-0.21439606741573036</c:v>
                </c:pt>
                <c:pt idx="5">
                  <c:v>0.4029962546816479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2-4074-8257-88AE4715F782}"/>
            </c:ext>
          </c:extLst>
        </c:ser>
        <c:ser>
          <c:idx val="1"/>
          <c:order val="1"/>
          <c:tx>
            <c:strRef>
              <c:f>Tables!$B$40</c:f>
              <c:strCache>
                <c:ptCount val="1"/>
                <c:pt idx="0">
                  <c:v>BH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Tables!$C$38:$H$38</c:f>
              <c:strCache>
                <c:ptCount val="6"/>
                <c:pt idx="0">
                  <c:v>F:DT-JB</c:v>
                </c:pt>
                <c:pt idx="1">
                  <c:v>L:DT-JB</c:v>
                </c:pt>
                <c:pt idx="2">
                  <c:v>F:DT-MP</c:v>
                </c:pt>
                <c:pt idx="3">
                  <c:v>L:DT-MP</c:v>
                </c:pt>
                <c:pt idx="4">
                  <c:v>F:DT-KH</c:v>
                </c:pt>
                <c:pt idx="5">
                  <c:v>L:DT-KH</c:v>
                </c:pt>
              </c:strCache>
            </c:strRef>
          </c:cat>
          <c:val>
            <c:numRef>
              <c:f>Tables!$C$40:$H$40</c:f>
              <c:numCache>
                <c:formatCode>0.0%</c:formatCode>
                <c:ptCount val="6"/>
                <c:pt idx="0">
                  <c:v>-0.16264461351737441</c:v>
                </c:pt>
                <c:pt idx="1">
                  <c:v>0.2772368457246418</c:v>
                </c:pt>
                <c:pt idx="2">
                  <c:v>-0.2391502748711479</c:v>
                </c:pt>
                <c:pt idx="3">
                  <c:v>0.30315992031331718</c:v>
                </c:pt>
                <c:pt idx="4">
                  <c:v>-0.29169892741980047</c:v>
                </c:pt>
                <c:pt idx="5">
                  <c:v>0.49005590720930403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2-4074-8257-88AE4715F782}"/>
            </c:ext>
          </c:extLst>
        </c:ser>
        <c:ser>
          <c:idx val="2"/>
          <c:order val="2"/>
          <c:tx>
            <c:strRef>
              <c:f>Tables!$B$41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Tables!$C$38:$H$38</c:f>
              <c:strCache>
                <c:ptCount val="6"/>
                <c:pt idx="0">
                  <c:v>F:DT-JB</c:v>
                </c:pt>
                <c:pt idx="1">
                  <c:v>L:DT-JB</c:v>
                </c:pt>
                <c:pt idx="2">
                  <c:v>F:DT-MP</c:v>
                </c:pt>
                <c:pt idx="3">
                  <c:v>L:DT-MP</c:v>
                </c:pt>
                <c:pt idx="4">
                  <c:v>F:DT-KH</c:v>
                </c:pt>
                <c:pt idx="5">
                  <c:v>L:DT-KH</c:v>
                </c:pt>
              </c:strCache>
            </c:strRef>
          </c:cat>
          <c:val>
            <c:numRef>
              <c:f>Tables!$C$41:$H$41</c:f>
              <c:numCache>
                <c:formatCode>0.0%</c:formatCode>
                <c:ptCount val="6"/>
                <c:pt idx="0">
                  <c:v>-6.0416363227629818E-2</c:v>
                </c:pt>
                <c:pt idx="1">
                  <c:v>0.11100425211995757</c:v>
                </c:pt>
                <c:pt idx="2">
                  <c:v>-0.25573933435024021</c:v>
                </c:pt>
                <c:pt idx="3">
                  <c:v>0.41831344159655642</c:v>
                </c:pt>
                <c:pt idx="4">
                  <c:v>-0.16684574037311509</c:v>
                </c:pt>
                <c:pt idx="5">
                  <c:v>0.29555542745143248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2-4074-8257-88AE4715F782}"/>
            </c:ext>
          </c:extLst>
        </c:ser>
        <c:ser>
          <c:idx val="3"/>
          <c:order val="3"/>
          <c:tx>
            <c:strRef>
              <c:f>Tables!$B$42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Tables!$C$38:$H$38</c:f>
              <c:strCache>
                <c:ptCount val="6"/>
                <c:pt idx="0">
                  <c:v>F:DT-JB</c:v>
                </c:pt>
                <c:pt idx="1">
                  <c:v>L:DT-JB</c:v>
                </c:pt>
                <c:pt idx="2">
                  <c:v>F:DT-MP</c:v>
                </c:pt>
                <c:pt idx="3">
                  <c:v>L:DT-MP</c:v>
                </c:pt>
                <c:pt idx="4">
                  <c:v>F:DT-KH</c:v>
                </c:pt>
                <c:pt idx="5">
                  <c:v>L:DT-KH</c:v>
                </c:pt>
              </c:strCache>
            </c:strRef>
          </c:cat>
          <c:val>
            <c:numRef>
              <c:f>Tables!$C$42:$H$42</c:f>
              <c:numCache>
                <c:formatCode>0.0%</c:formatCode>
                <c:ptCount val="6"/>
                <c:pt idx="0">
                  <c:v>-0.15695047441549945</c:v>
                </c:pt>
                <c:pt idx="1">
                  <c:v>0.122048734635128</c:v>
                </c:pt>
                <c:pt idx="2">
                  <c:v>-0.31087225462315837</c:v>
                </c:pt>
                <c:pt idx="3">
                  <c:v>0.33619639787278477</c:v>
                </c:pt>
                <c:pt idx="4">
                  <c:v>-0.33434643302691425</c:v>
                </c:pt>
                <c:pt idx="5">
                  <c:v>0.34824647612004611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C2-4074-8257-88AE4715F782}"/>
            </c:ext>
          </c:extLst>
        </c:ser>
        <c:ser>
          <c:idx val="4"/>
          <c:order val="4"/>
          <c:tx>
            <c:strRef>
              <c:f>Tables!$B$43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Tables!$C$38:$H$38</c:f>
              <c:strCache>
                <c:ptCount val="6"/>
                <c:pt idx="0">
                  <c:v>F:DT-JB</c:v>
                </c:pt>
                <c:pt idx="1">
                  <c:v>L:DT-JB</c:v>
                </c:pt>
                <c:pt idx="2">
                  <c:v>F:DT-MP</c:v>
                </c:pt>
                <c:pt idx="3">
                  <c:v>L:DT-MP</c:v>
                </c:pt>
                <c:pt idx="4">
                  <c:v>F:DT-KH</c:v>
                </c:pt>
                <c:pt idx="5">
                  <c:v>L:DT-KH</c:v>
                </c:pt>
              </c:strCache>
            </c:strRef>
          </c:cat>
          <c:val>
            <c:numRef>
              <c:f>Tables!$C$43:$H$43</c:f>
              <c:numCache>
                <c:formatCode>0.0%</c:formatCode>
                <c:ptCount val="6"/>
                <c:pt idx="0">
                  <c:v>-0.12423111752394478</c:v>
                </c:pt>
                <c:pt idx="1">
                  <c:v>9.5318881912427322E-2</c:v>
                </c:pt>
                <c:pt idx="2">
                  <c:v>5.2014093204024558E-2</c:v>
                </c:pt>
                <c:pt idx="3">
                  <c:v>-8.5031419127528873E-2</c:v>
                </c:pt>
                <c:pt idx="4">
                  <c:v>-0.23308376470936731</c:v>
                </c:pt>
                <c:pt idx="5">
                  <c:v>0.37852228714462394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C2-4074-8257-88AE4715F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823608"/>
        <c:axId val="720824264"/>
      </c:barChart>
      <c:catAx>
        <c:axId val="7208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24264"/>
        <c:crosses val="autoZero"/>
        <c:auto val="1"/>
        <c:lblAlgn val="ctr"/>
        <c:lblOffset val="100"/>
        <c:noMultiLvlLbl val="0"/>
      </c:catAx>
      <c:valAx>
        <c:axId val="7208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Differential Use of FL/F/L for JB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Tables!$B$46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Tables!$C$45:$H$45</c:f>
              <c:strCache>
                <c:ptCount val="6"/>
                <c:pt idx="0">
                  <c:v>F:JB-DT</c:v>
                </c:pt>
                <c:pt idx="1">
                  <c:v>L:JB-DT</c:v>
                </c:pt>
                <c:pt idx="2">
                  <c:v>F:JB-KH</c:v>
                </c:pt>
                <c:pt idx="3">
                  <c:v>L:JB-KH</c:v>
                </c:pt>
                <c:pt idx="4">
                  <c:v>F:JB-MP</c:v>
                </c:pt>
                <c:pt idx="5">
                  <c:v>L:JB-MP</c:v>
                </c:pt>
              </c:strCache>
            </c:strRef>
          </c:cat>
          <c:val>
            <c:numRef>
              <c:f>Tables!$C$46:$H$46</c:f>
              <c:numCache>
                <c:formatCode>0.0%</c:formatCode>
                <c:ptCount val="6"/>
                <c:pt idx="0">
                  <c:v>0.14860208032937039</c:v>
                </c:pt>
                <c:pt idx="1">
                  <c:v>-0.25973556057349612</c:v>
                </c:pt>
                <c:pt idx="2">
                  <c:v>-6.5793987086359973E-2</c:v>
                </c:pt>
                <c:pt idx="3">
                  <c:v>0.14326069410815179</c:v>
                </c:pt>
                <c:pt idx="4">
                  <c:v>-1.2106537530266193E-3</c:v>
                </c:pt>
                <c:pt idx="5">
                  <c:v>-5.1183750336292633E-2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7-4150-BB1E-3FC7D74D9EB4}"/>
            </c:ext>
          </c:extLst>
        </c:ser>
        <c:ser>
          <c:idx val="1"/>
          <c:order val="1"/>
          <c:tx>
            <c:strRef>
              <c:f>Tables!$B$47</c:f>
              <c:strCache>
                <c:ptCount val="1"/>
                <c:pt idx="0">
                  <c:v>BH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Tables!$C$45:$H$45</c:f>
              <c:strCache>
                <c:ptCount val="6"/>
                <c:pt idx="0">
                  <c:v>F:JB-DT</c:v>
                </c:pt>
                <c:pt idx="1">
                  <c:v>L:JB-DT</c:v>
                </c:pt>
                <c:pt idx="2">
                  <c:v>F:JB-KH</c:v>
                </c:pt>
                <c:pt idx="3">
                  <c:v>L:JB-KH</c:v>
                </c:pt>
                <c:pt idx="4">
                  <c:v>F:JB-MP</c:v>
                </c:pt>
                <c:pt idx="5">
                  <c:v>L:JB-MP</c:v>
                </c:pt>
              </c:strCache>
            </c:strRef>
          </c:cat>
          <c:val>
            <c:numRef>
              <c:f>Tables!$C$47:$H$47</c:f>
              <c:numCache>
                <c:formatCode>0.0%</c:formatCode>
                <c:ptCount val="6"/>
                <c:pt idx="0">
                  <c:v>0.16264461351737441</c:v>
                </c:pt>
                <c:pt idx="1">
                  <c:v>-0.2772368457246418</c:v>
                </c:pt>
                <c:pt idx="2">
                  <c:v>-0.12905431390242608</c:v>
                </c:pt>
                <c:pt idx="3">
                  <c:v>0.21281906148466223</c:v>
                </c:pt>
                <c:pt idx="4">
                  <c:v>-7.6505661353773485E-2</c:v>
                </c:pt>
                <c:pt idx="5">
                  <c:v>2.5923074588675377E-2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7-4150-BB1E-3FC7D74D9EB4}"/>
            </c:ext>
          </c:extLst>
        </c:ser>
        <c:ser>
          <c:idx val="2"/>
          <c:order val="2"/>
          <c:tx>
            <c:strRef>
              <c:f>Tables!$B$48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Tables!$C$45:$H$45</c:f>
              <c:strCache>
                <c:ptCount val="6"/>
                <c:pt idx="0">
                  <c:v>F:JB-DT</c:v>
                </c:pt>
                <c:pt idx="1">
                  <c:v>L:JB-DT</c:v>
                </c:pt>
                <c:pt idx="2">
                  <c:v>F:JB-KH</c:v>
                </c:pt>
                <c:pt idx="3">
                  <c:v>L:JB-KH</c:v>
                </c:pt>
                <c:pt idx="4">
                  <c:v>F:JB-MP</c:v>
                </c:pt>
                <c:pt idx="5">
                  <c:v>L:JB-MP</c:v>
                </c:pt>
              </c:strCache>
            </c:strRef>
          </c:cat>
          <c:val>
            <c:numRef>
              <c:f>Tables!$C$48:$H$48</c:f>
              <c:numCache>
                <c:formatCode>0.0%</c:formatCode>
                <c:ptCount val="6"/>
                <c:pt idx="0">
                  <c:v>6.0416363227629818E-2</c:v>
                </c:pt>
                <c:pt idx="1">
                  <c:v>-0.11100425211995757</c:v>
                </c:pt>
                <c:pt idx="2">
                  <c:v>-0.10642937714548525</c:v>
                </c:pt>
                <c:pt idx="3">
                  <c:v>0.18455117533147491</c:v>
                </c:pt>
                <c:pt idx="4">
                  <c:v>-0.19532297112261038</c:v>
                </c:pt>
                <c:pt idx="5">
                  <c:v>0.30730918947659885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7-4150-BB1E-3FC7D74D9EB4}"/>
            </c:ext>
          </c:extLst>
        </c:ser>
        <c:ser>
          <c:idx val="3"/>
          <c:order val="3"/>
          <c:tx>
            <c:strRef>
              <c:f>Tables!$B$49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Tables!$C$45:$H$45</c:f>
              <c:strCache>
                <c:ptCount val="6"/>
                <c:pt idx="0">
                  <c:v>F:JB-DT</c:v>
                </c:pt>
                <c:pt idx="1">
                  <c:v>L:JB-DT</c:v>
                </c:pt>
                <c:pt idx="2">
                  <c:v>F:JB-KH</c:v>
                </c:pt>
                <c:pt idx="3">
                  <c:v>L:JB-KH</c:v>
                </c:pt>
                <c:pt idx="4">
                  <c:v>F:JB-MP</c:v>
                </c:pt>
                <c:pt idx="5">
                  <c:v>L:JB-MP</c:v>
                </c:pt>
              </c:strCache>
            </c:strRef>
          </c:cat>
          <c:val>
            <c:numRef>
              <c:f>Tables!$C$49:$H$49</c:f>
              <c:numCache>
                <c:formatCode>0.0%</c:formatCode>
                <c:ptCount val="6"/>
                <c:pt idx="0">
                  <c:v>0.15695047441549945</c:v>
                </c:pt>
                <c:pt idx="1">
                  <c:v>-0.122048734635128</c:v>
                </c:pt>
                <c:pt idx="2">
                  <c:v>-0.17739595861141477</c:v>
                </c:pt>
                <c:pt idx="3">
                  <c:v>0.22619774148491811</c:v>
                </c:pt>
                <c:pt idx="4">
                  <c:v>-0.1539217802076589</c:v>
                </c:pt>
                <c:pt idx="5">
                  <c:v>0.21414766323765677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7-4150-BB1E-3FC7D74D9EB4}"/>
            </c:ext>
          </c:extLst>
        </c:ser>
        <c:ser>
          <c:idx val="4"/>
          <c:order val="4"/>
          <c:tx>
            <c:strRef>
              <c:f>Tables!$B$50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Tables!$C$45:$H$45</c:f>
              <c:strCache>
                <c:ptCount val="6"/>
                <c:pt idx="0">
                  <c:v>F:JB-DT</c:v>
                </c:pt>
                <c:pt idx="1">
                  <c:v>L:JB-DT</c:v>
                </c:pt>
                <c:pt idx="2">
                  <c:v>F:JB-KH</c:v>
                </c:pt>
                <c:pt idx="3">
                  <c:v>L:JB-KH</c:v>
                </c:pt>
                <c:pt idx="4">
                  <c:v>F:JB-MP</c:v>
                </c:pt>
                <c:pt idx="5">
                  <c:v>L:JB-MP</c:v>
                </c:pt>
              </c:strCache>
            </c:strRef>
          </c:cat>
          <c:val>
            <c:numRef>
              <c:f>Tables!$C$50:$H$50</c:f>
              <c:numCache>
                <c:formatCode>0.0%</c:formatCode>
                <c:ptCount val="6"/>
                <c:pt idx="0">
                  <c:v>0.12423111752394478</c:v>
                </c:pt>
                <c:pt idx="1">
                  <c:v>-9.5318881912427322E-2</c:v>
                </c:pt>
                <c:pt idx="2">
                  <c:v>-0.10885264718542254</c:v>
                </c:pt>
                <c:pt idx="3">
                  <c:v>0.28320340523219661</c:v>
                </c:pt>
                <c:pt idx="4">
                  <c:v>0.17624521072796934</c:v>
                </c:pt>
                <c:pt idx="5">
                  <c:v>-0.1803503010399562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B7-4150-BB1E-3FC7D74D9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820104"/>
        <c:axId val="901821744"/>
      </c:barChart>
      <c:catAx>
        <c:axId val="90182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21744"/>
        <c:crosses val="autoZero"/>
        <c:auto val="1"/>
        <c:lblAlgn val="ctr"/>
        <c:lblOffset val="100"/>
        <c:noMultiLvlLbl val="0"/>
      </c:catAx>
      <c:valAx>
        <c:axId val="9018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2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Differential</a:t>
            </a:r>
            <a:r>
              <a:rPr lang="en-US" baseline="0"/>
              <a:t> Use of FL/F/L for 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Tables!$B$53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Tables!$C$52:$H$52</c:f>
              <c:strCache>
                <c:ptCount val="6"/>
                <c:pt idx="0">
                  <c:v>F:MP-KH</c:v>
                </c:pt>
                <c:pt idx="1">
                  <c:v>L:MP-KH</c:v>
                </c:pt>
                <c:pt idx="2">
                  <c:v>F:MP-DT</c:v>
                </c:pt>
                <c:pt idx="3">
                  <c:v>L:MP-DT</c:v>
                </c:pt>
                <c:pt idx="4">
                  <c:v>F:MP-JB</c:v>
                </c:pt>
                <c:pt idx="5">
                  <c:v>L:MP-JB</c:v>
                </c:pt>
              </c:strCache>
            </c:strRef>
          </c:cat>
          <c:val>
            <c:numRef>
              <c:f>Tables!$C$53:$H$53</c:f>
              <c:numCache>
                <c:formatCode>0.0%</c:formatCode>
                <c:ptCount val="6"/>
                <c:pt idx="0">
                  <c:v>-6.4583333333333354E-2</c:v>
                </c:pt>
                <c:pt idx="1">
                  <c:v>0.19444444444444442</c:v>
                </c:pt>
                <c:pt idx="2">
                  <c:v>0.14981273408239698</c:v>
                </c:pt>
                <c:pt idx="3">
                  <c:v>-0.20855181023720348</c:v>
                </c:pt>
                <c:pt idx="4">
                  <c:v>1.2106537530266193E-3</c:v>
                </c:pt>
                <c:pt idx="5">
                  <c:v>5.1183750336292633E-2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4-478F-8C76-752A6005D262}"/>
            </c:ext>
          </c:extLst>
        </c:ser>
        <c:ser>
          <c:idx val="1"/>
          <c:order val="1"/>
          <c:tx>
            <c:strRef>
              <c:f>Tables!$B$54</c:f>
              <c:strCache>
                <c:ptCount val="1"/>
                <c:pt idx="0">
                  <c:v>BH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Tables!$C$52:$H$52</c:f>
              <c:strCache>
                <c:ptCount val="6"/>
                <c:pt idx="0">
                  <c:v>F:MP-KH</c:v>
                </c:pt>
                <c:pt idx="1">
                  <c:v>L:MP-KH</c:v>
                </c:pt>
                <c:pt idx="2">
                  <c:v>F:MP-DT</c:v>
                </c:pt>
                <c:pt idx="3">
                  <c:v>L:MP-DT</c:v>
                </c:pt>
                <c:pt idx="4">
                  <c:v>F:MP-JB</c:v>
                </c:pt>
                <c:pt idx="5">
                  <c:v>L:MP-JB</c:v>
                </c:pt>
              </c:strCache>
            </c:strRef>
          </c:cat>
          <c:val>
            <c:numRef>
              <c:f>Tables!$C$54:$H$54</c:f>
              <c:numCache>
                <c:formatCode>0.0%</c:formatCode>
                <c:ptCount val="6"/>
                <c:pt idx="0">
                  <c:v>-5.2548652548652597E-2</c:v>
                </c:pt>
                <c:pt idx="1">
                  <c:v>0.18689598689598685</c:v>
                </c:pt>
                <c:pt idx="2">
                  <c:v>0.2391502748711479</c:v>
                </c:pt>
                <c:pt idx="3">
                  <c:v>-0.30315992031331718</c:v>
                </c:pt>
                <c:pt idx="4">
                  <c:v>7.6505661353773485E-2</c:v>
                </c:pt>
                <c:pt idx="5">
                  <c:v>-2.5923074588675377E-2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4-478F-8C76-752A6005D262}"/>
            </c:ext>
          </c:extLst>
        </c:ser>
        <c:ser>
          <c:idx val="2"/>
          <c:order val="2"/>
          <c:tx>
            <c:strRef>
              <c:f>Tables!$B$55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Tables!$C$52:$H$52</c:f>
              <c:strCache>
                <c:ptCount val="6"/>
                <c:pt idx="0">
                  <c:v>F:MP-KH</c:v>
                </c:pt>
                <c:pt idx="1">
                  <c:v>L:MP-KH</c:v>
                </c:pt>
                <c:pt idx="2">
                  <c:v>F:MP-DT</c:v>
                </c:pt>
                <c:pt idx="3">
                  <c:v>L:MP-DT</c:v>
                </c:pt>
                <c:pt idx="4">
                  <c:v>F:MP-JB</c:v>
                </c:pt>
                <c:pt idx="5">
                  <c:v>L:MP-JB</c:v>
                </c:pt>
              </c:strCache>
            </c:strRef>
          </c:cat>
          <c:val>
            <c:numRef>
              <c:f>Tables!$C$55:$H$55</c:f>
              <c:numCache>
                <c:formatCode>0.0%</c:formatCode>
                <c:ptCount val="6"/>
                <c:pt idx="0">
                  <c:v>8.8893593977125124E-2</c:v>
                </c:pt>
                <c:pt idx="1">
                  <c:v>-0.12275801414512394</c:v>
                </c:pt>
                <c:pt idx="2">
                  <c:v>0.25573933435024021</c:v>
                </c:pt>
                <c:pt idx="3">
                  <c:v>-0.41831344159655642</c:v>
                </c:pt>
                <c:pt idx="4">
                  <c:v>0.19532297112261038</c:v>
                </c:pt>
                <c:pt idx="5">
                  <c:v>-0.30730918947659885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54-478F-8C76-752A6005D262}"/>
            </c:ext>
          </c:extLst>
        </c:ser>
        <c:ser>
          <c:idx val="3"/>
          <c:order val="3"/>
          <c:tx>
            <c:strRef>
              <c:f>Tables!$B$56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Tables!$C$52:$H$52</c:f>
              <c:strCache>
                <c:ptCount val="6"/>
                <c:pt idx="0">
                  <c:v>F:MP-KH</c:v>
                </c:pt>
                <c:pt idx="1">
                  <c:v>L:MP-KH</c:v>
                </c:pt>
                <c:pt idx="2">
                  <c:v>F:MP-DT</c:v>
                </c:pt>
                <c:pt idx="3">
                  <c:v>L:MP-DT</c:v>
                </c:pt>
                <c:pt idx="4">
                  <c:v>F:MP-JB</c:v>
                </c:pt>
                <c:pt idx="5">
                  <c:v>L:MP-JB</c:v>
                </c:pt>
              </c:strCache>
            </c:strRef>
          </c:cat>
          <c:val>
            <c:numRef>
              <c:f>Tables!$C$56:$H$56</c:f>
              <c:numCache>
                <c:formatCode>0.0%</c:formatCode>
                <c:ptCount val="6"/>
                <c:pt idx="0">
                  <c:v>-2.3474178403755874E-2</c:v>
                </c:pt>
                <c:pt idx="1">
                  <c:v>1.2050078247261342E-2</c:v>
                </c:pt>
                <c:pt idx="2">
                  <c:v>0.31087225462315837</c:v>
                </c:pt>
                <c:pt idx="3">
                  <c:v>-0.33619639787278477</c:v>
                </c:pt>
                <c:pt idx="4">
                  <c:v>0.1539217802076589</c:v>
                </c:pt>
                <c:pt idx="5">
                  <c:v>-0.21414766323765677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54-478F-8C76-752A6005D262}"/>
            </c:ext>
          </c:extLst>
        </c:ser>
        <c:ser>
          <c:idx val="4"/>
          <c:order val="4"/>
          <c:tx>
            <c:strRef>
              <c:f>Tables!$B$57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Tables!$C$52:$H$52</c:f>
              <c:strCache>
                <c:ptCount val="6"/>
                <c:pt idx="0">
                  <c:v>F:MP-KH</c:v>
                </c:pt>
                <c:pt idx="1">
                  <c:v>L:MP-KH</c:v>
                </c:pt>
                <c:pt idx="2">
                  <c:v>F:MP-DT</c:v>
                </c:pt>
                <c:pt idx="3">
                  <c:v>L:MP-DT</c:v>
                </c:pt>
                <c:pt idx="4">
                  <c:v>F:MP-JB</c:v>
                </c:pt>
                <c:pt idx="5">
                  <c:v>L:MP-JB</c:v>
                </c:pt>
              </c:strCache>
            </c:strRef>
          </c:cat>
          <c:val>
            <c:numRef>
              <c:f>Tables!$C$57:$H$57</c:f>
              <c:numCache>
                <c:formatCode>0.0%</c:formatCode>
                <c:ptCount val="6"/>
                <c:pt idx="0">
                  <c:v>-0.28509785791339187</c:v>
                </c:pt>
                <c:pt idx="1">
                  <c:v>0.46355370627215281</c:v>
                </c:pt>
                <c:pt idx="2">
                  <c:v>-5.2014093204024558E-2</c:v>
                </c:pt>
                <c:pt idx="3">
                  <c:v>8.5031419127528873E-2</c:v>
                </c:pt>
                <c:pt idx="4">
                  <c:v>-0.17624521072796934</c:v>
                </c:pt>
                <c:pt idx="5">
                  <c:v>0.1803503010399562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54-478F-8C76-752A6005D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087640"/>
        <c:axId val="901089608"/>
      </c:barChart>
      <c:catAx>
        <c:axId val="90108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89608"/>
        <c:crosses val="autoZero"/>
        <c:auto val="1"/>
        <c:lblAlgn val="ctr"/>
        <c:lblOffset val="100"/>
        <c:noMultiLvlLbl val="0"/>
      </c:catAx>
      <c:valAx>
        <c:axId val="90108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8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Differential</a:t>
            </a:r>
            <a:r>
              <a:rPr lang="en-US" baseline="0"/>
              <a:t> Use of FL/F/L for KH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Tables!$B$60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Tables!$C$59:$H$59</c:f>
              <c:strCache>
                <c:ptCount val="6"/>
                <c:pt idx="0">
                  <c:v>F:KH-MP</c:v>
                </c:pt>
                <c:pt idx="1">
                  <c:v>L:KH-MP</c:v>
                </c:pt>
                <c:pt idx="2">
                  <c:v>F:KH-JB</c:v>
                </c:pt>
                <c:pt idx="3">
                  <c:v>L:KH-JB</c:v>
                </c:pt>
                <c:pt idx="4">
                  <c:v>F:KH-DT</c:v>
                </c:pt>
                <c:pt idx="5">
                  <c:v>L:KH-DT</c:v>
                </c:pt>
              </c:strCache>
            </c:strRef>
          </c:cat>
          <c:val>
            <c:numRef>
              <c:f>Tables!$C$60:$H$60</c:f>
              <c:numCache>
                <c:formatCode>0.0%</c:formatCode>
                <c:ptCount val="6"/>
                <c:pt idx="0">
                  <c:v>6.4583333333333354E-2</c:v>
                </c:pt>
                <c:pt idx="1">
                  <c:v>-0.19444444444444442</c:v>
                </c:pt>
                <c:pt idx="2">
                  <c:v>6.5793987086359973E-2</c:v>
                </c:pt>
                <c:pt idx="3">
                  <c:v>-0.14326069410815179</c:v>
                </c:pt>
                <c:pt idx="4">
                  <c:v>0.21439606741573036</c:v>
                </c:pt>
                <c:pt idx="5">
                  <c:v>-0.4029962546816479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F-469C-980A-469C3485C3E0}"/>
            </c:ext>
          </c:extLst>
        </c:ser>
        <c:ser>
          <c:idx val="1"/>
          <c:order val="1"/>
          <c:tx>
            <c:strRef>
              <c:f>Tables!$B$61</c:f>
              <c:strCache>
                <c:ptCount val="1"/>
                <c:pt idx="0">
                  <c:v>BH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Tables!$C$59:$H$59</c:f>
              <c:strCache>
                <c:ptCount val="6"/>
                <c:pt idx="0">
                  <c:v>F:KH-MP</c:v>
                </c:pt>
                <c:pt idx="1">
                  <c:v>L:KH-MP</c:v>
                </c:pt>
                <c:pt idx="2">
                  <c:v>F:KH-JB</c:v>
                </c:pt>
                <c:pt idx="3">
                  <c:v>L:KH-JB</c:v>
                </c:pt>
                <c:pt idx="4">
                  <c:v>F:KH-DT</c:v>
                </c:pt>
                <c:pt idx="5">
                  <c:v>L:KH-DT</c:v>
                </c:pt>
              </c:strCache>
            </c:strRef>
          </c:cat>
          <c:val>
            <c:numRef>
              <c:f>Tables!$C$61:$H$61</c:f>
              <c:numCache>
                <c:formatCode>0.0%</c:formatCode>
                <c:ptCount val="6"/>
                <c:pt idx="0">
                  <c:v>5.2548652548652597E-2</c:v>
                </c:pt>
                <c:pt idx="1">
                  <c:v>-0.18689598689598685</c:v>
                </c:pt>
                <c:pt idx="2">
                  <c:v>0.12905431390242608</c:v>
                </c:pt>
                <c:pt idx="3">
                  <c:v>-0.21281906148466223</c:v>
                </c:pt>
                <c:pt idx="4">
                  <c:v>0.29169892741980047</c:v>
                </c:pt>
                <c:pt idx="5">
                  <c:v>-0.49005590720930403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F-469C-980A-469C3485C3E0}"/>
            </c:ext>
          </c:extLst>
        </c:ser>
        <c:ser>
          <c:idx val="2"/>
          <c:order val="2"/>
          <c:tx>
            <c:strRef>
              <c:f>Tables!$B$62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Tables!$C$59:$H$59</c:f>
              <c:strCache>
                <c:ptCount val="6"/>
                <c:pt idx="0">
                  <c:v>F:KH-MP</c:v>
                </c:pt>
                <c:pt idx="1">
                  <c:v>L:KH-MP</c:v>
                </c:pt>
                <c:pt idx="2">
                  <c:v>F:KH-JB</c:v>
                </c:pt>
                <c:pt idx="3">
                  <c:v>L:KH-JB</c:v>
                </c:pt>
                <c:pt idx="4">
                  <c:v>F:KH-DT</c:v>
                </c:pt>
                <c:pt idx="5">
                  <c:v>L:KH-DT</c:v>
                </c:pt>
              </c:strCache>
            </c:strRef>
          </c:cat>
          <c:val>
            <c:numRef>
              <c:f>Tables!$C$62:$H$62</c:f>
              <c:numCache>
                <c:formatCode>0.0%</c:formatCode>
                <c:ptCount val="6"/>
                <c:pt idx="0">
                  <c:v>-8.8893593977125124E-2</c:v>
                </c:pt>
                <c:pt idx="1">
                  <c:v>0.12275801414512394</c:v>
                </c:pt>
                <c:pt idx="2">
                  <c:v>0.10642937714548525</c:v>
                </c:pt>
                <c:pt idx="3">
                  <c:v>-0.18455117533147491</c:v>
                </c:pt>
                <c:pt idx="4">
                  <c:v>0.16684574037311509</c:v>
                </c:pt>
                <c:pt idx="5">
                  <c:v>-0.29555542745143248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1F-469C-980A-469C3485C3E0}"/>
            </c:ext>
          </c:extLst>
        </c:ser>
        <c:ser>
          <c:idx val="3"/>
          <c:order val="3"/>
          <c:tx>
            <c:strRef>
              <c:f>Tables!$B$63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Tables!$C$59:$H$59</c:f>
              <c:strCache>
                <c:ptCount val="6"/>
                <c:pt idx="0">
                  <c:v>F:KH-MP</c:v>
                </c:pt>
                <c:pt idx="1">
                  <c:v>L:KH-MP</c:v>
                </c:pt>
                <c:pt idx="2">
                  <c:v>F:KH-JB</c:v>
                </c:pt>
                <c:pt idx="3">
                  <c:v>L:KH-JB</c:v>
                </c:pt>
                <c:pt idx="4">
                  <c:v>F:KH-DT</c:v>
                </c:pt>
                <c:pt idx="5">
                  <c:v>L:KH-DT</c:v>
                </c:pt>
              </c:strCache>
            </c:strRef>
          </c:cat>
          <c:val>
            <c:numRef>
              <c:f>Tables!$C$63:$H$63</c:f>
              <c:numCache>
                <c:formatCode>0.0%</c:formatCode>
                <c:ptCount val="6"/>
                <c:pt idx="0">
                  <c:v>2.3474178403755874E-2</c:v>
                </c:pt>
                <c:pt idx="1">
                  <c:v>-1.2050078247261342E-2</c:v>
                </c:pt>
                <c:pt idx="2">
                  <c:v>0.17739595861141477</c:v>
                </c:pt>
                <c:pt idx="3">
                  <c:v>-0.22619774148491811</c:v>
                </c:pt>
                <c:pt idx="4">
                  <c:v>0.33434643302691425</c:v>
                </c:pt>
                <c:pt idx="5">
                  <c:v>-0.34824647612004611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1F-469C-980A-469C3485C3E0}"/>
            </c:ext>
          </c:extLst>
        </c:ser>
        <c:ser>
          <c:idx val="4"/>
          <c:order val="4"/>
          <c:tx>
            <c:strRef>
              <c:f>Tables!$B$64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Tables!$C$59:$H$59</c:f>
              <c:strCache>
                <c:ptCount val="6"/>
                <c:pt idx="0">
                  <c:v>F:KH-MP</c:v>
                </c:pt>
                <c:pt idx="1">
                  <c:v>L:KH-MP</c:v>
                </c:pt>
                <c:pt idx="2">
                  <c:v>F:KH-JB</c:v>
                </c:pt>
                <c:pt idx="3">
                  <c:v>L:KH-JB</c:v>
                </c:pt>
                <c:pt idx="4">
                  <c:v>F:KH-DT</c:v>
                </c:pt>
                <c:pt idx="5">
                  <c:v>L:KH-DT</c:v>
                </c:pt>
              </c:strCache>
            </c:strRef>
          </c:cat>
          <c:val>
            <c:numRef>
              <c:f>Tables!$C$64:$H$64</c:f>
              <c:numCache>
                <c:formatCode>0.0%</c:formatCode>
                <c:ptCount val="6"/>
                <c:pt idx="0">
                  <c:v>0.28509785791339187</c:v>
                </c:pt>
                <c:pt idx="1">
                  <c:v>-0.46355370627215281</c:v>
                </c:pt>
                <c:pt idx="2">
                  <c:v>0.10885264718542254</c:v>
                </c:pt>
                <c:pt idx="3">
                  <c:v>-0.28320340523219661</c:v>
                </c:pt>
                <c:pt idx="4">
                  <c:v>0.23308376470936731</c:v>
                </c:pt>
                <c:pt idx="5">
                  <c:v>-0.37852228714462394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1F-469C-980A-469C3485C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875272"/>
        <c:axId val="718875600"/>
      </c:barChart>
      <c:catAx>
        <c:axId val="71887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75600"/>
        <c:crosses val="autoZero"/>
        <c:auto val="1"/>
        <c:lblAlgn val="ctr"/>
        <c:lblOffset val="100"/>
        <c:noMultiLvlLbl val="0"/>
      </c:catAx>
      <c:valAx>
        <c:axId val="7188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7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459105</xdr:colOff>
      <xdr:row>8</xdr:row>
      <xdr:rowOff>76200</xdr:rowOff>
    </xdr:from>
    <xdr:to>
      <xdr:col>25</xdr:col>
      <xdr:colOff>154305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730E3-CD72-4DA9-A064-EFBCDBBF1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155257</xdr:colOff>
      <xdr:row>0</xdr:row>
      <xdr:rowOff>0</xdr:rowOff>
    </xdr:from>
    <xdr:to>
      <xdr:col>24</xdr:col>
      <xdr:colOff>460057</xdr:colOff>
      <xdr:row>15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CC93C6-3944-4672-907E-988A60F93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403410</xdr:colOff>
      <xdr:row>31</xdr:row>
      <xdr:rowOff>109593</xdr:rowOff>
    </xdr:from>
    <xdr:to>
      <xdr:col>24</xdr:col>
      <xdr:colOff>97041</xdr:colOff>
      <xdr:row>46</xdr:row>
      <xdr:rowOff>157667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35F877-D510-4097-BA66-9BCFA8754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440838</xdr:colOff>
      <xdr:row>47</xdr:row>
      <xdr:rowOff>163717</xdr:rowOff>
    </xdr:from>
    <xdr:to>
      <xdr:col>24</xdr:col>
      <xdr:colOff>549087</xdr:colOff>
      <xdr:row>63</xdr:row>
      <xdr:rowOff>34402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779D40-5637-4B16-B86F-8C016FB7C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364078</xdr:colOff>
      <xdr:row>64</xdr:row>
      <xdr:rowOff>8741</xdr:rowOff>
    </xdr:from>
    <xdr:to>
      <xdr:col>24</xdr:col>
      <xdr:colOff>552898</xdr:colOff>
      <xdr:row>78</xdr:row>
      <xdr:rowOff>67236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122B4B-C9FD-4CEC-9E00-029B55D1D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321385</xdr:colOff>
      <xdr:row>80</xdr:row>
      <xdr:rowOff>45943</xdr:rowOff>
    </xdr:from>
    <xdr:to>
      <xdr:col>24</xdr:col>
      <xdr:colOff>571500</xdr:colOff>
      <xdr:row>94</xdr:row>
      <xdr:rowOff>76536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C01FE7-D120-46E2-9200-F3BAE9E22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8F11-3113-41A2-BC61-8CBB7481B381}">
  <sheetPr>
    <pageSetUpPr fitToPage="1"/>
  </sheetPr>
  <dimension ref="A1:Z22"/>
  <sheetViews>
    <sheetView zoomScaleNormal="100" workbookViewId="0">
      <selection activeCell="Y7" sqref="A1:Y7"/>
    </sheetView>
  </sheetViews>
  <sheetFormatPr defaultRowHeight="14.4" x14ac:dyDescent="0.3"/>
  <cols>
    <col min="1" max="1" width="18.88671875" style="98" bestFit="1" customWidth="1"/>
    <col min="2" max="25" width="6.109375" style="1" customWidth="1"/>
    <col min="26" max="16384" width="8.88671875" style="1"/>
  </cols>
  <sheetData>
    <row r="1" spans="1:26" ht="15" thickTop="1" x14ac:dyDescent="0.3">
      <c r="B1" s="144" t="s">
        <v>5</v>
      </c>
      <c r="C1" s="145"/>
      <c r="D1" s="145"/>
      <c r="E1" s="145"/>
      <c r="F1" s="145"/>
      <c r="G1" s="146"/>
      <c r="H1" s="147" t="s">
        <v>6</v>
      </c>
      <c r="I1" s="145"/>
      <c r="J1" s="145"/>
      <c r="K1" s="145"/>
      <c r="L1" s="145"/>
      <c r="M1" s="148"/>
      <c r="N1" s="147" t="s">
        <v>7</v>
      </c>
      <c r="O1" s="145"/>
      <c r="P1" s="145"/>
      <c r="Q1" s="145"/>
      <c r="R1" s="145"/>
      <c r="S1" s="148"/>
      <c r="T1" s="149" t="s">
        <v>8</v>
      </c>
      <c r="U1" s="145"/>
      <c r="V1" s="145"/>
      <c r="W1" s="145"/>
      <c r="X1" s="145"/>
      <c r="Y1" s="150"/>
    </row>
    <row r="2" spans="1:26" ht="15" thickBot="1" x14ac:dyDescent="0.35">
      <c r="B2" s="2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131" t="s">
        <v>14</v>
      </c>
      <c r="H2" s="5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132" t="s">
        <v>14</v>
      </c>
      <c r="N2" s="5" t="s">
        <v>9</v>
      </c>
      <c r="O2" s="3" t="s">
        <v>10</v>
      </c>
      <c r="P2" s="3" t="s">
        <v>11</v>
      </c>
      <c r="Q2" s="3" t="s">
        <v>12</v>
      </c>
      <c r="R2" s="3" t="s">
        <v>13</v>
      </c>
      <c r="S2" s="132" t="s">
        <v>14</v>
      </c>
      <c r="T2" s="7" t="s">
        <v>9</v>
      </c>
      <c r="U2" s="3" t="s">
        <v>10</v>
      </c>
      <c r="V2" s="3" t="s">
        <v>11</v>
      </c>
      <c r="W2" s="3" t="s">
        <v>12</v>
      </c>
      <c r="X2" s="3" t="s">
        <v>13</v>
      </c>
      <c r="Y2" s="133" t="s">
        <v>14</v>
      </c>
    </row>
    <row r="3" spans="1:26" ht="15" thickTop="1" x14ac:dyDescent="0.3">
      <c r="A3" s="108" t="s">
        <v>38</v>
      </c>
      <c r="B3" s="37">
        <v>7</v>
      </c>
      <c r="C3" s="38">
        <v>26</v>
      </c>
      <c r="D3" s="38">
        <v>181</v>
      </c>
      <c r="E3" s="38">
        <v>45</v>
      </c>
      <c r="F3" s="38">
        <v>2411</v>
      </c>
      <c r="G3" s="134">
        <f>SUM(B3:F3)</f>
        <v>2670</v>
      </c>
      <c r="H3" s="40">
        <v>5</v>
      </c>
      <c r="I3" s="38">
        <v>1</v>
      </c>
      <c r="J3" s="38">
        <v>468</v>
      </c>
      <c r="K3" s="38">
        <v>410</v>
      </c>
      <c r="L3" s="38">
        <v>1594</v>
      </c>
      <c r="M3" s="137">
        <f>SUM(H3:L3)</f>
        <v>2478</v>
      </c>
      <c r="N3" s="40">
        <v>0</v>
      </c>
      <c r="O3" s="38">
        <v>0</v>
      </c>
      <c r="P3" s="38">
        <v>5</v>
      </c>
      <c r="Q3" s="38">
        <v>6</v>
      </c>
      <c r="R3" s="38">
        <v>25</v>
      </c>
      <c r="S3" s="137">
        <f>SUM(N3:R3)</f>
        <v>36</v>
      </c>
      <c r="T3" s="42">
        <v>0</v>
      </c>
      <c r="U3" s="38">
        <v>1</v>
      </c>
      <c r="V3" s="38">
        <v>42</v>
      </c>
      <c r="W3" s="38">
        <v>37</v>
      </c>
      <c r="X3" s="38">
        <v>80</v>
      </c>
      <c r="Y3" s="140">
        <f>SUM(T3:X3)</f>
        <v>160</v>
      </c>
    </row>
    <row r="4" spans="1:26" x14ac:dyDescent="0.3">
      <c r="A4" s="109" t="s">
        <v>37</v>
      </c>
      <c r="B4" s="91">
        <v>44</v>
      </c>
      <c r="C4" s="92">
        <v>380</v>
      </c>
      <c r="D4" s="92">
        <v>1194</v>
      </c>
      <c r="E4" s="92">
        <v>528</v>
      </c>
      <c r="F4" s="92">
        <v>20625</v>
      </c>
      <c r="G4" s="135">
        <f>SUM(B4:F4)</f>
        <v>22771</v>
      </c>
      <c r="H4" s="94">
        <v>15</v>
      </c>
      <c r="I4" s="92">
        <v>18</v>
      </c>
      <c r="J4" s="92">
        <v>2986</v>
      </c>
      <c r="K4" s="92">
        <v>3022</v>
      </c>
      <c r="L4" s="92">
        <v>10221</v>
      </c>
      <c r="M4" s="138">
        <f>SUM(H4:L4)</f>
        <v>16262</v>
      </c>
      <c r="N4" s="94">
        <v>1</v>
      </c>
      <c r="O4" s="92">
        <v>2</v>
      </c>
      <c r="P4" s="92">
        <v>49</v>
      </c>
      <c r="Q4" s="92">
        <v>101</v>
      </c>
      <c r="R4" s="92">
        <v>232</v>
      </c>
      <c r="S4" s="138">
        <f>SUM(N4:R4)</f>
        <v>385</v>
      </c>
      <c r="T4" s="96">
        <v>12</v>
      </c>
      <c r="U4" s="92">
        <v>34</v>
      </c>
      <c r="V4" s="92">
        <v>582</v>
      </c>
      <c r="W4" s="92">
        <v>734</v>
      </c>
      <c r="X4" s="92">
        <v>969</v>
      </c>
      <c r="Y4" s="141">
        <f>SUM(T4:X4)</f>
        <v>2331</v>
      </c>
    </row>
    <row r="5" spans="1:26" x14ac:dyDescent="0.3">
      <c r="A5" s="109" t="s">
        <v>36</v>
      </c>
      <c r="B5" s="91">
        <v>180</v>
      </c>
      <c r="C5" s="92">
        <v>662</v>
      </c>
      <c r="D5" s="92">
        <v>1327</v>
      </c>
      <c r="E5" s="92">
        <v>303</v>
      </c>
      <c r="F5" s="92">
        <v>13184</v>
      </c>
      <c r="G5" s="135">
        <f>SUM(B5:F5)</f>
        <v>15656</v>
      </c>
      <c r="H5" s="94">
        <v>39</v>
      </c>
      <c r="I5" s="92">
        <v>6</v>
      </c>
      <c r="J5" s="92">
        <v>1994</v>
      </c>
      <c r="K5" s="92">
        <v>860</v>
      </c>
      <c r="L5" s="92">
        <v>7882</v>
      </c>
      <c r="M5" s="138">
        <f>SUM(H5:L5)</f>
        <v>10781</v>
      </c>
      <c r="N5" s="94">
        <v>13</v>
      </c>
      <c r="O5" s="92">
        <v>5</v>
      </c>
      <c r="P5" s="92">
        <v>63</v>
      </c>
      <c r="Q5" s="92">
        <v>74</v>
      </c>
      <c r="R5" s="92">
        <v>114</v>
      </c>
      <c r="S5" s="138">
        <f>SUM(N5:R5)</f>
        <v>269</v>
      </c>
      <c r="T5" s="96">
        <v>6</v>
      </c>
      <c r="U5" s="92">
        <v>6</v>
      </c>
      <c r="V5" s="92">
        <v>232</v>
      </c>
      <c r="W5" s="92">
        <v>170</v>
      </c>
      <c r="X5" s="92">
        <v>499</v>
      </c>
      <c r="Y5" s="141">
        <f>SUM(T5:X5)</f>
        <v>913</v>
      </c>
    </row>
    <row r="6" spans="1:26" x14ac:dyDescent="0.3">
      <c r="A6" s="109" t="s">
        <v>35</v>
      </c>
      <c r="B6" s="91">
        <v>203</v>
      </c>
      <c r="C6" s="92">
        <v>2380</v>
      </c>
      <c r="D6" s="92">
        <v>1041</v>
      </c>
      <c r="E6" s="92">
        <v>466</v>
      </c>
      <c r="F6" s="92">
        <v>16657</v>
      </c>
      <c r="G6" s="135">
        <f>SUM(B6:F6)</f>
        <v>20747</v>
      </c>
      <c r="H6" s="94">
        <v>4</v>
      </c>
      <c r="I6" s="92">
        <v>4</v>
      </c>
      <c r="J6" s="92">
        <v>1935</v>
      </c>
      <c r="K6" s="92">
        <v>2494</v>
      </c>
      <c r="L6" s="92">
        <v>9464</v>
      </c>
      <c r="M6" s="138">
        <f>SUM(H6:L6)</f>
        <v>13901</v>
      </c>
      <c r="N6" s="94">
        <v>5</v>
      </c>
      <c r="O6" s="92">
        <v>15</v>
      </c>
      <c r="P6" s="92">
        <v>28</v>
      </c>
      <c r="Q6" s="92">
        <v>80</v>
      </c>
      <c r="R6" s="92">
        <v>112</v>
      </c>
      <c r="S6" s="138">
        <f>SUM(N6:R6)</f>
        <v>240</v>
      </c>
      <c r="T6" s="96">
        <v>1</v>
      </c>
      <c r="U6" s="92">
        <v>1</v>
      </c>
      <c r="V6" s="92">
        <v>239</v>
      </c>
      <c r="W6" s="92">
        <v>456</v>
      </c>
      <c r="X6" s="92">
        <v>581</v>
      </c>
      <c r="Y6" s="141">
        <f>SUM(T6:X6)</f>
        <v>1278</v>
      </c>
    </row>
    <row r="7" spans="1:26" ht="15" thickBot="1" x14ac:dyDescent="0.35">
      <c r="A7" s="110" t="s">
        <v>34</v>
      </c>
      <c r="B7" s="58">
        <v>27</v>
      </c>
      <c r="C7" s="59">
        <v>212</v>
      </c>
      <c r="D7" s="59">
        <v>54</v>
      </c>
      <c r="E7" s="59">
        <v>89</v>
      </c>
      <c r="F7" s="59">
        <v>929</v>
      </c>
      <c r="G7" s="136">
        <f>SUM(B7:F7)</f>
        <v>1311</v>
      </c>
      <c r="H7" s="61">
        <v>0</v>
      </c>
      <c r="I7" s="59">
        <v>0</v>
      </c>
      <c r="J7" s="59">
        <v>158</v>
      </c>
      <c r="K7" s="59">
        <v>156</v>
      </c>
      <c r="L7" s="59">
        <v>498</v>
      </c>
      <c r="M7" s="139">
        <f>SUM(H7:L7)</f>
        <v>812</v>
      </c>
      <c r="N7" s="61">
        <v>1</v>
      </c>
      <c r="O7" s="59">
        <v>4</v>
      </c>
      <c r="P7" s="59">
        <v>7</v>
      </c>
      <c r="Q7" s="59">
        <v>1</v>
      </c>
      <c r="R7" s="59">
        <v>50</v>
      </c>
      <c r="S7" s="139">
        <f>SUM(N7:R7)</f>
        <v>63</v>
      </c>
      <c r="T7" s="63">
        <v>0</v>
      </c>
      <c r="U7" s="59">
        <v>0</v>
      </c>
      <c r="V7" s="59">
        <v>38</v>
      </c>
      <c r="W7" s="59">
        <v>31</v>
      </c>
      <c r="X7" s="59">
        <v>34</v>
      </c>
      <c r="Y7" s="142">
        <f>SUM(T7:X7)</f>
        <v>103</v>
      </c>
    </row>
    <row r="8" spans="1:26" ht="15" thickTop="1" x14ac:dyDescent="0.3"/>
    <row r="12" spans="1:26" s="72" customFormat="1" x14ac:dyDescent="0.3">
      <c r="A12" s="130"/>
      <c r="B12" s="72">
        <f>B3/$G3</f>
        <v>2.6217228464419477E-3</v>
      </c>
      <c r="C12" s="72">
        <f>C3/$G3</f>
        <v>9.7378277153558051E-3</v>
      </c>
      <c r="D12" s="72">
        <f>D3/$G3</f>
        <v>6.7790262172284649E-2</v>
      </c>
      <c r="E12" s="72">
        <f>E3/$G3</f>
        <v>1.6853932584269662E-2</v>
      </c>
      <c r="F12" s="72">
        <f>F3/$G3</f>
        <v>0.9029962546816479</v>
      </c>
      <c r="G12" s="72">
        <f>B4/$G4</f>
        <v>1.9322822888762023E-3</v>
      </c>
      <c r="H12" s="72">
        <f>C4/$G4</f>
        <v>1.6687892494839929E-2</v>
      </c>
      <c r="I12" s="72">
        <f>D4/$G4</f>
        <v>5.2435114839049668E-2</v>
      </c>
      <c r="J12" s="72">
        <f>E4/$G4</f>
        <v>2.3187387466514425E-2</v>
      </c>
      <c r="K12" s="72">
        <f>F4/$G4</f>
        <v>0.90575732291071975</v>
      </c>
      <c r="L12" s="72">
        <f>B5/$G5</f>
        <v>1.1497189575881452E-2</v>
      </c>
      <c r="M12" s="72">
        <f>C5/$G5</f>
        <v>4.2284108329075115E-2</v>
      </c>
      <c r="N12" s="72">
        <f>D5/$G5</f>
        <v>8.4759836484414916E-2</v>
      </c>
      <c r="O12" s="72">
        <f>E5/$G5</f>
        <v>1.9353602452733775E-2</v>
      </c>
      <c r="P12" s="72">
        <f>F5/$G5</f>
        <v>0.84210526315789469</v>
      </c>
      <c r="Q12" s="72">
        <f>B6/$G6</f>
        <v>9.7845471634453174E-3</v>
      </c>
      <c r="R12" s="72">
        <f>C6/$G6</f>
        <v>0.11471538053694511</v>
      </c>
      <c r="S12" s="72">
        <f>D6/$G6</f>
        <v>5.017592904998313E-2</v>
      </c>
      <c r="T12" s="72">
        <f>E6/$G6</f>
        <v>2.2461078710174966E-2</v>
      </c>
      <c r="U12" s="72">
        <f>F6/$G6</f>
        <v>0.80286306453945144</v>
      </c>
      <c r="V12" s="72">
        <f>B7/$G7</f>
        <v>2.0594965675057208E-2</v>
      </c>
      <c r="W12" s="72">
        <f>C7/$G7</f>
        <v>0.16170861937452327</v>
      </c>
      <c r="X12" s="72">
        <f>D7/$G7</f>
        <v>4.1189931350114416E-2</v>
      </c>
      <c r="Y12" s="72">
        <f>E7/$G7</f>
        <v>6.7887109077040431E-2</v>
      </c>
      <c r="Z12" s="72">
        <f>F7/$G7</f>
        <v>0.70861937452326473</v>
      </c>
    </row>
    <row r="13" spans="1:26" s="72" customFormat="1" x14ac:dyDescent="0.3">
      <c r="A13" s="130"/>
      <c r="B13" s="72">
        <f>H3/$M3</f>
        <v>2.0177562550443904E-3</v>
      </c>
      <c r="C13" s="72">
        <f>I3/$M3</f>
        <v>4.0355125100887811E-4</v>
      </c>
      <c r="D13" s="72">
        <f>J3/$M3</f>
        <v>0.18886198547215496</v>
      </c>
      <c r="E13" s="72">
        <f>K3/$M3</f>
        <v>0.16545601291364004</v>
      </c>
      <c r="F13" s="72">
        <f>L3/$M3</f>
        <v>0.64326069410815179</v>
      </c>
      <c r="G13" s="72">
        <f>H4/$M4</f>
        <v>9.2239576927807159E-4</v>
      </c>
      <c r="H13" s="72">
        <f>I4/$M4</f>
        <v>1.1068749231336859E-3</v>
      </c>
      <c r="I13" s="72">
        <f>J4/$M4</f>
        <v>0.18361825113762145</v>
      </c>
      <c r="J13" s="72">
        <f>K4/$M4</f>
        <v>0.18583200098388883</v>
      </c>
      <c r="K13" s="72">
        <f>L4/$M4</f>
        <v>0.62852047718607795</v>
      </c>
      <c r="L13" s="72">
        <f>H5/$M5</f>
        <v>3.6174751878304424E-3</v>
      </c>
      <c r="M13" s="72">
        <f>I5/$M5</f>
        <v>5.5653464428160649E-4</v>
      </c>
      <c r="N13" s="72">
        <f>J5/$M5</f>
        <v>0.18495501344958723</v>
      </c>
      <c r="O13" s="72">
        <f>K5/$M5</f>
        <v>7.9769965680363597E-2</v>
      </c>
      <c r="P13" s="72">
        <f>L5/$M5</f>
        <v>0.73110101103793712</v>
      </c>
      <c r="Q13" s="72">
        <f>H6/$M6</f>
        <v>2.8774908279979855E-4</v>
      </c>
      <c r="R13" s="72">
        <f>I6/$M6</f>
        <v>2.8774908279979855E-4</v>
      </c>
      <c r="S13" s="72">
        <f>J6/$M6</f>
        <v>0.13919861880440257</v>
      </c>
      <c r="T13" s="72">
        <f>K6/$M6</f>
        <v>0.17941155312567442</v>
      </c>
      <c r="U13" s="72">
        <f>L6/$M6</f>
        <v>0.68081432990432345</v>
      </c>
      <c r="V13" s="72">
        <f>H7/$M7</f>
        <v>0</v>
      </c>
      <c r="W13" s="72">
        <f>I7/$M7</f>
        <v>0</v>
      </c>
      <c r="X13" s="72">
        <f>J7/$M7</f>
        <v>0.19458128078817735</v>
      </c>
      <c r="Y13" s="72">
        <f>K7/$M7</f>
        <v>0.19211822660098521</v>
      </c>
      <c r="Z13" s="72">
        <f>L7/$M7</f>
        <v>0.61330049261083741</v>
      </c>
    </row>
    <row r="14" spans="1:26" s="72" customFormat="1" x14ac:dyDescent="0.3">
      <c r="A14" s="130"/>
      <c r="B14" s="72">
        <f>N3/$S3</f>
        <v>0</v>
      </c>
      <c r="C14" s="72">
        <f>O3/$S3</f>
        <v>0</v>
      </c>
      <c r="D14" s="72">
        <f>P3/$S3</f>
        <v>0.1388888888888889</v>
      </c>
      <c r="E14" s="72">
        <f>Q3/$S3</f>
        <v>0.16666666666666666</v>
      </c>
      <c r="F14" s="72">
        <f>R3/$S3</f>
        <v>0.69444444444444442</v>
      </c>
      <c r="G14" s="72">
        <f>N4/$S4</f>
        <v>2.5974025974025974E-3</v>
      </c>
      <c r="H14" s="72">
        <f>O4/$S4</f>
        <v>5.1948051948051948E-3</v>
      </c>
      <c r="I14" s="72">
        <f>P4/$S4</f>
        <v>0.12727272727272726</v>
      </c>
      <c r="J14" s="72">
        <f>Q4/$S4</f>
        <v>0.26233766233766231</v>
      </c>
      <c r="K14" s="72">
        <f>R4/$S4</f>
        <v>0.60259740259740258</v>
      </c>
      <c r="L14" s="72">
        <f>N5/$S5</f>
        <v>4.8327137546468404E-2</v>
      </c>
      <c r="M14" s="72">
        <f>O5/$S5</f>
        <v>1.858736059479554E-2</v>
      </c>
      <c r="N14" s="72">
        <f>P5/$S5</f>
        <v>0.2342007434944238</v>
      </c>
      <c r="O14" s="72">
        <f>Q5/$S5</f>
        <v>0.27509293680297398</v>
      </c>
      <c r="P14" s="72">
        <f>R5/$S5</f>
        <v>0.42379182156133827</v>
      </c>
      <c r="Q14" s="72">
        <f>N6/$S6</f>
        <v>2.0833333333333332E-2</v>
      </c>
      <c r="R14" s="72">
        <f>O6/$S6</f>
        <v>6.25E-2</v>
      </c>
      <c r="S14" s="72">
        <f>P6/$S6</f>
        <v>0.11666666666666667</v>
      </c>
      <c r="T14" s="72">
        <f>Q6/$S6</f>
        <v>0.33333333333333331</v>
      </c>
      <c r="U14" s="72">
        <f>R6/$S6</f>
        <v>0.46666666666666667</v>
      </c>
      <c r="V14" s="72">
        <f>N7/$S7</f>
        <v>1.5873015873015872E-2</v>
      </c>
      <c r="W14" s="72">
        <f>O7/$S7</f>
        <v>6.3492063492063489E-2</v>
      </c>
      <c r="X14" s="72">
        <f>P7/$S7</f>
        <v>0.1111111111111111</v>
      </c>
      <c r="Y14" s="72">
        <f>Q7/$S7</f>
        <v>1.5873015873015872E-2</v>
      </c>
      <c r="Z14" s="72">
        <f>R7/$S7</f>
        <v>0.79365079365079361</v>
      </c>
    </row>
    <row r="15" spans="1:26" s="72" customFormat="1" x14ac:dyDescent="0.3">
      <c r="A15" s="130"/>
      <c r="B15" s="72">
        <f>T3/$Y3</f>
        <v>0</v>
      </c>
      <c r="C15" s="72">
        <f>U3/$Y3</f>
        <v>6.2500000000000003E-3</v>
      </c>
      <c r="D15" s="72">
        <f>V3/$Y3</f>
        <v>0.26250000000000001</v>
      </c>
      <c r="E15" s="72">
        <f>W3/$Y3</f>
        <v>0.23125000000000001</v>
      </c>
      <c r="F15" s="72">
        <f>X3/$Y3</f>
        <v>0.5</v>
      </c>
      <c r="G15" s="72">
        <f>T4/$Y4</f>
        <v>5.1480051480051478E-3</v>
      </c>
      <c r="H15" s="72">
        <f>U4/$Y4</f>
        <v>1.4586014586014585E-2</v>
      </c>
      <c r="I15" s="72">
        <f>V4/$Y4</f>
        <v>0.24967824967824967</v>
      </c>
      <c r="J15" s="72">
        <f>W4/$Y4</f>
        <v>0.31488631488631491</v>
      </c>
      <c r="K15" s="72">
        <f>X4/$Y4</f>
        <v>0.41570141570141572</v>
      </c>
      <c r="L15" s="72">
        <f>T5/$Y5</f>
        <v>6.5717415115005475E-3</v>
      </c>
      <c r="M15" s="72">
        <f>U5/$Y5</f>
        <v>6.5717415115005475E-3</v>
      </c>
      <c r="N15" s="72">
        <f>V5/$Y5</f>
        <v>0.25410733844468786</v>
      </c>
      <c r="O15" s="72">
        <f>W5/$Y5</f>
        <v>0.18619934282584885</v>
      </c>
      <c r="P15" s="72">
        <f>X5/$Y5</f>
        <v>0.54654983570646221</v>
      </c>
      <c r="Q15" s="72">
        <f>T6/$Y6</f>
        <v>7.8247261345852897E-4</v>
      </c>
      <c r="R15" s="72">
        <f>U6/$Y6</f>
        <v>7.8247261345852897E-4</v>
      </c>
      <c r="S15" s="72">
        <f>V6/$Y6</f>
        <v>0.18701095461658843</v>
      </c>
      <c r="T15" s="72">
        <f>W6/$Y6</f>
        <v>0.35680751173708919</v>
      </c>
      <c r="U15" s="72">
        <f>X6/$Y6</f>
        <v>0.45461658841940533</v>
      </c>
      <c r="V15" s="72">
        <f>T7/$Y7</f>
        <v>0</v>
      </c>
      <c r="W15" s="72">
        <f>U7/$Y7</f>
        <v>0</v>
      </c>
      <c r="X15" s="72">
        <f>V7/$Y7</f>
        <v>0.36893203883495146</v>
      </c>
      <c r="Y15" s="72">
        <f>W7/$Y7</f>
        <v>0.30097087378640774</v>
      </c>
      <c r="Z15" s="72">
        <f>X7/$Y7</f>
        <v>0.3300970873786408</v>
      </c>
    </row>
    <row r="16" spans="1:26" s="72" customFormat="1" x14ac:dyDescent="0.3">
      <c r="A16" s="130"/>
    </row>
    <row r="18" spans="7:13" x14ac:dyDescent="0.3">
      <c r="G18" s="72"/>
      <c r="M18" s="72"/>
    </row>
    <row r="19" spans="7:13" x14ac:dyDescent="0.3">
      <c r="G19" s="72"/>
      <c r="M19" s="72"/>
    </row>
    <row r="20" spans="7:13" x14ac:dyDescent="0.3">
      <c r="G20" s="72"/>
      <c r="M20" s="72"/>
    </row>
    <row r="21" spans="7:13" x14ac:dyDescent="0.3">
      <c r="G21" s="72"/>
      <c r="M21" s="72"/>
    </row>
    <row r="22" spans="7:13" x14ac:dyDescent="0.3">
      <c r="G22" s="72"/>
      <c r="M22" s="72"/>
    </row>
  </sheetData>
  <mergeCells count="4">
    <mergeCell ref="B1:G1"/>
    <mergeCell ref="H1:M1"/>
    <mergeCell ref="N1:S1"/>
    <mergeCell ref="T1:Y1"/>
  </mergeCells>
  <conditionalFormatting sqref="B3:Y7">
    <cfRule type="cellIs" dxfId="9" priority="1" operator="lessThan">
      <formula>10</formula>
    </cfRule>
  </conditionalFormatting>
  <pageMargins left="0.7" right="0.7" top="0.75" bottom="0.75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5667-55B1-4A05-B814-687F19221FF0}">
  <sheetPr>
    <pageSetUpPr fitToPage="1"/>
  </sheetPr>
  <dimension ref="A1:Y63"/>
  <sheetViews>
    <sheetView zoomScale="85" zoomScaleNormal="85" workbookViewId="0">
      <selection activeCell="V18" sqref="V18"/>
    </sheetView>
  </sheetViews>
  <sheetFormatPr defaultRowHeight="14.4" x14ac:dyDescent="0.3"/>
  <cols>
    <col min="1" max="1" width="16.6640625" style="98" bestFit="1" customWidth="1"/>
    <col min="2" max="21" width="7.77734375" style="1" customWidth="1"/>
    <col min="22" max="16384" width="8.88671875" style="1"/>
  </cols>
  <sheetData>
    <row r="1" spans="1:25" ht="15" thickBot="1" x14ac:dyDescent="0.35">
      <c r="B1" s="1" t="s">
        <v>15</v>
      </c>
    </row>
    <row r="2" spans="1:25" ht="15" thickTop="1" x14ac:dyDescent="0.3">
      <c r="B2" s="144" t="s">
        <v>5</v>
      </c>
      <c r="C2" s="145"/>
      <c r="D2" s="145"/>
      <c r="E2" s="145"/>
      <c r="F2" s="146"/>
      <c r="G2" s="147" t="s">
        <v>6</v>
      </c>
      <c r="H2" s="145"/>
      <c r="I2" s="145"/>
      <c r="J2" s="145"/>
      <c r="K2" s="148"/>
      <c r="L2" s="147" t="s">
        <v>7</v>
      </c>
      <c r="M2" s="145"/>
      <c r="N2" s="145"/>
      <c r="O2" s="145"/>
      <c r="P2" s="148"/>
      <c r="Q2" s="149" t="s">
        <v>8</v>
      </c>
      <c r="R2" s="145"/>
      <c r="S2" s="145"/>
      <c r="T2" s="145"/>
      <c r="U2" s="150"/>
    </row>
    <row r="3" spans="1:25" ht="15" thickBot="1" x14ac:dyDescent="0.35">
      <c r="B3" s="2" t="s">
        <v>9</v>
      </c>
      <c r="C3" s="3" t="s">
        <v>10</v>
      </c>
      <c r="D3" s="3" t="s">
        <v>11</v>
      </c>
      <c r="E3" s="3" t="s">
        <v>12</v>
      </c>
      <c r="F3" s="4" t="s">
        <v>13</v>
      </c>
      <c r="G3" s="5" t="s">
        <v>9</v>
      </c>
      <c r="H3" s="3" t="s">
        <v>10</v>
      </c>
      <c r="I3" s="3" t="s">
        <v>11</v>
      </c>
      <c r="J3" s="3" t="s">
        <v>12</v>
      </c>
      <c r="K3" s="6" t="s">
        <v>13</v>
      </c>
      <c r="L3" s="5" t="s">
        <v>9</v>
      </c>
      <c r="M3" s="3" t="s">
        <v>10</v>
      </c>
      <c r="N3" s="3" t="s">
        <v>11</v>
      </c>
      <c r="O3" s="3" t="s">
        <v>12</v>
      </c>
      <c r="P3" s="6" t="s">
        <v>13</v>
      </c>
      <c r="Q3" s="7" t="s">
        <v>9</v>
      </c>
      <c r="R3" s="3" t="s">
        <v>10</v>
      </c>
      <c r="S3" s="3" t="s">
        <v>11</v>
      </c>
      <c r="T3" s="3" t="s">
        <v>12</v>
      </c>
      <c r="U3" s="8" t="s">
        <v>13</v>
      </c>
    </row>
    <row r="4" spans="1:25" ht="15" thickTop="1" x14ac:dyDescent="0.3">
      <c r="A4" s="99" t="s">
        <v>38</v>
      </c>
      <c r="B4" s="65">
        <f>Raw!B3/Raw!$G3</f>
        <v>2.6217228464419477E-3</v>
      </c>
      <c r="C4" s="66">
        <f>Raw!C3/Raw!$G3</f>
        <v>9.7378277153558051E-3</v>
      </c>
      <c r="D4" s="66">
        <f>Raw!D3/Raw!$G3</f>
        <v>6.7790262172284649E-2</v>
      </c>
      <c r="E4" s="66">
        <f>Raw!E3/Raw!$G3</f>
        <v>1.6853932584269662E-2</v>
      </c>
      <c r="F4" s="67">
        <f>Raw!F3/Raw!$G3</f>
        <v>0.9029962546816479</v>
      </c>
      <c r="G4" s="68">
        <f>Raw!H3/Raw!$M3</f>
        <v>2.0177562550443904E-3</v>
      </c>
      <c r="H4" s="66">
        <f>Raw!I3/Raw!$M3</f>
        <v>4.0355125100887811E-4</v>
      </c>
      <c r="I4" s="66">
        <f>Raw!J3/Raw!$M3</f>
        <v>0.18886198547215496</v>
      </c>
      <c r="J4" s="66">
        <f>Raw!K3/Raw!$M3</f>
        <v>0.16545601291364004</v>
      </c>
      <c r="K4" s="69">
        <f>Raw!L3/Raw!$M3</f>
        <v>0.64326069410815179</v>
      </c>
      <c r="L4" s="68">
        <f>Raw!N3/Raw!$S3</f>
        <v>0</v>
      </c>
      <c r="M4" s="66">
        <f>Raw!O3/Raw!$S3</f>
        <v>0</v>
      </c>
      <c r="N4" s="66">
        <f>Raw!P3/Raw!$S3</f>
        <v>0.1388888888888889</v>
      </c>
      <c r="O4" s="66">
        <f>Raw!Q3/Raw!$S3</f>
        <v>0.16666666666666666</v>
      </c>
      <c r="P4" s="69">
        <f>Raw!R3/Raw!$S3</f>
        <v>0.69444444444444442</v>
      </c>
      <c r="Q4" s="70">
        <f>Raw!T3/Raw!$Y3</f>
        <v>0</v>
      </c>
      <c r="R4" s="66">
        <f>Raw!U3/Raw!$Y3</f>
        <v>6.2500000000000003E-3</v>
      </c>
      <c r="S4" s="66">
        <f>Raw!V3/Raw!$Y3</f>
        <v>0.26250000000000001</v>
      </c>
      <c r="T4" s="66">
        <f>Raw!W3/Raw!$Y3</f>
        <v>0.23125000000000001</v>
      </c>
      <c r="U4" s="71">
        <f>Raw!X3/Raw!$Y3</f>
        <v>0.5</v>
      </c>
    </row>
    <row r="5" spans="1:25" x14ac:dyDescent="0.3">
      <c r="A5" s="100" t="s">
        <v>37</v>
      </c>
      <c r="B5" s="73">
        <f>Raw!B4/Raw!$G4</f>
        <v>1.9322822888762023E-3</v>
      </c>
      <c r="C5" s="74">
        <f>Raw!C4/Raw!$G4</f>
        <v>1.6687892494839929E-2</v>
      </c>
      <c r="D5" s="74">
        <f>Raw!D4/Raw!$G4</f>
        <v>5.2435114839049668E-2</v>
      </c>
      <c r="E5" s="74">
        <f>Raw!E4/Raw!$G4</f>
        <v>2.3187387466514425E-2</v>
      </c>
      <c r="F5" s="75">
        <f>Raw!F4/Raw!$G4</f>
        <v>0.90575732291071975</v>
      </c>
      <c r="G5" s="76">
        <f>Raw!H4/Raw!$M4</f>
        <v>9.2239576927807159E-4</v>
      </c>
      <c r="H5" s="74">
        <f>Raw!I4/Raw!$M4</f>
        <v>1.1068749231336859E-3</v>
      </c>
      <c r="I5" s="74">
        <f>Raw!J4/Raw!$M4</f>
        <v>0.18361825113762145</v>
      </c>
      <c r="J5" s="74">
        <f>Raw!K4/Raw!$M4</f>
        <v>0.18583200098388883</v>
      </c>
      <c r="K5" s="77">
        <f>Raw!L4/Raw!$M4</f>
        <v>0.62852047718607795</v>
      </c>
      <c r="L5" s="76">
        <f>Raw!N4/Raw!$S4</f>
        <v>2.5974025974025974E-3</v>
      </c>
      <c r="M5" s="74">
        <f>Raw!O4/Raw!$S4</f>
        <v>5.1948051948051948E-3</v>
      </c>
      <c r="N5" s="74">
        <f>Raw!P4/Raw!$S4</f>
        <v>0.12727272727272726</v>
      </c>
      <c r="O5" s="74">
        <f>Raw!Q4/Raw!$S4</f>
        <v>0.26233766233766231</v>
      </c>
      <c r="P5" s="77">
        <f>Raw!R4/Raw!$S4</f>
        <v>0.60259740259740258</v>
      </c>
      <c r="Q5" s="78">
        <f>Raw!T4/Raw!$Y4</f>
        <v>5.1480051480051478E-3</v>
      </c>
      <c r="R5" s="74">
        <f>Raw!U4/Raw!$Y4</f>
        <v>1.4586014586014585E-2</v>
      </c>
      <c r="S5" s="74">
        <f>Raw!V4/Raw!$Y4</f>
        <v>0.24967824967824967</v>
      </c>
      <c r="T5" s="74">
        <f>Raw!W4/Raw!$Y4</f>
        <v>0.31488631488631491</v>
      </c>
      <c r="U5" s="79">
        <f>Raw!X4/Raw!$Y4</f>
        <v>0.41570141570141572</v>
      </c>
    </row>
    <row r="6" spans="1:25" x14ac:dyDescent="0.3">
      <c r="A6" s="100" t="s">
        <v>36</v>
      </c>
      <c r="B6" s="73">
        <f>Raw!B5/Raw!$G5</f>
        <v>1.1497189575881452E-2</v>
      </c>
      <c r="C6" s="74">
        <f>Raw!C5/Raw!$G5</f>
        <v>4.2284108329075115E-2</v>
      </c>
      <c r="D6" s="74">
        <f>Raw!D5/Raw!$G5</f>
        <v>8.4759836484414916E-2</v>
      </c>
      <c r="E6" s="74">
        <f>Raw!E5/Raw!$G5</f>
        <v>1.9353602452733775E-2</v>
      </c>
      <c r="F6" s="75">
        <f>Raw!F5/Raw!$G5</f>
        <v>0.84210526315789469</v>
      </c>
      <c r="G6" s="76">
        <f>Raw!H5/Raw!$M5</f>
        <v>3.6174751878304424E-3</v>
      </c>
      <c r="H6" s="74">
        <f>Raw!I5/Raw!$M5</f>
        <v>5.5653464428160649E-4</v>
      </c>
      <c r="I6" s="74">
        <f>Raw!J5/Raw!$M5</f>
        <v>0.18495501344958723</v>
      </c>
      <c r="J6" s="74">
        <f>Raw!K5/Raw!$M5</f>
        <v>7.9769965680363597E-2</v>
      </c>
      <c r="K6" s="77">
        <f>Raw!L5/Raw!$M5</f>
        <v>0.73110101103793712</v>
      </c>
      <c r="L6" s="76">
        <f>Raw!N5/Raw!$S5</f>
        <v>4.8327137546468404E-2</v>
      </c>
      <c r="M6" s="74">
        <f>Raw!O5/Raw!$S5</f>
        <v>1.858736059479554E-2</v>
      </c>
      <c r="N6" s="74">
        <f>Raw!P5/Raw!$S5</f>
        <v>0.2342007434944238</v>
      </c>
      <c r="O6" s="74">
        <f>Raw!Q5/Raw!$S5</f>
        <v>0.27509293680297398</v>
      </c>
      <c r="P6" s="77">
        <f>Raw!R5/Raw!$S5</f>
        <v>0.42379182156133827</v>
      </c>
      <c r="Q6" s="78">
        <f>Raw!T5/Raw!$Y5</f>
        <v>6.5717415115005475E-3</v>
      </c>
      <c r="R6" s="74">
        <f>Raw!U5/Raw!$Y5</f>
        <v>6.5717415115005475E-3</v>
      </c>
      <c r="S6" s="74">
        <f>Raw!V5/Raw!$Y5</f>
        <v>0.25410733844468786</v>
      </c>
      <c r="T6" s="74">
        <f>Raw!W5/Raw!$Y5</f>
        <v>0.18619934282584885</v>
      </c>
      <c r="U6" s="79">
        <f>Raw!X5/Raw!$Y5</f>
        <v>0.54654983570646221</v>
      </c>
    </row>
    <row r="7" spans="1:25" x14ac:dyDescent="0.3">
      <c r="A7" s="100" t="s">
        <v>35</v>
      </c>
      <c r="B7" s="73">
        <f>Raw!B6/Raw!$G6</f>
        <v>9.7845471634453174E-3</v>
      </c>
      <c r="C7" s="74">
        <f>Raw!C6/Raw!$G6</f>
        <v>0.11471538053694511</v>
      </c>
      <c r="D7" s="74">
        <f>Raw!D6/Raw!$G6</f>
        <v>5.017592904998313E-2</v>
      </c>
      <c r="E7" s="74">
        <f>Raw!E6/Raw!$G6</f>
        <v>2.2461078710174966E-2</v>
      </c>
      <c r="F7" s="75">
        <f>Raw!F6/Raw!$G6</f>
        <v>0.80286306453945144</v>
      </c>
      <c r="G7" s="76">
        <f>Raw!H6/Raw!$M6</f>
        <v>2.8774908279979855E-4</v>
      </c>
      <c r="H7" s="74">
        <f>Raw!I6/Raw!$M6</f>
        <v>2.8774908279979855E-4</v>
      </c>
      <c r="I7" s="74">
        <f>Raw!J6/Raw!$M6</f>
        <v>0.13919861880440257</v>
      </c>
      <c r="J7" s="74">
        <f>Raw!K6/Raw!$M6</f>
        <v>0.17941155312567442</v>
      </c>
      <c r="K7" s="77">
        <f>Raw!L6/Raw!$M6</f>
        <v>0.68081432990432345</v>
      </c>
      <c r="L7" s="76">
        <f>Raw!N6/Raw!$S6</f>
        <v>2.0833333333333332E-2</v>
      </c>
      <c r="M7" s="74">
        <f>Raw!O6/Raw!$S6</f>
        <v>6.25E-2</v>
      </c>
      <c r="N7" s="74">
        <f>Raw!P6/Raw!$S6</f>
        <v>0.11666666666666667</v>
      </c>
      <c r="O7" s="74">
        <f>Raw!Q6/Raw!$S6</f>
        <v>0.33333333333333331</v>
      </c>
      <c r="P7" s="77">
        <f>Raw!R6/Raw!$S6</f>
        <v>0.46666666666666667</v>
      </c>
      <c r="Q7" s="78">
        <f>Raw!T6/Raw!$Y6</f>
        <v>7.8247261345852897E-4</v>
      </c>
      <c r="R7" s="74">
        <f>Raw!U6/Raw!$Y6</f>
        <v>7.8247261345852897E-4</v>
      </c>
      <c r="S7" s="74">
        <f>Raw!V6/Raw!$Y6</f>
        <v>0.18701095461658843</v>
      </c>
      <c r="T7" s="74">
        <f>Raw!W6/Raw!$Y6</f>
        <v>0.35680751173708919</v>
      </c>
      <c r="U7" s="79">
        <f>Raw!X6/Raw!$Y6</f>
        <v>0.45461658841940533</v>
      </c>
    </row>
    <row r="8" spans="1:25" ht="15" thickBot="1" x14ac:dyDescent="0.35">
      <c r="A8" s="101" t="s">
        <v>34</v>
      </c>
      <c r="B8" s="80">
        <f>Raw!B7/Raw!$G7</f>
        <v>2.0594965675057208E-2</v>
      </c>
      <c r="C8" s="81">
        <f>Raw!C7/Raw!$G7</f>
        <v>0.16170861937452327</v>
      </c>
      <c r="D8" s="81">
        <f>Raw!D7/Raw!$G7</f>
        <v>4.1189931350114416E-2</v>
      </c>
      <c r="E8" s="81">
        <f>Raw!E7/Raw!$G7</f>
        <v>6.7887109077040431E-2</v>
      </c>
      <c r="F8" s="82">
        <f>Raw!F7/Raw!$G7</f>
        <v>0.70861937452326473</v>
      </c>
      <c r="G8" s="83">
        <f>Raw!H7/Raw!$M7</f>
        <v>0</v>
      </c>
      <c r="H8" s="81">
        <f>Raw!I7/Raw!$M7</f>
        <v>0</v>
      </c>
      <c r="I8" s="81">
        <f>Raw!J7/Raw!$M7</f>
        <v>0.19458128078817735</v>
      </c>
      <c r="J8" s="81">
        <f>Raw!K7/Raw!$M7</f>
        <v>0.19211822660098521</v>
      </c>
      <c r="K8" s="84">
        <f>Raw!L7/Raw!$M7</f>
        <v>0.61330049261083741</v>
      </c>
      <c r="L8" s="83">
        <f>Raw!N7/Raw!$S7</f>
        <v>1.5873015873015872E-2</v>
      </c>
      <c r="M8" s="81">
        <f>Raw!O7/Raw!$S7</f>
        <v>6.3492063492063489E-2</v>
      </c>
      <c r="N8" s="81">
        <f>Raw!P7/Raw!$S7</f>
        <v>0.1111111111111111</v>
      </c>
      <c r="O8" s="81">
        <f>Raw!Q7/Raw!$S7</f>
        <v>1.5873015873015872E-2</v>
      </c>
      <c r="P8" s="84">
        <f>Raw!R7/Raw!$S7</f>
        <v>0.79365079365079361</v>
      </c>
      <c r="Q8" s="85">
        <f>Raw!T7/Raw!$Y7</f>
        <v>0</v>
      </c>
      <c r="R8" s="81">
        <f>Raw!U7/Raw!$Y7</f>
        <v>0</v>
      </c>
      <c r="S8" s="81">
        <f>Raw!V7/Raw!$Y7</f>
        <v>0.36893203883495146</v>
      </c>
      <c r="T8" s="81">
        <f>Raw!W7/Raw!$Y7</f>
        <v>0.30097087378640774</v>
      </c>
      <c r="U8" s="86">
        <f>Raw!X7/Raw!$Y7</f>
        <v>0.3300970873786408</v>
      </c>
      <c r="Y8" s="72"/>
    </row>
    <row r="9" spans="1:25" ht="15.6" thickTop="1" thickBot="1" x14ac:dyDescent="0.35">
      <c r="A9" s="143" t="s">
        <v>39</v>
      </c>
      <c r="B9" s="30">
        <f t="shared" ref="B9:U9" si="0">MAX(B4:B8)-MIN(B4:B8)</f>
        <v>1.8662683386181007E-2</v>
      </c>
      <c r="C9" s="31">
        <f t="shared" si="0"/>
        <v>0.15197079165916746</v>
      </c>
      <c r="D9" s="31">
        <f t="shared" si="0"/>
        <v>4.35699051343005E-2</v>
      </c>
      <c r="E9" s="31">
        <f t="shared" si="0"/>
        <v>5.1033176492770768E-2</v>
      </c>
      <c r="F9" s="32">
        <f t="shared" si="0"/>
        <v>0.19713794838745502</v>
      </c>
      <c r="G9" s="33">
        <f t="shared" si="0"/>
        <v>3.6174751878304424E-3</v>
      </c>
      <c r="H9" s="31">
        <f t="shared" si="0"/>
        <v>1.1068749231336859E-3</v>
      </c>
      <c r="I9" s="31">
        <f t="shared" si="0"/>
        <v>5.5382661983774784E-2</v>
      </c>
      <c r="J9" s="31">
        <f t="shared" si="0"/>
        <v>0.11234826092062161</v>
      </c>
      <c r="K9" s="34">
        <f t="shared" si="0"/>
        <v>0.11780051842709971</v>
      </c>
      <c r="L9" s="33">
        <f t="shared" si="0"/>
        <v>4.8327137546468404E-2</v>
      </c>
      <c r="M9" s="31">
        <f t="shared" si="0"/>
        <v>6.3492063492063489E-2</v>
      </c>
      <c r="N9" s="31">
        <f t="shared" si="0"/>
        <v>0.12308963238331269</v>
      </c>
      <c r="O9" s="87">
        <f t="shared" si="0"/>
        <v>0.31746031746031744</v>
      </c>
      <c r="P9" s="88">
        <f t="shared" si="0"/>
        <v>0.36985897208945534</v>
      </c>
      <c r="Q9" s="35">
        <f t="shared" si="0"/>
        <v>6.5717415115005475E-3</v>
      </c>
      <c r="R9" s="31">
        <f t="shared" si="0"/>
        <v>1.4586014586014585E-2</v>
      </c>
      <c r="S9" s="31">
        <f t="shared" si="0"/>
        <v>0.18192108421836303</v>
      </c>
      <c r="T9" s="87">
        <f t="shared" si="0"/>
        <v>0.17060816891124034</v>
      </c>
      <c r="U9" s="89">
        <f t="shared" si="0"/>
        <v>0.21645274832782141</v>
      </c>
      <c r="Y9" s="90"/>
    </row>
    <row r="10" spans="1:25" ht="15.6" thickTop="1" thickBot="1" x14ac:dyDescent="0.35"/>
    <row r="11" spans="1:25" ht="15" thickTop="1" x14ac:dyDescent="0.3">
      <c r="B11" s="151" t="s">
        <v>5</v>
      </c>
      <c r="C11" s="152"/>
      <c r="D11" s="152"/>
      <c r="E11" s="152"/>
      <c r="F11" s="152"/>
      <c r="G11" s="153" t="s">
        <v>6</v>
      </c>
      <c r="H11" s="152"/>
      <c r="I11" s="152"/>
      <c r="J11" s="152"/>
      <c r="K11" s="154"/>
      <c r="L11" s="153" t="s">
        <v>7</v>
      </c>
      <c r="M11" s="152"/>
      <c r="N11" s="152"/>
      <c r="O11" s="152"/>
      <c r="P11" s="154"/>
      <c r="Q11" s="152" t="s">
        <v>8</v>
      </c>
      <c r="R11" s="152"/>
      <c r="S11" s="152"/>
      <c r="T11" s="152"/>
      <c r="U11" s="155"/>
    </row>
    <row r="12" spans="1:25" ht="15" thickBot="1" x14ac:dyDescent="0.35">
      <c r="B12" s="2" t="s">
        <v>9</v>
      </c>
      <c r="C12" s="3" t="s">
        <v>10</v>
      </c>
      <c r="D12" s="3" t="s">
        <v>11</v>
      </c>
      <c r="E12" s="3" t="s">
        <v>12</v>
      </c>
      <c r="F12" s="4" t="s">
        <v>13</v>
      </c>
      <c r="G12" s="5" t="s">
        <v>9</v>
      </c>
      <c r="H12" s="3" t="s">
        <v>10</v>
      </c>
      <c r="I12" s="3" t="s">
        <v>11</v>
      </c>
      <c r="J12" s="3" t="s">
        <v>12</v>
      </c>
      <c r="K12" s="6" t="s">
        <v>13</v>
      </c>
      <c r="L12" s="5" t="s">
        <v>9</v>
      </c>
      <c r="M12" s="3" t="s">
        <v>10</v>
      </c>
      <c r="N12" s="3" t="s">
        <v>11</v>
      </c>
      <c r="O12" s="3" t="s">
        <v>12</v>
      </c>
      <c r="P12" s="6" t="s">
        <v>13</v>
      </c>
      <c r="Q12" s="7" t="s">
        <v>9</v>
      </c>
      <c r="R12" s="3" t="s">
        <v>10</v>
      </c>
      <c r="S12" s="3" t="s">
        <v>11</v>
      </c>
      <c r="T12" s="3" t="s">
        <v>12</v>
      </c>
      <c r="U12" s="8" t="s">
        <v>13</v>
      </c>
    </row>
    <row r="13" spans="1:25" ht="15" thickTop="1" x14ac:dyDescent="0.3">
      <c r="A13" s="102" t="s">
        <v>16</v>
      </c>
      <c r="B13" s="9">
        <f>B4-B5</f>
        <v>6.8944055756574546E-4</v>
      </c>
      <c r="C13" s="10">
        <f t="shared" ref="C13:U13" si="1">C4-C5</f>
        <v>-6.9500647794841237E-3</v>
      </c>
      <c r="D13" s="10">
        <f t="shared" si="1"/>
        <v>1.5355147333234981E-2</v>
      </c>
      <c r="E13" s="10">
        <f t="shared" si="1"/>
        <v>-6.3334548822447621E-3</v>
      </c>
      <c r="F13" s="11">
        <f t="shared" si="1"/>
        <v>-2.7610682290718502E-3</v>
      </c>
      <c r="G13" s="12">
        <f t="shared" si="1"/>
        <v>1.0953604857663187E-3</v>
      </c>
      <c r="H13" s="10">
        <f t="shared" si="1"/>
        <v>-7.033236721248078E-4</v>
      </c>
      <c r="I13" s="10">
        <f t="shared" si="1"/>
        <v>5.2437343345335119E-3</v>
      </c>
      <c r="J13" s="10">
        <f t="shared" si="1"/>
        <v>-2.0375988070248791E-2</v>
      </c>
      <c r="K13" s="13">
        <f t="shared" si="1"/>
        <v>1.4740216922073834E-2</v>
      </c>
      <c r="L13" s="12">
        <f t="shared" si="1"/>
        <v>-2.5974025974025974E-3</v>
      </c>
      <c r="M13" s="10">
        <f t="shared" si="1"/>
        <v>-5.1948051948051948E-3</v>
      </c>
      <c r="N13" s="10">
        <f t="shared" si="1"/>
        <v>1.1616161616161635E-2</v>
      </c>
      <c r="O13" s="10">
        <f t="shared" si="1"/>
        <v>-9.5670995670995657E-2</v>
      </c>
      <c r="P13" s="13">
        <f t="shared" si="1"/>
        <v>9.1847041847041844E-2</v>
      </c>
      <c r="Q13" s="14">
        <f t="shared" si="1"/>
        <v>-5.1480051480051478E-3</v>
      </c>
      <c r="R13" s="10">
        <f t="shared" si="1"/>
        <v>-8.336014586014585E-3</v>
      </c>
      <c r="S13" s="10">
        <f t="shared" si="1"/>
        <v>1.2821750321750341E-2</v>
      </c>
      <c r="T13" s="10">
        <f t="shared" si="1"/>
        <v>-8.36363148863149E-2</v>
      </c>
      <c r="U13" s="15">
        <f t="shared" si="1"/>
        <v>8.4298584298584278E-2</v>
      </c>
    </row>
    <row r="14" spans="1:25" ht="15" thickBot="1" x14ac:dyDescent="0.35">
      <c r="A14" s="103" t="s">
        <v>25</v>
      </c>
      <c r="B14" s="116">
        <f>B7-B8</f>
        <v>-1.081041851161189E-2</v>
      </c>
      <c r="C14" s="117">
        <f t="shared" ref="C14:U14" si="2">C7-C8</f>
        <v>-4.6993238837578166E-2</v>
      </c>
      <c r="D14" s="117">
        <f t="shared" si="2"/>
        <v>8.9859976998687141E-3</v>
      </c>
      <c r="E14" s="117">
        <f t="shared" si="2"/>
        <v>-4.5426030366865461E-2</v>
      </c>
      <c r="F14" s="118">
        <f t="shared" si="2"/>
        <v>9.424369001618671E-2</v>
      </c>
      <c r="G14" s="119">
        <f t="shared" si="2"/>
        <v>2.8774908279979855E-4</v>
      </c>
      <c r="H14" s="117">
        <f t="shared" si="2"/>
        <v>2.8774908279979855E-4</v>
      </c>
      <c r="I14" s="117">
        <f t="shared" si="2"/>
        <v>-5.5382661983774784E-2</v>
      </c>
      <c r="J14" s="117">
        <f t="shared" si="2"/>
        <v>-1.2706673475310792E-2</v>
      </c>
      <c r="K14" s="120">
        <f t="shared" si="2"/>
        <v>6.7513837293486034E-2</v>
      </c>
      <c r="L14" s="119">
        <f t="shared" si="2"/>
        <v>4.96031746031746E-3</v>
      </c>
      <c r="M14" s="117">
        <f t="shared" si="2"/>
        <v>-9.9206349206348854E-4</v>
      </c>
      <c r="N14" s="117">
        <f t="shared" si="2"/>
        <v>5.5555555555555636E-3</v>
      </c>
      <c r="O14" s="117">
        <f t="shared" si="2"/>
        <v>0.31746031746031744</v>
      </c>
      <c r="P14" s="120">
        <f t="shared" si="2"/>
        <v>-0.32698412698412693</v>
      </c>
      <c r="Q14" s="121">
        <f t="shared" si="2"/>
        <v>7.8247261345852897E-4</v>
      </c>
      <c r="R14" s="117">
        <f t="shared" si="2"/>
        <v>7.8247261345852897E-4</v>
      </c>
      <c r="S14" s="117">
        <f t="shared" si="2"/>
        <v>-0.18192108421836303</v>
      </c>
      <c r="T14" s="117">
        <f t="shared" si="2"/>
        <v>5.5836637950681445E-2</v>
      </c>
      <c r="U14" s="122">
        <f t="shared" si="2"/>
        <v>0.12451950104076454</v>
      </c>
    </row>
    <row r="15" spans="1:25" x14ac:dyDescent="0.3">
      <c r="A15" s="104" t="s">
        <v>18</v>
      </c>
      <c r="B15" s="123">
        <f>B4-B7</f>
        <v>-7.1628243170033697E-3</v>
      </c>
      <c r="C15" s="124">
        <f t="shared" ref="C15:U15" si="3">C4-C7</f>
        <v>-0.1049775528215893</v>
      </c>
      <c r="D15" s="124">
        <f t="shared" si="3"/>
        <v>1.7614333122301519E-2</v>
      </c>
      <c r="E15" s="124">
        <f t="shared" si="3"/>
        <v>-5.6071461259053039E-3</v>
      </c>
      <c r="F15" s="125">
        <f t="shared" si="3"/>
        <v>0.10013319014219646</v>
      </c>
      <c r="G15" s="126">
        <f t="shared" si="3"/>
        <v>1.7300071722445918E-3</v>
      </c>
      <c r="H15" s="124">
        <f t="shared" si="3"/>
        <v>1.1580216820907956E-4</v>
      </c>
      <c r="I15" s="124">
        <f t="shared" si="3"/>
        <v>4.9663366667752396E-2</v>
      </c>
      <c r="J15" s="124">
        <f t="shared" si="3"/>
        <v>-1.3955540212034379E-2</v>
      </c>
      <c r="K15" s="127">
        <f t="shared" si="3"/>
        <v>-3.7553635796171658E-2</v>
      </c>
      <c r="L15" s="126">
        <f t="shared" si="3"/>
        <v>-2.0833333333333332E-2</v>
      </c>
      <c r="M15" s="124">
        <f t="shared" si="3"/>
        <v>-6.25E-2</v>
      </c>
      <c r="N15" s="124">
        <f t="shared" si="3"/>
        <v>2.2222222222222227E-2</v>
      </c>
      <c r="O15" s="124">
        <f t="shared" si="3"/>
        <v>-0.16666666666666666</v>
      </c>
      <c r="P15" s="127">
        <f t="shared" si="3"/>
        <v>0.22777777777777775</v>
      </c>
      <c r="Q15" s="128">
        <f t="shared" si="3"/>
        <v>-7.8247261345852897E-4</v>
      </c>
      <c r="R15" s="124">
        <f t="shared" si="3"/>
        <v>5.4675273865414714E-3</v>
      </c>
      <c r="S15" s="124">
        <f t="shared" si="3"/>
        <v>7.5489045383411585E-2</v>
      </c>
      <c r="T15" s="124">
        <f t="shared" si="3"/>
        <v>-0.12555751173708918</v>
      </c>
      <c r="U15" s="129">
        <f t="shared" si="3"/>
        <v>4.5383411580594668E-2</v>
      </c>
    </row>
    <row r="16" spans="1:25" x14ac:dyDescent="0.3">
      <c r="A16" s="105" t="s">
        <v>19</v>
      </c>
      <c r="B16" s="16">
        <f>B4-B8</f>
        <v>-1.797324282861526E-2</v>
      </c>
      <c r="C16" s="17">
        <f t="shared" ref="C16:U16" si="4">C4-C8</f>
        <v>-0.15197079165916746</v>
      </c>
      <c r="D16" s="17">
        <f t="shared" si="4"/>
        <v>2.6600330822170233E-2</v>
      </c>
      <c r="E16" s="17">
        <f t="shared" si="4"/>
        <v>-5.1033176492770768E-2</v>
      </c>
      <c r="F16" s="18">
        <f t="shared" si="4"/>
        <v>0.19437688015838317</v>
      </c>
      <c r="G16" s="19">
        <f t="shared" si="4"/>
        <v>2.0177562550443904E-3</v>
      </c>
      <c r="H16" s="17">
        <f t="shared" si="4"/>
        <v>4.0355125100887811E-4</v>
      </c>
      <c r="I16" s="17">
        <f t="shared" si="4"/>
        <v>-5.7192953160223881E-3</v>
      </c>
      <c r="J16" s="17">
        <f t="shared" si="4"/>
        <v>-2.6662213687345171E-2</v>
      </c>
      <c r="K16" s="20">
        <f t="shared" si="4"/>
        <v>2.9960201497314376E-2</v>
      </c>
      <c r="L16" s="19">
        <f t="shared" si="4"/>
        <v>-1.5873015873015872E-2</v>
      </c>
      <c r="M16" s="17">
        <f t="shared" si="4"/>
        <v>-6.3492063492063489E-2</v>
      </c>
      <c r="N16" s="17">
        <f t="shared" si="4"/>
        <v>2.777777777777779E-2</v>
      </c>
      <c r="O16" s="17">
        <f t="shared" si="4"/>
        <v>0.15079365079365079</v>
      </c>
      <c r="P16" s="20">
        <f t="shared" si="4"/>
        <v>-9.9206349206349187E-2</v>
      </c>
      <c r="Q16" s="21">
        <f t="shared" si="4"/>
        <v>0</v>
      </c>
      <c r="R16" s="17">
        <f t="shared" si="4"/>
        <v>6.2500000000000003E-3</v>
      </c>
      <c r="S16" s="17">
        <f t="shared" si="4"/>
        <v>-0.10643203883495145</v>
      </c>
      <c r="T16" s="17">
        <f t="shared" si="4"/>
        <v>-6.9720873786407733E-2</v>
      </c>
      <c r="U16" s="22">
        <f t="shared" si="4"/>
        <v>0.1699029126213592</v>
      </c>
    </row>
    <row r="17" spans="1:21" x14ac:dyDescent="0.3">
      <c r="A17" s="105" t="s">
        <v>21</v>
      </c>
      <c r="B17" s="16">
        <f>B5-B7</f>
        <v>-7.8522648745691145E-3</v>
      </c>
      <c r="C17" s="17">
        <f t="shared" ref="C17:U17" si="5">C5-C7</f>
        <v>-9.8027488042105176E-2</v>
      </c>
      <c r="D17" s="17">
        <f t="shared" si="5"/>
        <v>2.2591857890665382E-3</v>
      </c>
      <c r="E17" s="17">
        <f t="shared" si="5"/>
        <v>7.2630875633945824E-4</v>
      </c>
      <c r="F17" s="18">
        <f t="shared" si="5"/>
        <v>0.10289425837126831</v>
      </c>
      <c r="G17" s="19">
        <f t="shared" si="5"/>
        <v>6.3464668647827309E-4</v>
      </c>
      <c r="H17" s="17">
        <f t="shared" si="5"/>
        <v>8.191258403338873E-4</v>
      </c>
      <c r="I17" s="17">
        <f t="shared" si="5"/>
        <v>4.4419632333218884E-2</v>
      </c>
      <c r="J17" s="17">
        <f t="shared" si="5"/>
        <v>6.420447858214412E-3</v>
      </c>
      <c r="K17" s="20">
        <f t="shared" si="5"/>
        <v>-5.2293852718245493E-2</v>
      </c>
      <c r="L17" s="19">
        <f t="shared" si="5"/>
        <v>-1.8235930735930734E-2</v>
      </c>
      <c r="M17" s="17">
        <f t="shared" si="5"/>
        <v>-5.7305194805194803E-2</v>
      </c>
      <c r="N17" s="17">
        <f t="shared" si="5"/>
        <v>1.0606060606060591E-2</v>
      </c>
      <c r="O17" s="17">
        <f t="shared" si="5"/>
        <v>-7.0995670995671001E-2</v>
      </c>
      <c r="P17" s="20">
        <f t="shared" si="5"/>
        <v>0.1359307359307359</v>
      </c>
      <c r="Q17" s="21">
        <f t="shared" si="5"/>
        <v>4.3655325345466189E-3</v>
      </c>
      <c r="R17" s="17">
        <f t="shared" si="5"/>
        <v>1.3803541972556056E-2</v>
      </c>
      <c r="S17" s="17">
        <f t="shared" si="5"/>
        <v>6.2667295061661243E-2</v>
      </c>
      <c r="T17" s="17">
        <f t="shared" si="5"/>
        <v>-4.1921196850774278E-2</v>
      </c>
      <c r="U17" s="22">
        <f t="shared" si="5"/>
        <v>-3.891517271798961E-2</v>
      </c>
    </row>
    <row r="18" spans="1:21" ht="15" thickBot="1" x14ac:dyDescent="0.35">
      <c r="A18" s="103" t="s">
        <v>22</v>
      </c>
      <c r="B18" s="116">
        <f>B5-B8</f>
        <v>-1.8662683386181007E-2</v>
      </c>
      <c r="C18" s="117">
        <f t="shared" ref="C18:U18" si="6">C5-C8</f>
        <v>-0.14502072687968334</v>
      </c>
      <c r="D18" s="117">
        <f t="shared" si="6"/>
        <v>1.1245183488935252E-2</v>
      </c>
      <c r="E18" s="117">
        <f t="shared" si="6"/>
        <v>-4.4699721610526003E-2</v>
      </c>
      <c r="F18" s="118">
        <f t="shared" si="6"/>
        <v>0.19713794838745502</v>
      </c>
      <c r="G18" s="119">
        <f t="shared" si="6"/>
        <v>9.2239576927807159E-4</v>
      </c>
      <c r="H18" s="117">
        <f t="shared" si="6"/>
        <v>1.1068749231336859E-3</v>
      </c>
      <c r="I18" s="117">
        <f t="shared" si="6"/>
        <v>-1.09630296505559E-2</v>
      </c>
      <c r="J18" s="117">
        <f t="shared" si="6"/>
        <v>-6.2862256170963804E-3</v>
      </c>
      <c r="K18" s="120">
        <f t="shared" si="6"/>
        <v>1.5219984575240542E-2</v>
      </c>
      <c r="L18" s="119">
        <f t="shared" si="6"/>
        <v>-1.3275613275613274E-2</v>
      </c>
      <c r="M18" s="117">
        <f t="shared" si="6"/>
        <v>-5.8297258297258292E-2</v>
      </c>
      <c r="N18" s="117">
        <f t="shared" si="6"/>
        <v>1.6161616161616155E-2</v>
      </c>
      <c r="O18" s="117">
        <f t="shared" si="6"/>
        <v>0.24646464646464644</v>
      </c>
      <c r="P18" s="120">
        <f t="shared" si="6"/>
        <v>-0.19105339105339103</v>
      </c>
      <c r="Q18" s="121">
        <f t="shared" si="6"/>
        <v>5.1480051480051478E-3</v>
      </c>
      <c r="R18" s="117">
        <f t="shared" si="6"/>
        <v>1.4586014586014585E-2</v>
      </c>
      <c r="S18" s="117">
        <f t="shared" si="6"/>
        <v>-0.11925378915670179</v>
      </c>
      <c r="T18" s="117">
        <f t="shared" si="6"/>
        <v>1.3915441099907166E-2</v>
      </c>
      <c r="U18" s="122">
        <f t="shared" si="6"/>
        <v>8.5604328322774925E-2</v>
      </c>
    </row>
    <row r="19" spans="1:21" x14ac:dyDescent="0.3">
      <c r="A19" s="104" t="s">
        <v>17</v>
      </c>
      <c r="B19" s="123">
        <f>B4-B6</f>
        <v>-8.8754667294395038E-3</v>
      </c>
      <c r="C19" s="124">
        <f t="shared" ref="C19:U19" si="7">C4-C6</f>
        <v>-3.2546280613719308E-2</v>
      </c>
      <c r="D19" s="124">
        <f t="shared" si="7"/>
        <v>-1.6969574312130267E-2</v>
      </c>
      <c r="E19" s="124">
        <f t="shared" si="7"/>
        <v>-2.4996698684641126E-3</v>
      </c>
      <c r="F19" s="125">
        <f t="shared" si="7"/>
        <v>6.0890991523753213E-2</v>
      </c>
      <c r="G19" s="126">
        <f t="shared" si="7"/>
        <v>-1.5997189327860519E-3</v>
      </c>
      <c r="H19" s="124">
        <f t="shared" si="7"/>
        <v>-1.5298339327272838E-4</v>
      </c>
      <c r="I19" s="124">
        <f t="shared" si="7"/>
        <v>3.906972022567734E-3</v>
      </c>
      <c r="J19" s="124">
        <f t="shared" si="7"/>
        <v>8.5686047233276441E-2</v>
      </c>
      <c r="K19" s="127">
        <f t="shared" si="7"/>
        <v>-8.7840316929785334E-2</v>
      </c>
      <c r="L19" s="126">
        <f t="shared" si="7"/>
        <v>-4.8327137546468404E-2</v>
      </c>
      <c r="M19" s="124">
        <f t="shared" si="7"/>
        <v>-1.858736059479554E-2</v>
      </c>
      <c r="N19" s="124">
        <f t="shared" si="7"/>
        <v>-9.5311854605534901E-2</v>
      </c>
      <c r="O19" s="124">
        <f t="shared" si="7"/>
        <v>-0.10842627013630732</v>
      </c>
      <c r="P19" s="127">
        <f t="shared" si="7"/>
        <v>0.27065262288310615</v>
      </c>
      <c r="Q19" s="128">
        <f t="shared" si="7"/>
        <v>-6.5717415115005475E-3</v>
      </c>
      <c r="R19" s="124">
        <f t="shared" si="7"/>
        <v>-3.2174151150054717E-4</v>
      </c>
      <c r="S19" s="124">
        <f t="shared" si="7"/>
        <v>8.3926615553121531E-3</v>
      </c>
      <c r="T19" s="124">
        <f t="shared" si="7"/>
        <v>4.505065717415116E-2</v>
      </c>
      <c r="U19" s="129">
        <f t="shared" si="7"/>
        <v>-4.6549835706462206E-2</v>
      </c>
    </row>
    <row r="20" spans="1:21" x14ac:dyDescent="0.3">
      <c r="A20" s="105" t="s">
        <v>20</v>
      </c>
      <c r="B20" s="16">
        <f>B5-B7</f>
        <v>-7.8522648745691145E-3</v>
      </c>
      <c r="C20" s="17">
        <f t="shared" ref="C20:U20" si="8">C5-C7</f>
        <v>-9.8027488042105176E-2</v>
      </c>
      <c r="D20" s="17">
        <f t="shared" si="8"/>
        <v>2.2591857890665382E-3</v>
      </c>
      <c r="E20" s="17">
        <f t="shared" si="8"/>
        <v>7.2630875633945824E-4</v>
      </c>
      <c r="F20" s="18">
        <f t="shared" si="8"/>
        <v>0.10289425837126831</v>
      </c>
      <c r="G20" s="19">
        <f t="shared" si="8"/>
        <v>6.3464668647827309E-4</v>
      </c>
      <c r="H20" s="17">
        <f t="shared" si="8"/>
        <v>8.191258403338873E-4</v>
      </c>
      <c r="I20" s="17">
        <f t="shared" si="8"/>
        <v>4.4419632333218884E-2</v>
      </c>
      <c r="J20" s="17">
        <f t="shared" si="8"/>
        <v>6.420447858214412E-3</v>
      </c>
      <c r="K20" s="20">
        <f t="shared" si="8"/>
        <v>-5.2293852718245493E-2</v>
      </c>
      <c r="L20" s="19">
        <f t="shared" si="8"/>
        <v>-1.8235930735930734E-2</v>
      </c>
      <c r="M20" s="17">
        <f t="shared" si="8"/>
        <v>-5.7305194805194803E-2</v>
      </c>
      <c r="N20" s="17">
        <f t="shared" si="8"/>
        <v>1.0606060606060591E-2</v>
      </c>
      <c r="O20" s="17">
        <f t="shared" si="8"/>
        <v>-7.0995670995671001E-2</v>
      </c>
      <c r="P20" s="20">
        <f t="shared" si="8"/>
        <v>0.1359307359307359</v>
      </c>
      <c r="Q20" s="21">
        <f t="shared" si="8"/>
        <v>4.3655325345466189E-3</v>
      </c>
      <c r="R20" s="17">
        <f t="shared" si="8"/>
        <v>1.3803541972556056E-2</v>
      </c>
      <c r="S20" s="17">
        <f t="shared" si="8"/>
        <v>6.2667295061661243E-2</v>
      </c>
      <c r="T20" s="17">
        <f t="shared" si="8"/>
        <v>-4.1921196850774278E-2</v>
      </c>
      <c r="U20" s="22">
        <f t="shared" si="8"/>
        <v>-3.891517271798961E-2</v>
      </c>
    </row>
    <row r="21" spans="1:21" x14ac:dyDescent="0.3">
      <c r="A21" s="105" t="s">
        <v>32</v>
      </c>
      <c r="B21" s="16">
        <f>B7-B6</f>
        <v>-1.7126424124361342E-3</v>
      </c>
      <c r="C21" s="17">
        <f t="shared" ref="C21:U21" si="9">C7-C6</f>
        <v>7.243127220786999E-2</v>
      </c>
      <c r="D21" s="17">
        <f t="shared" si="9"/>
        <v>-3.4583907434431786E-2</v>
      </c>
      <c r="E21" s="17">
        <f t="shared" si="9"/>
        <v>3.1074762574411913E-3</v>
      </c>
      <c r="F21" s="18">
        <f t="shared" si="9"/>
        <v>-3.9242198618443247E-2</v>
      </c>
      <c r="G21" s="19">
        <f t="shared" si="9"/>
        <v>-3.3297261050306438E-3</v>
      </c>
      <c r="H21" s="17">
        <f t="shared" si="9"/>
        <v>-2.6878556148180794E-4</v>
      </c>
      <c r="I21" s="17">
        <f t="shared" si="9"/>
        <v>-4.5756394645184661E-2</v>
      </c>
      <c r="J21" s="17">
        <f t="shared" si="9"/>
        <v>9.964158744531082E-2</v>
      </c>
      <c r="K21" s="20">
        <f t="shared" si="9"/>
        <v>-5.0286681133613675E-2</v>
      </c>
      <c r="L21" s="19">
        <f t="shared" si="9"/>
        <v>-2.7493804213135072E-2</v>
      </c>
      <c r="M21" s="17">
        <f t="shared" si="9"/>
        <v>4.3912639405204457E-2</v>
      </c>
      <c r="N21" s="17">
        <f t="shared" si="9"/>
        <v>-0.11753407682775713</v>
      </c>
      <c r="O21" s="17">
        <f t="shared" si="9"/>
        <v>5.824039653035934E-2</v>
      </c>
      <c r="P21" s="20">
        <f t="shared" si="9"/>
        <v>4.2874845105328407E-2</v>
      </c>
      <c r="Q21" s="21">
        <f t="shared" si="9"/>
        <v>-5.7892688980420185E-3</v>
      </c>
      <c r="R21" s="17">
        <f t="shared" si="9"/>
        <v>-5.7892688980420185E-3</v>
      </c>
      <c r="S21" s="17">
        <f t="shared" si="9"/>
        <v>-6.7096383828099432E-2</v>
      </c>
      <c r="T21" s="17">
        <f t="shared" si="9"/>
        <v>0.17060816891124034</v>
      </c>
      <c r="U21" s="22">
        <f t="shared" si="9"/>
        <v>-9.1933247287056874E-2</v>
      </c>
    </row>
    <row r="22" spans="1:21" ht="15" thickBot="1" x14ac:dyDescent="0.35">
      <c r="A22" s="106" t="s">
        <v>33</v>
      </c>
      <c r="B22" s="23">
        <f>B8-B6</f>
        <v>9.0977760991757563E-3</v>
      </c>
      <c r="C22" s="24">
        <f t="shared" ref="C22:U22" si="10">C8-C6</f>
        <v>0.11942451104544816</v>
      </c>
      <c r="D22" s="24">
        <f t="shared" si="10"/>
        <v>-4.35699051343005E-2</v>
      </c>
      <c r="E22" s="24">
        <f t="shared" si="10"/>
        <v>4.8533506624306652E-2</v>
      </c>
      <c r="F22" s="25">
        <f t="shared" si="10"/>
        <v>-0.13348588863462996</v>
      </c>
      <c r="G22" s="26">
        <f t="shared" si="10"/>
        <v>-3.6174751878304424E-3</v>
      </c>
      <c r="H22" s="24">
        <f t="shared" si="10"/>
        <v>-5.5653464428160649E-4</v>
      </c>
      <c r="I22" s="24">
        <f t="shared" si="10"/>
        <v>9.6262673385901221E-3</v>
      </c>
      <c r="J22" s="24">
        <f t="shared" si="10"/>
        <v>0.11234826092062161</v>
      </c>
      <c r="K22" s="27">
        <f t="shared" si="10"/>
        <v>-0.11780051842709971</v>
      </c>
      <c r="L22" s="26">
        <f t="shared" si="10"/>
        <v>-3.2454121673452532E-2</v>
      </c>
      <c r="M22" s="24">
        <f t="shared" si="10"/>
        <v>4.4904702897267945E-2</v>
      </c>
      <c r="N22" s="24">
        <f t="shared" si="10"/>
        <v>-0.12308963238331269</v>
      </c>
      <c r="O22" s="24">
        <f t="shared" si="10"/>
        <v>-0.2592199209299581</v>
      </c>
      <c r="P22" s="27">
        <f t="shared" si="10"/>
        <v>0.36985897208945534</v>
      </c>
      <c r="Q22" s="28">
        <f t="shared" si="10"/>
        <v>-6.5717415115005475E-3</v>
      </c>
      <c r="R22" s="24">
        <f t="shared" si="10"/>
        <v>-6.5717415115005475E-3</v>
      </c>
      <c r="S22" s="24">
        <f t="shared" si="10"/>
        <v>0.1148247003902636</v>
      </c>
      <c r="T22" s="24">
        <f t="shared" si="10"/>
        <v>0.11477153096055889</v>
      </c>
      <c r="U22" s="29">
        <f t="shared" si="10"/>
        <v>-0.21645274832782141</v>
      </c>
    </row>
    <row r="23" spans="1:21" ht="15.6" thickTop="1" thickBot="1" x14ac:dyDescent="0.35"/>
    <row r="24" spans="1:21" ht="15" thickTop="1" x14ac:dyDescent="0.3">
      <c r="B24" s="151" t="s">
        <v>5</v>
      </c>
      <c r="C24" s="152"/>
      <c r="D24" s="152"/>
      <c r="E24" s="152"/>
      <c r="F24" s="152"/>
      <c r="G24" s="153" t="s">
        <v>6</v>
      </c>
      <c r="H24" s="152"/>
      <c r="I24" s="152"/>
      <c r="J24" s="152"/>
      <c r="K24" s="154"/>
      <c r="L24" s="153" t="s">
        <v>7</v>
      </c>
      <c r="M24" s="152"/>
      <c r="N24" s="152"/>
      <c r="O24" s="152"/>
      <c r="P24" s="154"/>
      <c r="Q24" s="152" t="s">
        <v>8</v>
      </c>
      <c r="R24" s="152"/>
      <c r="S24" s="152"/>
      <c r="T24" s="152"/>
      <c r="U24" s="155"/>
    </row>
    <row r="25" spans="1:21" ht="15" thickBot="1" x14ac:dyDescent="0.35">
      <c r="B25" s="2" t="s">
        <v>9</v>
      </c>
      <c r="C25" s="3" t="s">
        <v>10</v>
      </c>
      <c r="D25" s="3" t="s">
        <v>11</v>
      </c>
      <c r="E25" s="3" t="s">
        <v>12</v>
      </c>
      <c r="F25" s="4" t="s">
        <v>13</v>
      </c>
      <c r="G25" s="5" t="s">
        <v>9</v>
      </c>
      <c r="H25" s="3" t="s">
        <v>10</v>
      </c>
      <c r="I25" s="3" t="s">
        <v>11</v>
      </c>
      <c r="J25" s="3" t="s">
        <v>12</v>
      </c>
      <c r="K25" s="6" t="s">
        <v>13</v>
      </c>
      <c r="L25" s="5" t="s">
        <v>9</v>
      </c>
      <c r="M25" s="3" t="s">
        <v>10</v>
      </c>
      <c r="N25" s="3" t="s">
        <v>11</v>
      </c>
      <c r="O25" s="3" t="s">
        <v>12</v>
      </c>
      <c r="P25" s="6" t="s">
        <v>13</v>
      </c>
      <c r="Q25" s="7" t="s">
        <v>9</v>
      </c>
      <c r="R25" s="3" t="s">
        <v>10</v>
      </c>
      <c r="S25" s="3" t="s">
        <v>11</v>
      </c>
      <c r="T25" s="3" t="s">
        <v>12</v>
      </c>
      <c r="U25" s="8" t="s">
        <v>13</v>
      </c>
    </row>
    <row r="26" spans="1:21" ht="15" thickTop="1" x14ac:dyDescent="0.3">
      <c r="A26" s="102" t="s">
        <v>16</v>
      </c>
      <c r="B26" s="37">
        <f t="shared" ref="B26:U26" si="11">1-_xlfn.NORM.DIST(-B39, 0, 1, TRUE)*2</f>
        <v>0</v>
      </c>
      <c r="C26" s="38">
        <f t="shared" si="11"/>
        <v>0.99329651930148011</v>
      </c>
      <c r="D26" s="38">
        <f t="shared" si="11"/>
        <v>0.99909924289493734</v>
      </c>
      <c r="E26" s="38">
        <f t="shared" si="11"/>
        <v>0.96308330280712484</v>
      </c>
      <c r="F26" s="39">
        <f t="shared" si="11"/>
        <v>0.35545195619481196</v>
      </c>
      <c r="G26" s="40">
        <f t="shared" si="11"/>
        <v>0</v>
      </c>
      <c r="H26" s="38">
        <f t="shared" si="11"/>
        <v>0</v>
      </c>
      <c r="I26" s="38">
        <f t="shared" si="11"/>
        <v>0.469423546431462</v>
      </c>
      <c r="J26" s="38">
        <f t="shared" si="11"/>
        <v>0.9854308040134675</v>
      </c>
      <c r="K26" s="41">
        <f t="shared" si="11"/>
        <v>0.84325913907904737</v>
      </c>
      <c r="L26" s="40">
        <f t="shared" si="11"/>
        <v>0</v>
      </c>
      <c r="M26" s="38">
        <f t="shared" si="11"/>
        <v>0</v>
      </c>
      <c r="N26" s="38">
        <f t="shared" si="11"/>
        <v>0</v>
      </c>
      <c r="O26" s="38">
        <f t="shared" si="11"/>
        <v>0</v>
      </c>
      <c r="P26" s="41">
        <f t="shared" si="11"/>
        <v>0.72016299394589711</v>
      </c>
      <c r="Q26" s="42">
        <f t="shared" si="11"/>
        <v>0</v>
      </c>
      <c r="R26" s="38">
        <f t="shared" si="11"/>
        <v>0</v>
      </c>
      <c r="S26" s="38">
        <f t="shared" si="11"/>
        <v>0.28270545671149594</v>
      </c>
      <c r="T26" s="38">
        <f t="shared" si="11"/>
        <v>0.97315152558253648</v>
      </c>
      <c r="U26" s="43">
        <f t="shared" si="11"/>
        <v>0.96330503081673891</v>
      </c>
    </row>
    <row r="27" spans="1:21" ht="15" thickBot="1" x14ac:dyDescent="0.35">
      <c r="A27" s="103" t="s">
        <v>25</v>
      </c>
      <c r="B27" s="44">
        <f t="shared" ref="B27:U27" si="12">1-_xlfn.NORM.DIST(-B40, 0, 1, TRUE)*2</f>
        <v>0.99981383849558036</v>
      </c>
      <c r="C27" s="45">
        <f t="shared" si="12"/>
        <v>0.99999970148642847</v>
      </c>
      <c r="D27" s="45">
        <f t="shared" si="12"/>
        <v>0.85371026585069909</v>
      </c>
      <c r="E27" s="45">
        <f t="shared" si="12"/>
        <v>1</v>
      </c>
      <c r="F27" s="46">
        <f t="shared" si="12"/>
        <v>0.99999999999999978</v>
      </c>
      <c r="G27" s="47">
        <f t="shared" si="12"/>
        <v>0</v>
      </c>
      <c r="H27" s="45">
        <f t="shared" si="12"/>
        <v>0</v>
      </c>
      <c r="I27" s="45">
        <f t="shared" si="12"/>
        <v>0.99998874197699383</v>
      </c>
      <c r="J27" s="45">
        <f t="shared" si="12"/>
        <v>0.64026390917574716</v>
      </c>
      <c r="K27" s="48">
        <f t="shared" si="12"/>
        <v>0.99993645673940046</v>
      </c>
      <c r="L27" s="47">
        <f t="shared" si="12"/>
        <v>0</v>
      </c>
      <c r="M27" s="45">
        <f t="shared" si="12"/>
        <v>0</v>
      </c>
      <c r="N27" s="45">
        <f t="shared" si="12"/>
        <v>0</v>
      </c>
      <c r="O27" s="45">
        <f t="shared" si="12"/>
        <v>0</v>
      </c>
      <c r="P27" s="48">
        <f t="shared" si="12"/>
        <v>0.99999635759275174</v>
      </c>
      <c r="Q27" s="49">
        <f t="shared" si="12"/>
        <v>0</v>
      </c>
      <c r="R27" s="45">
        <f t="shared" si="12"/>
        <v>0</v>
      </c>
      <c r="S27" s="45">
        <f t="shared" si="12"/>
        <v>0.99999081277069646</v>
      </c>
      <c r="T27" s="45">
        <f t="shared" si="12"/>
        <v>0.74610958251657666</v>
      </c>
      <c r="U27" s="50">
        <f t="shared" si="12"/>
        <v>0.98555712360108927</v>
      </c>
    </row>
    <row r="28" spans="1:21" x14ac:dyDescent="0.3">
      <c r="A28" s="104" t="s">
        <v>18</v>
      </c>
      <c r="B28" s="51">
        <f t="shared" ref="B28:U28" si="13">1-_xlfn.NORM.DIST(-B41, 0, 1, TRUE)*2</f>
        <v>0</v>
      </c>
      <c r="C28" s="52">
        <f t="shared" si="13"/>
        <v>1</v>
      </c>
      <c r="D28" s="52">
        <f t="shared" si="13"/>
        <v>0.99988290943652125</v>
      </c>
      <c r="E28" s="52">
        <f t="shared" si="13"/>
        <v>0.9380452032374168</v>
      </c>
      <c r="F28" s="53">
        <f t="shared" si="13"/>
        <v>1</v>
      </c>
      <c r="G28" s="54">
        <f t="shared" si="13"/>
        <v>0</v>
      </c>
      <c r="H28" s="52">
        <f t="shared" si="13"/>
        <v>0</v>
      </c>
      <c r="I28" s="52">
        <f t="shared" si="13"/>
        <v>0.99999999987816202</v>
      </c>
      <c r="J28" s="52">
        <f t="shared" si="13"/>
        <v>0.90620685172164805</v>
      </c>
      <c r="K28" s="55">
        <f t="shared" si="13"/>
        <v>0.99976432624125233</v>
      </c>
      <c r="L28" s="54">
        <f t="shared" si="13"/>
        <v>0</v>
      </c>
      <c r="M28" s="52">
        <f t="shared" si="13"/>
        <v>0</v>
      </c>
      <c r="N28" s="52">
        <f t="shared" si="13"/>
        <v>0</v>
      </c>
      <c r="O28" s="52">
        <f t="shared" si="13"/>
        <v>0</v>
      </c>
      <c r="P28" s="55">
        <f t="shared" si="13"/>
        <v>0.9891940869709267</v>
      </c>
      <c r="Q28" s="56">
        <f t="shared" si="13"/>
        <v>0</v>
      </c>
      <c r="R28" s="52">
        <f t="shared" si="13"/>
        <v>0</v>
      </c>
      <c r="S28" s="52">
        <f t="shared" si="13"/>
        <v>0.9768060820254405</v>
      </c>
      <c r="T28" s="52">
        <f t="shared" si="13"/>
        <v>0.99839137219413188</v>
      </c>
      <c r="U28" s="57">
        <f t="shared" si="13"/>
        <v>0.72247779057176231</v>
      </c>
    </row>
    <row r="29" spans="1:21" x14ac:dyDescent="0.3">
      <c r="A29" s="105" t="s">
        <v>19</v>
      </c>
      <c r="B29" s="91">
        <f t="shared" ref="B29:U29" si="14">1-_xlfn.NORM.DIST(-B42, 0, 1, TRUE)*2</f>
        <v>0</v>
      </c>
      <c r="C29" s="92">
        <f t="shared" si="14"/>
        <v>1</v>
      </c>
      <c r="D29" s="92">
        <f t="shared" si="14"/>
        <v>0.99918232843659816</v>
      </c>
      <c r="E29" s="92">
        <f t="shared" si="14"/>
        <v>1</v>
      </c>
      <c r="F29" s="93">
        <f t="shared" si="14"/>
        <v>1</v>
      </c>
      <c r="G29" s="94">
        <f t="shared" si="14"/>
        <v>0</v>
      </c>
      <c r="H29" s="92">
        <f t="shared" si="14"/>
        <v>0</v>
      </c>
      <c r="I29" s="92">
        <f t="shared" si="14"/>
        <v>0.28140859004659013</v>
      </c>
      <c r="J29" s="92">
        <f t="shared" si="14"/>
        <v>0.91937532396401656</v>
      </c>
      <c r="K29" s="95">
        <f t="shared" si="14"/>
        <v>0.87638896891768647</v>
      </c>
      <c r="L29" s="94">
        <f t="shared" si="14"/>
        <v>0</v>
      </c>
      <c r="M29" s="92">
        <f t="shared" si="14"/>
        <v>0</v>
      </c>
      <c r="N29" s="92">
        <f t="shared" si="14"/>
        <v>0</v>
      </c>
      <c r="O29" s="92">
        <f t="shared" si="14"/>
        <v>0</v>
      </c>
      <c r="P29" s="95">
        <f t="shared" si="14"/>
        <v>0.73214102388706115</v>
      </c>
      <c r="Q29" s="96">
        <f t="shared" si="14"/>
        <v>0</v>
      </c>
      <c r="R29" s="92">
        <f t="shared" si="14"/>
        <v>0</v>
      </c>
      <c r="S29" s="92">
        <f t="shared" si="14"/>
        <v>0.93294348373949643</v>
      </c>
      <c r="T29" s="92">
        <f t="shared" si="14"/>
        <v>0.79251585660678847</v>
      </c>
      <c r="U29" s="97">
        <f t="shared" si="14"/>
        <v>0.99335262147693415</v>
      </c>
    </row>
    <row r="30" spans="1:21" x14ac:dyDescent="0.3">
      <c r="A30" s="105" t="s">
        <v>21</v>
      </c>
      <c r="B30" s="91">
        <f t="shared" ref="B30:U30" si="15">1-_xlfn.NORM.DIST(-B43, 0, 1, TRUE)*2</f>
        <v>1</v>
      </c>
      <c r="C30" s="92">
        <f t="shared" si="15"/>
        <v>1</v>
      </c>
      <c r="D30" s="92">
        <f t="shared" si="15"/>
        <v>0.71376888991285559</v>
      </c>
      <c r="E30" s="92">
        <f t="shared" si="15"/>
        <v>0.38752275662356028</v>
      </c>
      <c r="F30" s="93">
        <f t="shared" si="15"/>
        <v>1</v>
      </c>
      <c r="G30" s="94">
        <f t="shared" si="15"/>
        <v>0</v>
      </c>
      <c r="H30" s="92">
        <f t="shared" si="15"/>
        <v>0</v>
      </c>
      <c r="I30" s="92">
        <f t="shared" si="15"/>
        <v>1</v>
      </c>
      <c r="J30" s="92">
        <f t="shared" si="15"/>
        <v>0.84952793544940108</v>
      </c>
      <c r="K30" s="95">
        <f t="shared" si="15"/>
        <v>1</v>
      </c>
      <c r="L30" s="94">
        <f t="shared" si="15"/>
        <v>0</v>
      </c>
      <c r="M30" s="92">
        <f t="shared" si="15"/>
        <v>0</v>
      </c>
      <c r="N30" s="92">
        <f t="shared" si="15"/>
        <v>0.30521425821797421</v>
      </c>
      <c r="O30" s="92">
        <f t="shared" si="15"/>
        <v>0.94298135168252895</v>
      </c>
      <c r="P30" s="95">
        <f t="shared" si="15"/>
        <v>0.99910776255979916</v>
      </c>
      <c r="Q30" s="96">
        <f t="shared" si="15"/>
        <v>0</v>
      </c>
      <c r="R30" s="92">
        <f t="shared" si="15"/>
        <v>0</v>
      </c>
      <c r="S30" s="92">
        <f t="shared" si="15"/>
        <v>0.99998252273914712</v>
      </c>
      <c r="T30" s="92">
        <f t="shared" si="15"/>
        <v>0.98959165502933111</v>
      </c>
      <c r="U30" s="97">
        <f t="shared" si="15"/>
        <v>0.97609677971981945</v>
      </c>
    </row>
    <row r="31" spans="1:21" ht="15" thickBot="1" x14ac:dyDescent="0.35">
      <c r="A31" s="103" t="s">
        <v>22</v>
      </c>
      <c r="B31" s="44">
        <f t="shared" ref="B31:U31" si="16">1-_xlfn.NORM.DIST(-B44, 0, 1, TRUE)*2</f>
        <v>1</v>
      </c>
      <c r="C31" s="45">
        <f t="shared" si="16"/>
        <v>1</v>
      </c>
      <c r="D31" s="45">
        <f t="shared" si="16"/>
        <v>0.92591770298056042</v>
      </c>
      <c r="E31" s="45">
        <f t="shared" si="16"/>
        <v>1</v>
      </c>
      <c r="F31" s="46">
        <f t="shared" si="16"/>
        <v>1</v>
      </c>
      <c r="G31" s="47">
        <f t="shared" si="16"/>
        <v>0</v>
      </c>
      <c r="H31" s="45">
        <f t="shared" si="16"/>
        <v>0</v>
      </c>
      <c r="I31" s="45">
        <f t="shared" si="16"/>
        <v>0.56847593454386369</v>
      </c>
      <c r="J31" s="45">
        <f t="shared" si="16"/>
        <v>0.34668351599245972</v>
      </c>
      <c r="K31" s="48">
        <f t="shared" si="16"/>
        <v>0.6187592483587635</v>
      </c>
      <c r="L31" s="47">
        <f t="shared" si="16"/>
        <v>0</v>
      </c>
      <c r="M31" s="45">
        <f t="shared" si="16"/>
        <v>0</v>
      </c>
      <c r="N31" s="45">
        <f t="shared" si="16"/>
        <v>0</v>
      </c>
      <c r="O31" s="45">
        <f t="shared" si="16"/>
        <v>0</v>
      </c>
      <c r="P31" s="48">
        <f t="shared" si="16"/>
        <v>0.99639521845654355</v>
      </c>
      <c r="Q31" s="49">
        <f t="shared" si="16"/>
        <v>0</v>
      </c>
      <c r="R31" s="45">
        <f t="shared" si="16"/>
        <v>0</v>
      </c>
      <c r="S31" s="45">
        <f t="shared" si="16"/>
        <v>0.99343945376374054</v>
      </c>
      <c r="T31" s="45">
        <f t="shared" si="16"/>
        <v>0.23407271891769521</v>
      </c>
      <c r="U31" s="50">
        <f t="shared" si="16"/>
        <v>0.91589170051552793</v>
      </c>
    </row>
    <row r="32" spans="1:21" x14ac:dyDescent="0.3">
      <c r="A32" s="104" t="s">
        <v>17</v>
      </c>
      <c r="B32" s="51">
        <f t="shared" ref="B32:U32" si="17">1-_xlfn.NORM.DIST(-B45, 0, 1, TRUE)*2</f>
        <v>0</v>
      </c>
      <c r="C32" s="52">
        <f t="shared" si="17"/>
        <v>0.99999999999999967</v>
      </c>
      <c r="D32" s="52">
        <f t="shared" si="17"/>
        <v>0.9968146357299994</v>
      </c>
      <c r="E32" s="52">
        <f t="shared" si="17"/>
        <v>0.6182552727825531</v>
      </c>
      <c r="F32" s="53">
        <f t="shared" si="17"/>
        <v>0.99999999999999967</v>
      </c>
      <c r="G32" s="54">
        <f t="shared" si="17"/>
        <v>0</v>
      </c>
      <c r="H32" s="52">
        <f t="shared" si="17"/>
        <v>0</v>
      </c>
      <c r="I32" s="52">
        <f t="shared" si="17"/>
        <v>0.34801325306796882</v>
      </c>
      <c r="J32" s="52">
        <f t="shared" si="17"/>
        <v>1</v>
      </c>
      <c r="K32" s="55">
        <f t="shared" si="17"/>
        <v>1</v>
      </c>
      <c r="L32" s="54">
        <f t="shared" si="17"/>
        <v>0</v>
      </c>
      <c r="M32" s="52">
        <f t="shared" si="17"/>
        <v>0</v>
      </c>
      <c r="N32" s="52">
        <f t="shared" si="17"/>
        <v>0</v>
      </c>
      <c r="O32" s="52">
        <f t="shared" si="17"/>
        <v>0</v>
      </c>
      <c r="P32" s="55">
        <f t="shared" si="17"/>
        <v>0.99780255215968827</v>
      </c>
      <c r="Q32" s="56">
        <f t="shared" si="17"/>
        <v>0</v>
      </c>
      <c r="R32" s="52">
        <f t="shared" si="17"/>
        <v>0</v>
      </c>
      <c r="S32" s="52">
        <f t="shared" si="17"/>
        <v>0.17768399851677674</v>
      </c>
      <c r="T32" s="52">
        <f t="shared" si="17"/>
        <v>0.8171882141280693</v>
      </c>
      <c r="U32" s="57">
        <f t="shared" si="17"/>
        <v>0.72415875964965093</v>
      </c>
    </row>
    <row r="33" spans="1:21" x14ac:dyDescent="0.3">
      <c r="A33" s="105" t="s">
        <v>20</v>
      </c>
      <c r="B33" s="91">
        <f t="shared" ref="B33:U33" si="18">1-_xlfn.NORM.DIST(-B46, 0, 1, TRUE)*2</f>
        <v>1</v>
      </c>
      <c r="C33" s="92">
        <f t="shared" si="18"/>
        <v>1</v>
      </c>
      <c r="D33" s="92">
        <f t="shared" si="18"/>
        <v>1</v>
      </c>
      <c r="E33" s="92">
        <f t="shared" si="18"/>
        <v>0.98887250317229425</v>
      </c>
      <c r="F33" s="93">
        <f t="shared" si="18"/>
        <v>1</v>
      </c>
      <c r="G33" s="94">
        <f t="shared" si="18"/>
        <v>0.99999883203139484</v>
      </c>
      <c r="H33" s="92">
        <f t="shared" si="18"/>
        <v>0</v>
      </c>
      <c r="I33" s="92">
        <f t="shared" si="18"/>
        <v>0.21874521204639008</v>
      </c>
      <c r="J33" s="92">
        <f t="shared" si="18"/>
        <v>1</v>
      </c>
      <c r="K33" s="95">
        <f t="shared" si="18"/>
        <v>1</v>
      </c>
      <c r="L33" s="94">
        <f t="shared" si="18"/>
        <v>0</v>
      </c>
      <c r="M33" s="92">
        <f t="shared" si="18"/>
        <v>0</v>
      </c>
      <c r="N33" s="92">
        <f t="shared" si="18"/>
        <v>0.99964536476766463</v>
      </c>
      <c r="O33" s="92">
        <f t="shared" si="18"/>
        <v>0.2830779549329363</v>
      </c>
      <c r="P33" s="95">
        <f t="shared" si="18"/>
        <v>0.99999344916052346</v>
      </c>
      <c r="Q33" s="96">
        <f t="shared" si="18"/>
        <v>0</v>
      </c>
      <c r="R33" s="92">
        <f t="shared" si="18"/>
        <v>0</v>
      </c>
      <c r="S33" s="92">
        <f t="shared" si="18"/>
        <v>0.20642043960675105</v>
      </c>
      <c r="T33" s="92">
        <f t="shared" si="18"/>
        <v>0.99999999999980438</v>
      </c>
      <c r="U33" s="97">
        <f t="shared" si="18"/>
        <v>0.99999999998341949</v>
      </c>
    </row>
    <row r="34" spans="1:21" x14ac:dyDescent="0.3">
      <c r="A34" s="105" t="s">
        <v>32</v>
      </c>
      <c r="B34" s="91">
        <f t="shared" ref="B34:U34" si="19">1-_xlfn.NORM.DIST(-B47, 0, 1, TRUE)*2</f>
        <v>0.88716036339756832</v>
      </c>
      <c r="C34" s="92">
        <f t="shared" si="19"/>
        <v>1</v>
      </c>
      <c r="D34" s="92">
        <f t="shared" si="19"/>
        <v>1</v>
      </c>
      <c r="E34" s="92">
        <f t="shared" si="19"/>
        <v>0.95877532854445746</v>
      </c>
      <c r="F34" s="93">
        <f t="shared" si="19"/>
        <v>1</v>
      </c>
      <c r="G34" s="94">
        <f t="shared" si="19"/>
        <v>0</v>
      </c>
      <c r="H34" s="92">
        <f t="shared" si="19"/>
        <v>0</v>
      </c>
      <c r="I34" s="92">
        <f t="shared" si="19"/>
        <v>1</v>
      </c>
      <c r="J34" s="92">
        <f t="shared" si="19"/>
        <v>1</v>
      </c>
      <c r="K34" s="95">
        <f t="shared" si="19"/>
        <v>1</v>
      </c>
      <c r="L34" s="94">
        <f t="shared" si="19"/>
        <v>0</v>
      </c>
      <c r="M34" s="92">
        <f t="shared" si="19"/>
        <v>0</v>
      </c>
      <c r="N34" s="92">
        <f t="shared" si="19"/>
        <v>0.99944885519643911</v>
      </c>
      <c r="O34" s="92">
        <f t="shared" si="19"/>
        <v>0.84667239464534105</v>
      </c>
      <c r="P34" s="95">
        <f t="shared" si="19"/>
        <v>0.6688709700457568</v>
      </c>
      <c r="Q34" s="96">
        <f t="shared" si="19"/>
        <v>0</v>
      </c>
      <c r="R34" s="92">
        <f t="shared" si="19"/>
        <v>0</v>
      </c>
      <c r="S34" s="92">
        <f t="shared" si="19"/>
        <v>0.99983621277231927</v>
      </c>
      <c r="T34" s="92">
        <f t="shared" si="19"/>
        <v>1</v>
      </c>
      <c r="U34" s="97">
        <f t="shared" si="19"/>
        <v>0.99997799539232024</v>
      </c>
    </row>
    <row r="35" spans="1:21" ht="15" thickBot="1" x14ac:dyDescent="0.35">
      <c r="A35" s="106" t="s">
        <v>33</v>
      </c>
      <c r="B35" s="58">
        <f t="shared" ref="B35:U35" si="20">1-_xlfn.NORM.DIST(-B48, 0, 1, TRUE)*2</f>
        <v>0.99605367368338205</v>
      </c>
      <c r="C35" s="59">
        <f t="shared" si="20"/>
        <v>1</v>
      </c>
      <c r="D35" s="59">
        <f t="shared" si="20"/>
        <v>0.99999997009680475</v>
      </c>
      <c r="E35" s="59">
        <f t="shared" si="20"/>
        <v>1</v>
      </c>
      <c r="F35" s="60">
        <f t="shared" si="20"/>
        <v>1</v>
      </c>
      <c r="G35" s="61">
        <f t="shared" si="20"/>
        <v>0</v>
      </c>
      <c r="H35" s="59">
        <f t="shared" si="20"/>
        <v>0</v>
      </c>
      <c r="I35" s="59">
        <f t="shared" si="20"/>
        <v>0.50371797344341229</v>
      </c>
      <c r="J35" s="59">
        <f t="shared" si="20"/>
        <v>1</v>
      </c>
      <c r="K35" s="62">
        <f t="shared" si="20"/>
        <v>0.99999999999952505</v>
      </c>
      <c r="L35" s="61">
        <f t="shared" si="20"/>
        <v>0</v>
      </c>
      <c r="M35" s="59">
        <f t="shared" si="20"/>
        <v>0</v>
      </c>
      <c r="N35" s="59">
        <f t="shared" si="20"/>
        <v>0</v>
      </c>
      <c r="O35" s="59">
        <f t="shared" si="20"/>
        <v>0</v>
      </c>
      <c r="P35" s="62">
        <f t="shared" si="20"/>
        <v>0.99999987454618455</v>
      </c>
      <c r="Q35" s="63">
        <f t="shared" si="20"/>
        <v>0</v>
      </c>
      <c r="R35" s="59">
        <f t="shared" si="20"/>
        <v>0</v>
      </c>
      <c r="S35" s="59">
        <f t="shared" si="20"/>
        <v>0.98760987911806364</v>
      </c>
      <c r="T35" s="59">
        <f t="shared" si="20"/>
        <v>0.99442486863320556</v>
      </c>
      <c r="U35" s="64">
        <f t="shared" si="20"/>
        <v>0.99996952814354712</v>
      </c>
    </row>
    <row r="36" spans="1:21" ht="15" thickTop="1" x14ac:dyDescent="0.3"/>
    <row r="37" spans="1:21" x14ac:dyDescent="0.3">
      <c r="B37" s="156" t="s">
        <v>5</v>
      </c>
      <c r="C37" s="156"/>
      <c r="D37" s="156"/>
      <c r="E37" s="156"/>
      <c r="F37" s="156"/>
      <c r="G37" s="156" t="s">
        <v>6</v>
      </c>
      <c r="H37" s="156"/>
      <c r="I37" s="156"/>
      <c r="J37" s="156"/>
      <c r="K37" s="156"/>
      <c r="L37" s="156" t="s">
        <v>7</v>
      </c>
      <c r="M37" s="156"/>
      <c r="N37" s="156"/>
      <c r="O37" s="156"/>
      <c r="P37" s="156"/>
      <c r="Q37" s="156" t="s">
        <v>8</v>
      </c>
      <c r="R37" s="156"/>
      <c r="S37" s="156"/>
      <c r="T37" s="156"/>
      <c r="U37" s="156"/>
    </row>
    <row r="38" spans="1:21" x14ac:dyDescent="0.3">
      <c r="B38" s="1" t="s">
        <v>9</v>
      </c>
      <c r="C38" s="1" t="s">
        <v>10</v>
      </c>
      <c r="D38" s="1" t="s">
        <v>11</v>
      </c>
      <c r="E38" s="1" t="s">
        <v>12</v>
      </c>
      <c r="F38" s="1" t="s">
        <v>13</v>
      </c>
      <c r="G38" s="1" t="s">
        <v>9</v>
      </c>
      <c r="H38" s="1" t="s">
        <v>10</v>
      </c>
      <c r="I38" s="1" t="s">
        <v>11</v>
      </c>
      <c r="J38" s="1" t="s">
        <v>12</v>
      </c>
      <c r="K38" s="1" t="s">
        <v>13</v>
      </c>
      <c r="L38" s="1" t="s">
        <v>9</v>
      </c>
      <c r="M38" s="1" t="s">
        <v>10</v>
      </c>
      <c r="N38" s="1" t="s">
        <v>11</v>
      </c>
      <c r="O38" s="1" t="s">
        <v>12</v>
      </c>
      <c r="P38" s="1" t="s">
        <v>13</v>
      </c>
      <c r="Q38" s="1" t="s">
        <v>9</v>
      </c>
      <c r="R38" s="1" t="s">
        <v>10</v>
      </c>
      <c r="S38" s="1" t="s">
        <v>11</v>
      </c>
      <c r="T38" s="1" t="s">
        <v>12</v>
      </c>
      <c r="U38" s="1" t="s">
        <v>13</v>
      </c>
    </row>
    <row r="39" spans="1:21" x14ac:dyDescent="0.3">
      <c r="A39" s="107" t="s">
        <v>16</v>
      </c>
      <c r="B39" s="1">
        <v>0</v>
      </c>
      <c r="C39" s="1">
        <v>2.7112265529095101</v>
      </c>
      <c r="D39" s="1">
        <v>3.3198193650687902</v>
      </c>
      <c r="E39" s="1">
        <v>2.08668412516985</v>
      </c>
      <c r="F39" s="1">
        <v>0.46134926675390497</v>
      </c>
      <c r="G39" s="1">
        <v>0</v>
      </c>
      <c r="H39" s="1">
        <v>0</v>
      </c>
      <c r="I39" s="1">
        <v>0.62712629256211105</v>
      </c>
      <c r="J39" s="1">
        <v>2.4429143126343602</v>
      </c>
      <c r="K39" s="1">
        <v>1.41611833439209</v>
      </c>
      <c r="L39" s="1">
        <v>0</v>
      </c>
      <c r="M39" s="1">
        <v>0</v>
      </c>
      <c r="N39" s="1">
        <v>0</v>
      </c>
      <c r="O39" s="1">
        <v>0</v>
      </c>
      <c r="P39" s="1">
        <v>1.0806855655538901</v>
      </c>
      <c r="Q39" s="1">
        <v>0</v>
      </c>
      <c r="R39" s="1">
        <v>0</v>
      </c>
      <c r="S39" s="1">
        <v>0.36207692945002901</v>
      </c>
      <c r="T39" s="1">
        <v>2.21371377968687</v>
      </c>
      <c r="U39" s="1">
        <v>2.08914170448443</v>
      </c>
    </row>
    <row r="40" spans="1:21" x14ac:dyDescent="0.3">
      <c r="A40" s="107" t="s">
        <v>25</v>
      </c>
      <c r="B40" s="1">
        <v>3.73709107849196</v>
      </c>
      <c r="C40" s="1">
        <v>5.1243830453986199</v>
      </c>
      <c r="D40" s="1">
        <v>1.4527624027297401</v>
      </c>
      <c r="E40" s="1">
        <v>10.1852298315435</v>
      </c>
      <c r="F40" s="1">
        <v>8.2315176890431001</v>
      </c>
      <c r="G40" s="1">
        <v>0</v>
      </c>
      <c r="H40" s="1">
        <v>0</v>
      </c>
      <c r="I40" s="1">
        <v>4.3914828247881896</v>
      </c>
      <c r="J40" s="1">
        <v>0.91586807932257297</v>
      </c>
      <c r="K40" s="1">
        <v>3.9992510049980301</v>
      </c>
      <c r="L40" s="1">
        <v>0</v>
      </c>
      <c r="M40" s="1">
        <v>0</v>
      </c>
      <c r="N40" s="1">
        <v>0</v>
      </c>
      <c r="O40" s="1">
        <v>0</v>
      </c>
      <c r="P40" s="1">
        <v>4.6308084506191101</v>
      </c>
      <c r="Q40" s="1">
        <v>0</v>
      </c>
      <c r="R40" s="1">
        <v>0</v>
      </c>
      <c r="S40" s="1">
        <v>4.4354684356009297</v>
      </c>
      <c r="T40" s="1">
        <v>1.14095075244493</v>
      </c>
      <c r="U40" s="1">
        <v>2.4460555047038399</v>
      </c>
    </row>
    <row r="41" spans="1:21" x14ac:dyDescent="0.3">
      <c r="A41" s="107" t="s">
        <v>18</v>
      </c>
      <c r="B41" s="1">
        <v>0</v>
      </c>
      <c r="C41" s="1">
        <v>16.816057502702499</v>
      </c>
      <c r="D41" s="1">
        <v>3.8521389131009598</v>
      </c>
      <c r="E41" s="1">
        <v>1.86661911169134</v>
      </c>
      <c r="F41" s="1">
        <v>12.523614455889501</v>
      </c>
      <c r="G41" s="1">
        <v>0</v>
      </c>
      <c r="H41" s="1">
        <v>0</v>
      </c>
      <c r="I41" s="1">
        <v>6.4370249088902503</v>
      </c>
      <c r="J41" s="1">
        <v>1.6757195007333801</v>
      </c>
      <c r="K41" s="1">
        <v>3.6773454713442701</v>
      </c>
      <c r="L41" s="1">
        <v>0</v>
      </c>
      <c r="M41" s="1">
        <v>0</v>
      </c>
      <c r="N41" s="1">
        <v>0</v>
      </c>
      <c r="O41" s="1">
        <v>0</v>
      </c>
      <c r="P41" s="1">
        <v>2.5489133984272199</v>
      </c>
      <c r="Q41" s="1">
        <v>0</v>
      </c>
      <c r="R41" s="1">
        <v>0</v>
      </c>
      <c r="S41" s="1">
        <v>2.2702252790664099</v>
      </c>
      <c r="T41" s="1">
        <v>3.1543377811783402</v>
      </c>
      <c r="U41" s="1">
        <v>1.08590232218302</v>
      </c>
    </row>
    <row r="42" spans="1:21" x14ac:dyDescent="0.3">
      <c r="A42" s="107" t="s">
        <v>19</v>
      </c>
      <c r="B42" s="1">
        <v>0</v>
      </c>
      <c r="C42" s="1">
        <v>19.007053584314601</v>
      </c>
      <c r="D42" s="1">
        <v>3.3467423977758499</v>
      </c>
      <c r="E42" s="1">
        <v>8.3905837038834399</v>
      </c>
      <c r="F42" s="1">
        <v>15.681782438377599</v>
      </c>
      <c r="G42" s="1">
        <v>0</v>
      </c>
      <c r="H42" s="1">
        <v>0</v>
      </c>
      <c r="I42" s="1">
        <v>0.36034197927744199</v>
      </c>
      <c r="J42" s="1">
        <v>1.7470730008323201</v>
      </c>
      <c r="K42" s="1">
        <v>1.53979212925847</v>
      </c>
      <c r="L42" s="1">
        <v>0</v>
      </c>
      <c r="M42" s="1">
        <v>0</v>
      </c>
      <c r="N42" s="1">
        <v>0</v>
      </c>
      <c r="O42" s="1">
        <v>0</v>
      </c>
      <c r="P42" s="1">
        <v>1.10800657553489</v>
      </c>
      <c r="Q42" s="1">
        <v>0</v>
      </c>
      <c r="R42" s="1">
        <v>0</v>
      </c>
      <c r="S42" s="1">
        <v>1.83129504884332</v>
      </c>
      <c r="T42" s="1">
        <v>1.2605136042593299</v>
      </c>
      <c r="U42" s="1">
        <v>2.7140118654651002</v>
      </c>
    </row>
    <row r="43" spans="1:21" x14ac:dyDescent="0.3">
      <c r="A43" s="107" t="s">
        <v>21</v>
      </c>
      <c r="B43" s="1">
        <v>10.890583955682301</v>
      </c>
      <c r="C43" s="1">
        <v>41.907337483115199</v>
      </c>
      <c r="D43" s="1">
        <v>1.06642600789182</v>
      </c>
      <c r="E43" s="1">
        <v>0.506540531971721</v>
      </c>
      <c r="F43" s="1">
        <v>30.5979024695778</v>
      </c>
      <c r="G43" s="1">
        <v>0</v>
      </c>
      <c r="H43" s="1">
        <v>0</v>
      </c>
      <c r="I43" s="1">
        <v>10.407194301596</v>
      </c>
      <c r="J43" s="1">
        <v>1.4378660486021899</v>
      </c>
      <c r="K43" s="1">
        <v>9.5080399942452605</v>
      </c>
      <c r="L43" s="1">
        <v>0</v>
      </c>
      <c r="M43" s="1">
        <v>0</v>
      </c>
      <c r="N43" s="1">
        <v>0.39236879155328702</v>
      </c>
      <c r="O43" s="1">
        <v>1.9031678383534201</v>
      </c>
      <c r="P43" s="1">
        <v>3.32247162968125</v>
      </c>
      <c r="Q43" s="1">
        <v>0</v>
      </c>
      <c r="R43" s="1">
        <v>0</v>
      </c>
      <c r="S43" s="1">
        <v>4.2948993517820799</v>
      </c>
      <c r="T43" s="1">
        <v>2.5619595179741101</v>
      </c>
      <c r="U43" s="1">
        <v>2.2586812394387898</v>
      </c>
    </row>
    <row r="44" spans="1:21" x14ac:dyDescent="0.3">
      <c r="A44" s="107" t="s">
        <v>22</v>
      </c>
      <c r="B44" s="1">
        <v>12.1193258821447</v>
      </c>
      <c r="C44" s="1">
        <v>32.973601830984599</v>
      </c>
      <c r="D44" s="1">
        <v>1.7861047636009599</v>
      </c>
      <c r="E44" s="1">
        <v>9.9607176724834794</v>
      </c>
      <c r="F44" s="1">
        <v>22.644171320758399</v>
      </c>
      <c r="G44" s="1">
        <v>0</v>
      </c>
      <c r="H44" s="1">
        <v>0</v>
      </c>
      <c r="I44" s="1">
        <v>0.78658632773794601</v>
      </c>
      <c r="J44" s="1">
        <v>0.44915966212648101</v>
      </c>
      <c r="K44" s="1">
        <v>0.87561245586925496</v>
      </c>
      <c r="L44" s="1">
        <v>0</v>
      </c>
      <c r="M44" s="1">
        <v>0</v>
      </c>
      <c r="N44" s="1">
        <v>0</v>
      </c>
      <c r="O44" s="1">
        <v>0</v>
      </c>
      <c r="P44" s="1">
        <v>2.91082300624501</v>
      </c>
      <c r="Q44" s="1">
        <v>0</v>
      </c>
      <c r="R44" s="1">
        <v>0</v>
      </c>
      <c r="S44" s="1">
        <v>2.7183647950294798</v>
      </c>
      <c r="T44" s="1">
        <v>0.29770637016761697</v>
      </c>
      <c r="U44" s="1">
        <v>1.72733063969909</v>
      </c>
    </row>
    <row r="45" spans="1:21" x14ac:dyDescent="0.3">
      <c r="A45" s="107" t="s">
        <v>17</v>
      </c>
      <c r="B45" s="1">
        <v>0</v>
      </c>
      <c r="C45" s="1">
        <v>8.1773456320125302</v>
      </c>
      <c r="D45" s="1">
        <v>2.9492594611996501</v>
      </c>
      <c r="E45" s="1">
        <v>0.87468609645489703</v>
      </c>
      <c r="F45" s="1">
        <v>8.16637623425488</v>
      </c>
      <c r="G45" s="1">
        <v>0</v>
      </c>
      <c r="H45" s="1">
        <v>0</v>
      </c>
      <c r="I45" s="1">
        <v>0.45100388780476802</v>
      </c>
      <c r="J45" s="1">
        <v>13.069300017757101</v>
      </c>
      <c r="K45" s="1">
        <v>8.7316990095272295</v>
      </c>
      <c r="L45" s="1">
        <v>0</v>
      </c>
      <c r="M45" s="1">
        <v>0</v>
      </c>
      <c r="N45" s="1">
        <v>0</v>
      </c>
      <c r="O45" s="1">
        <v>0</v>
      </c>
      <c r="P45" s="1">
        <v>3.0621616001476202</v>
      </c>
      <c r="Q45" s="1">
        <v>0</v>
      </c>
      <c r="R45" s="1">
        <v>0</v>
      </c>
      <c r="S45" s="1">
        <v>0.22456717722036401</v>
      </c>
      <c r="T45" s="1">
        <v>1.3321473124602601</v>
      </c>
      <c r="U45" s="1">
        <v>1.08970924961334</v>
      </c>
    </row>
    <row r="46" spans="1:21" x14ac:dyDescent="0.3">
      <c r="A46" s="107" t="s">
        <v>20</v>
      </c>
      <c r="B46" s="1">
        <v>12.102015908980899</v>
      </c>
      <c r="C46" s="1">
        <v>15.1789912210065</v>
      </c>
      <c r="D46" s="1">
        <v>12.575190006791599</v>
      </c>
      <c r="E46" s="1">
        <v>2.5386692418727299</v>
      </c>
      <c r="F46" s="1">
        <v>18.8546742239349</v>
      </c>
      <c r="G46" s="1">
        <v>4.8609955822976296</v>
      </c>
      <c r="H46" s="1">
        <v>0</v>
      </c>
      <c r="I46" s="1">
        <v>0.27768420313168402</v>
      </c>
      <c r="J46" s="1">
        <v>24.355523765698798</v>
      </c>
      <c r="K46" s="1">
        <v>17.557588058444001</v>
      </c>
      <c r="L46" s="1">
        <v>0</v>
      </c>
      <c r="M46" s="1">
        <v>0</v>
      </c>
      <c r="N46" s="1">
        <v>3.5717268124035599</v>
      </c>
      <c r="O46" s="1">
        <v>0.36257545944616598</v>
      </c>
      <c r="P46" s="1">
        <v>4.5077834165334503</v>
      </c>
      <c r="Q46" s="1">
        <v>0</v>
      </c>
      <c r="R46" s="1">
        <v>0</v>
      </c>
      <c r="S46" s="1">
        <v>0.26166521546349503</v>
      </c>
      <c r="T46" s="1">
        <v>7.3517272555079298</v>
      </c>
      <c r="U46" s="1">
        <v>6.7333458600076304</v>
      </c>
    </row>
    <row r="47" spans="1:21" x14ac:dyDescent="0.3">
      <c r="A47" s="107" t="s">
        <v>32</v>
      </c>
      <c r="B47" s="1">
        <v>1.58555788322157</v>
      </c>
      <c r="C47" s="1">
        <v>24.723709158135701</v>
      </c>
      <c r="D47" s="1">
        <v>13.246678049903201</v>
      </c>
      <c r="E47" s="1">
        <v>2.0412632134603799</v>
      </c>
      <c r="F47" s="1">
        <v>9.6430669020944695</v>
      </c>
      <c r="G47" s="1">
        <v>0</v>
      </c>
      <c r="H47" s="1">
        <v>0</v>
      </c>
      <c r="I47" s="1">
        <v>9.7457004460947498</v>
      </c>
      <c r="J47" s="1">
        <v>22.6582707195168</v>
      </c>
      <c r="K47" s="1">
        <v>8.57366203212705</v>
      </c>
      <c r="L47" s="1">
        <v>0</v>
      </c>
      <c r="M47" s="1">
        <v>0</v>
      </c>
      <c r="N47" s="1">
        <v>3.4545828723443099</v>
      </c>
      <c r="O47" s="1">
        <v>1.4278758169885899</v>
      </c>
      <c r="P47" s="1">
        <v>0.97184225681714398</v>
      </c>
      <c r="Q47" s="1">
        <v>0</v>
      </c>
      <c r="R47" s="1">
        <v>0</v>
      </c>
      <c r="S47" s="1">
        <v>3.7691762147875698</v>
      </c>
      <c r="T47" s="1">
        <v>8.7152026252568593</v>
      </c>
      <c r="U47" s="1">
        <v>4.2435145722128604</v>
      </c>
    </row>
    <row r="48" spans="1:21" x14ac:dyDescent="0.3">
      <c r="A48" s="107" t="s">
        <v>33</v>
      </c>
      <c r="B48" s="1">
        <v>2.88242055823416</v>
      </c>
      <c r="C48" s="1">
        <v>18.791590158346899</v>
      </c>
      <c r="D48" s="1">
        <v>5.5420025488882096</v>
      </c>
      <c r="E48" s="1">
        <v>11.2361143655198</v>
      </c>
      <c r="F48" s="1">
        <v>12.4120347820667</v>
      </c>
      <c r="G48" s="1">
        <v>0</v>
      </c>
      <c r="H48" s="1">
        <v>0</v>
      </c>
      <c r="I48" s="1">
        <v>0.68035133592934405</v>
      </c>
      <c r="J48" s="1">
        <v>10.9180154271448</v>
      </c>
      <c r="K48" s="1">
        <v>7.2322808922455497</v>
      </c>
      <c r="L48" s="1">
        <v>0</v>
      </c>
      <c r="M48" s="1">
        <v>0</v>
      </c>
      <c r="N48" s="1">
        <v>0</v>
      </c>
      <c r="O48" s="1">
        <v>0</v>
      </c>
      <c r="P48" s="1">
        <v>5.2853657980867998</v>
      </c>
      <c r="Q48" s="1">
        <v>0</v>
      </c>
      <c r="R48" s="1">
        <v>0</v>
      </c>
      <c r="S48" s="1">
        <v>2.5008340865089198</v>
      </c>
      <c r="T48" s="1">
        <v>2.7717764264393998</v>
      </c>
      <c r="U48" s="1">
        <v>4.1699110376438497</v>
      </c>
    </row>
    <row r="52" spans="1:21" x14ac:dyDescent="0.3">
      <c r="A52" s="98">
        <v>1E-3</v>
      </c>
      <c r="B52" s="156" t="s">
        <v>5</v>
      </c>
      <c r="C52" s="156"/>
      <c r="D52" s="156"/>
      <c r="E52" s="156"/>
      <c r="F52" s="156"/>
      <c r="G52" s="156" t="s">
        <v>6</v>
      </c>
      <c r="H52" s="156"/>
      <c r="I52" s="156"/>
      <c r="J52" s="156"/>
      <c r="K52" s="156"/>
      <c r="L52" s="156" t="s">
        <v>7</v>
      </c>
      <c r="M52" s="156"/>
      <c r="N52" s="156"/>
      <c r="O52" s="156"/>
      <c r="P52" s="156"/>
      <c r="Q52" s="156" t="s">
        <v>8</v>
      </c>
      <c r="R52" s="156"/>
      <c r="S52" s="156"/>
      <c r="T52" s="156"/>
      <c r="U52" s="156"/>
    </row>
    <row r="53" spans="1:21" x14ac:dyDescent="0.3">
      <c r="B53" s="1" t="s">
        <v>9</v>
      </c>
      <c r="C53" s="1" t="s">
        <v>10</v>
      </c>
      <c r="D53" s="1" t="s">
        <v>11</v>
      </c>
      <c r="E53" s="1" t="s">
        <v>12</v>
      </c>
      <c r="F53" s="1" t="s">
        <v>13</v>
      </c>
      <c r="G53" s="1" t="s">
        <v>9</v>
      </c>
      <c r="H53" s="1" t="s">
        <v>10</v>
      </c>
      <c r="I53" s="1" t="s">
        <v>11</v>
      </c>
      <c r="J53" s="1" t="s">
        <v>12</v>
      </c>
      <c r="K53" s="1" t="s">
        <v>13</v>
      </c>
      <c r="L53" s="1" t="s">
        <v>9</v>
      </c>
      <c r="M53" s="1" t="s">
        <v>10</v>
      </c>
      <c r="N53" s="1" t="s">
        <v>11</v>
      </c>
      <c r="O53" s="1" t="s">
        <v>12</v>
      </c>
      <c r="P53" s="1" t="s">
        <v>13</v>
      </c>
      <c r="Q53" s="1" t="s">
        <v>9</v>
      </c>
      <c r="R53" s="1" t="s">
        <v>10</v>
      </c>
      <c r="S53" s="1" t="s">
        <v>11</v>
      </c>
      <c r="T53" s="1" t="s">
        <v>12</v>
      </c>
      <c r="U53" s="1" t="s">
        <v>13</v>
      </c>
    </row>
    <row r="54" spans="1:21" x14ac:dyDescent="0.3">
      <c r="A54" s="107" t="s">
        <v>16</v>
      </c>
      <c r="B54" s="1">
        <f t="shared" ref="B54:U54" si="21">IF(B26&lt;(1-$A$52),0,1)</f>
        <v>0</v>
      </c>
      <c r="C54" s="1">
        <f t="shared" si="21"/>
        <v>0</v>
      </c>
      <c r="D54" s="1">
        <f t="shared" si="21"/>
        <v>1</v>
      </c>
      <c r="E54" s="1">
        <f t="shared" si="21"/>
        <v>0</v>
      </c>
      <c r="F54" s="1">
        <f t="shared" si="21"/>
        <v>0</v>
      </c>
      <c r="G54" s="1">
        <f t="shared" si="21"/>
        <v>0</v>
      </c>
      <c r="H54" s="1">
        <f t="shared" si="21"/>
        <v>0</v>
      </c>
      <c r="I54" s="1">
        <f t="shared" si="21"/>
        <v>0</v>
      </c>
      <c r="J54" s="1">
        <f t="shared" si="21"/>
        <v>0</v>
      </c>
      <c r="K54" s="1">
        <f t="shared" si="21"/>
        <v>0</v>
      </c>
      <c r="L54" s="1">
        <f t="shared" si="21"/>
        <v>0</v>
      </c>
      <c r="M54" s="1">
        <f t="shared" si="21"/>
        <v>0</v>
      </c>
      <c r="N54" s="1">
        <f t="shared" si="21"/>
        <v>0</v>
      </c>
      <c r="O54" s="1">
        <f t="shared" si="21"/>
        <v>0</v>
      </c>
      <c r="P54" s="1">
        <f t="shared" si="21"/>
        <v>0</v>
      </c>
      <c r="Q54" s="1">
        <f t="shared" si="21"/>
        <v>0</v>
      </c>
      <c r="R54" s="1">
        <f t="shared" si="21"/>
        <v>0</v>
      </c>
      <c r="S54" s="1">
        <f t="shared" si="21"/>
        <v>0</v>
      </c>
      <c r="T54" s="1">
        <f t="shared" si="21"/>
        <v>0</v>
      </c>
      <c r="U54" s="1">
        <f t="shared" si="21"/>
        <v>0</v>
      </c>
    </row>
    <row r="55" spans="1:21" x14ac:dyDescent="0.3">
      <c r="A55" s="107" t="s">
        <v>25</v>
      </c>
      <c r="B55" s="1">
        <f t="shared" ref="B55:U55" si="22">IF(B27&lt;(1-$A$52),0,1)</f>
        <v>1</v>
      </c>
      <c r="C55" s="1">
        <f t="shared" si="22"/>
        <v>1</v>
      </c>
      <c r="D55" s="1">
        <f t="shared" si="22"/>
        <v>0</v>
      </c>
      <c r="E55" s="1">
        <f t="shared" si="22"/>
        <v>1</v>
      </c>
      <c r="F55" s="1">
        <f t="shared" si="22"/>
        <v>1</v>
      </c>
      <c r="G55" s="1">
        <f t="shared" si="22"/>
        <v>0</v>
      </c>
      <c r="H55" s="1">
        <f t="shared" si="22"/>
        <v>0</v>
      </c>
      <c r="I55" s="1">
        <f t="shared" si="22"/>
        <v>1</v>
      </c>
      <c r="J55" s="1">
        <f t="shared" si="22"/>
        <v>0</v>
      </c>
      <c r="K55" s="1">
        <f t="shared" si="22"/>
        <v>1</v>
      </c>
      <c r="L55" s="1">
        <f t="shared" si="22"/>
        <v>0</v>
      </c>
      <c r="M55" s="1">
        <f t="shared" si="22"/>
        <v>0</v>
      </c>
      <c r="N55" s="1">
        <f t="shared" si="22"/>
        <v>0</v>
      </c>
      <c r="O55" s="1">
        <f t="shared" si="22"/>
        <v>0</v>
      </c>
      <c r="P55" s="1">
        <f t="shared" si="22"/>
        <v>1</v>
      </c>
      <c r="Q55" s="1">
        <f t="shared" si="22"/>
        <v>0</v>
      </c>
      <c r="R55" s="1">
        <f t="shared" si="22"/>
        <v>0</v>
      </c>
      <c r="S55" s="1">
        <f t="shared" si="22"/>
        <v>1</v>
      </c>
      <c r="T55" s="1">
        <f t="shared" si="22"/>
        <v>0</v>
      </c>
      <c r="U55" s="1">
        <f t="shared" si="22"/>
        <v>0</v>
      </c>
    </row>
    <row r="56" spans="1:21" x14ac:dyDescent="0.3">
      <c r="A56" s="107" t="s">
        <v>18</v>
      </c>
      <c r="B56" s="1">
        <f t="shared" ref="B56:U56" si="23">IF(B28&lt;(1-$A$52),0,1)</f>
        <v>0</v>
      </c>
      <c r="C56" s="1">
        <f t="shared" si="23"/>
        <v>1</v>
      </c>
      <c r="D56" s="1">
        <f t="shared" si="23"/>
        <v>1</v>
      </c>
      <c r="E56" s="1">
        <f t="shared" si="23"/>
        <v>0</v>
      </c>
      <c r="F56" s="1">
        <f t="shared" si="23"/>
        <v>1</v>
      </c>
      <c r="G56" s="1">
        <f t="shared" si="23"/>
        <v>0</v>
      </c>
      <c r="H56" s="1">
        <f t="shared" si="23"/>
        <v>0</v>
      </c>
      <c r="I56" s="1">
        <f t="shared" si="23"/>
        <v>1</v>
      </c>
      <c r="J56" s="1">
        <f t="shared" si="23"/>
        <v>0</v>
      </c>
      <c r="K56" s="1">
        <f t="shared" si="23"/>
        <v>1</v>
      </c>
      <c r="L56" s="1">
        <f t="shared" si="23"/>
        <v>0</v>
      </c>
      <c r="M56" s="1">
        <f t="shared" si="23"/>
        <v>0</v>
      </c>
      <c r="N56" s="1">
        <f t="shared" si="23"/>
        <v>0</v>
      </c>
      <c r="O56" s="1">
        <f t="shared" si="23"/>
        <v>0</v>
      </c>
      <c r="P56" s="1">
        <f t="shared" si="23"/>
        <v>0</v>
      </c>
      <c r="Q56" s="1">
        <f t="shared" si="23"/>
        <v>0</v>
      </c>
      <c r="R56" s="1">
        <f t="shared" si="23"/>
        <v>0</v>
      </c>
      <c r="S56" s="1">
        <f t="shared" si="23"/>
        <v>0</v>
      </c>
      <c r="T56" s="1">
        <f t="shared" si="23"/>
        <v>0</v>
      </c>
      <c r="U56" s="1">
        <f t="shared" si="23"/>
        <v>0</v>
      </c>
    </row>
    <row r="57" spans="1:21" x14ac:dyDescent="0.3">
      <c r="A57" s="107" t="s">
        <v>19</v>
      </c>
      <c r="B57" s="1">
        <f t="shared" ref="B57:U57" si="24">IF(B29&lt;(1-$A$52),0,1)</f>
        <v>0</v>
      </c>
      <c r="C57" s="1">
        <f t="shared" si="24"/>
        <v>1</v>
      </c>
      <c r="D57" s="1">
        <f t="shared" si="24"/>
        <v>1</v>
      </c>
      <c r="E57" s="1">
        <f t="shared" si="24"/>
        <v>1</v>
      </c>
      <c r="F57" s="1">
        <f t="shared" si="24"/>
        <v>1</v>
      </c>
      <c r="G57" s="1">
        <f t="shared" si="24"/>
        <v>0</v>
      </c>
      <c r="H57" s="1">
        <f t="shared" si="24"/>
        <v>0</v>
      </c>
      <c r="I57" s="1">
        <f t="shared" si="24"/>
        <v>0</v>
      </c>
      <c r="J57" s="1">
        <f t="shared" si="24"/>
        <v>0</v>
      </c>
      <c r="K57" s="1">
        <f t="shared" si="24"/>
        <v>0</v>
      </c>
      <c r="L57" s="1">
        <f t="shared" si="24"/>
        <v>0</v>
      </c>
      <c r="M57" s="1">
        <f t="shared" si="24"/>
        <v>0</v>
      </c>
      <c r="N57" s="1">
        <f t="shared" si="24"/>
        <v>0</v>
      </c>
      <c r="O57" s="1">
        <f t="shared" si="24"/>
        <v>0</v>
      </c>
      <c r="P57" s="1">
        <f t="shared" si="24"/>
        <v>0</v>
      </c>
      <c r="Q57" s="1">
        <f t="shared" si="24"/>
        <v>0</v>
      </c>
      <c r="R57" s="1">
        <f t="shared" si="24"/>
        <v>0</v>
      </c>
      <c r="S57" s="1">
        <f t="shared" si="24"/>
        <v>0</v>
      </c>
      <c r="T57" s="1">
        <f t="shared" si="24"/>
        <v>0</v>
      </c>
      <c r="U57" s="1">
        <f t="shared" si="24"/>
        <v>0</v>
      </c>
    </row>
    <row r="58" spans="1:21" x14ac:dyDescent="0.3">
      <c r="A58" s="107" t="s">
        <v>21</v>
      </c>
      <c r="B58" s="1">
        <f t="shared" ref="B58:U58" si="25">IF(B30&lt;(1-$A$52),0,1)</f>
        <v>1</v>
      </c>
      <c r="C58" s="1">
        <f t="shared" si="25"/>
        <v>1</v>
      </c>
      <c r="D58" s="1">
        <f t="shared" si="25"/>
        <v>0</v>
      </c>
      <c r="E58" s="1">
        <f t="shared" si="25"/>
        <v>0</v>
      </c>
      <c r="F58" s="1">
        <f t="shared" si="25"/>
        <v>1</v>
      </c>
      <c r="G58" s="1">
        <f t="shared" si="25"/>
        <v>0</v>
      </c>
      <c r="H58" s="1">
        <f t="shared" si="25"/>
        <v>0</v>
      </c>
      <c r="I58" s="1">
        <f t="shared" si="25"/>
        <v>1</v>
      </c>
      <c r="J58" s="1">
        <f t="shared" si="25"/>
        <v>0</v>
      </c>
      <c r="K58" s="1">
        <f t="shared" si="25"/>
        <v>1</v>
      </c>
      <c r="L58" s="1">
        <f t="shared" si="25"/>
        <v>0</v>
      </c>
      <c r="M58" s="1">
        <f t="shared" si="25"/>
        <v>0</v>
      </c>
      <c r="N58" s="1">
        <f t="shared" si="25"/>
        <v>0</v>
      </c>
      <c r="O58" s="1">
        <f t="shared" si="25"/>
        <v>0</v>
      </c>
      <c r="P58" s="1">
        <f t="shared" si="25"/>
        <v>1</v>
      </c>
      <c r="Q58" s="1">
        <f t="shared" si="25"/>
        <v>0</v>
      </c>
      <c r="R58" s="1">
        <f t="shared" si="25"/>
        <v>0</v>
      </c>
      <c r="S58" s="1">
        <f t="shared" si="25"/>
        <v>1</v>
      </c>
      <c r="T58" s="1">
        <f t="shared" si="25"/>
        <v>0</v>
      </c>
      <c r="U58" s="1">
        <f t="shared" si="25"/>
        <v>0</v>
      </c>
    </row>
    <row r="59" spans="1:21" x14ac:dyDescent="0.3">
      <c r="A59" s="107" t="s">
        <v>22</v>
      </c>
      <c r="B59" s="1">
        <f t="shared" ref="B59:U59" si="26">IF(B31&lt;(1-$A$52),0,1)</f>
        <v>1</v>
      </c>
      <c r="C59" s="1">
        <f t="shared" si="26"/>
        <v>1</v>
      </c>
      <c r="D59" s="1">
        <f t="shared" si="26"/>
        <v>0</v>
      </c>
      <c r="E59" s="1">
        <f t="shared" si="26"/>
        <v>1</v>
      </c>
      <c r="F59" s="1">
        <f t="shared" si="26"/>
        <v>1</v>
      </c>
      <c r="G59" s="1">
        <f t="shared" si="26"/>
        <v>0</v>
      </c>
      <c r="H59" s="1">
        <f t="shared" si="26"/>
        <v>0</v>
      </c>
      <c r="I59" s="1">
        <f t="shared" si="26"/>
        <v>0</v>
      </c>
      <c r="J59" s="1">
        <f t="shared" si="26"/>
        <v>0</v>
      </c>
      <c r="K59" s="1">
        <f t="shared" si="26"/>
        <v>0</v>
      </c>
      <c r="L59" s="1">
        <f t="shared" si="26"/>
        <v>0</v>
      </c>
      <c r="M59" s="1">
        <f t="shared" si="26"/>
        <v>0</v>
      </c>
      <c r="N59" s="1">
        <f t="shared" si="26"/>
        <v>0</v>
      </c>
      <c r="O59" s="1">
        <f t="shared" si="26"/>
        <v>0</v>
      </c>
      <c r="P59" s="1">
        <f t="shared" si="26"/>
        <v>0</v>
      </c>
      <c r="Q59" s="1">
        <f t="shared" si="26"/>
        <v>0</v>
      </c>
      <c r="R59" s="1">
        <f t="shared" si="26"/>
        <v>0</v>
      </c>
      <c r="S59" s="1">
        <f t="shared" si="26"/>
        <v>0</v>
      </c>
      <c r="T59" s="1">
        <f t="shared" si="26"/>
        <v>0</v>
      </c>
      <c r="U59" s="1">
        <f t="shared" si="26"/>
        <v>0</v>
      </c>
    </row>
    <row r="60" spans="1:21" x14ac:dyDescent="0.3">
      <c r="A60" s="107" t="s">
        <v>17</v>
      </c>
      <c r="B60" s="1">
        <f t="shared" ref="B60:U60" si="27">IF(B32&lt;(1-$A$52),0,1)</f>
        <v>0</v>
      </c>
      <c r="C60" s="1">
        <f t="shared" si="27"/>
        <v>1</v>
      </c>
      <c r="D60" s="1">
        <f t="shared" si="27"/>
        <v>0</v>
      </c>
      <c r="E60" s="1">
        <f t="shared" si="27"/>
        <v>0</v>
      </c>
      <c r="F60" s="1">
        <f t="shared" si="27"/>
        <v>1</v>
      </c>
      <c r="G60" s="1">
        <f t="shared" si="27"/>
        <v>0</v>
      </c>
      <c r="H60" s="1">
        <f t="shared" si="27"/>
        <v>0</v>
      </c>
      <c r="I60" s="1">
        <f t="shared" si="27"/>
        <v>0</v>
      </c>
      <c r="J60" s="1">
        <f t="shared" si="27"/>
        <v>1</v>
      </c>
      <c r="K60" s="1">
        <f t="shared" si="27"/>
        <v>1</v>
      </c>
      <c r="L60" s="1">
        <f t="shared" si="27"/>
        <v>0</v>
      </c>
      <c r="M60" s="1">
        <f t="shared" si="27"/>
        <v>0</v>
      </c>
      <c r="N60" s="1">
        <f t="shared" si="27"/>
        <v>0</v>
      </c>
      <c r="O60" s="1">
        <f t="shared" si="27"/>
        <v>0</v>
      </c>
      <c r="P60" s="1">
        <f t="shared" si="27"/>
        <v>0</v>
      </c>
      <c r="Q60" s="1">
        <f t="shared" si="27"/>
        <v>0</v>
      </c>
      <c r="R60" s="1">
        <f t="shared" si="27"/>
        <v>0</v>
      </c>
      <c r="S60" s="1">
        <f t="shared" si="27"/>
        <v>0</v>
      </c>
      <c r="T60" s="1">
        <f t="shared" si="27"/>
        <v>0</v>
      </c>
      <c r="U60" s="1">
        <f t="shared" si="27"/>
        <v>0</v>
      </c>
    </row>
    <row r="61" spans="1:21" x14ac:dyDescent="0.3">
      <c r="A61" s="107" t="s">
        <v>20</v>
      </c>
      <c r="B61" s="1">
        <f t="shared" ref="B61:U61" si="28">IF(B33&lt;(1-$A$52),0,1)</f>
        <v>1</v>
      </c>
      <c r="C61" s="1">
        <f t="shared" si="28"/>
        <v>1</v>
      </c>
      <c r="D61" s="1">
        <f t="shared" si="28"/>
        <v>1</v>
      </c>
      <c r="E61" s="1">
        <f t="shared" si="28"/>
        <v>0</v>
      </c>
      <c r="F61" s="1">
        <f t="shared" si="28"/>
        <v>1</v>
      </c>
      <c r="G61" s="1">
        <f t="shared" si="28"/>
        <v>1</v>
      </c>
      <c r="H61" s="1">
        <f t="shared" si="28"/>
        <v>0</v>
      </c>
      <c r="I61" s="1">
        <f t="shared" si="28"/>
        <v>0</v>
      </c>
      <c r="J61" s="1">
        <f t="shared" si="28"/>
        <v>1</v>
      </c>
      <c r="K61" s="1">
        <f t="shared" si="28"/>
        <v>1</v>
      </c>
      <c r="L61" s="1">
        <f t="shared" si="28"/>
        <v>0</v>
      </c>
      <c r="M61" s="1">
        <f t="shared" si="28"/>
        <v>0</v>
      </c>
      <c r="N61" s="1">
        <f t="shared" si="28"/>
        <v>1</v>
      </c>
      <c r="O61" s="1">
        <f t="shared" si="28"/>
        <v>0</v>
      </c>
      <c r="P61" s="1">
        <f t="shared" si="28"/>
        <v>1</v>
      </c>
      <c r="Q61" s="1">
        <f t="shared" si="28"/>
        <v>0</v>
      </c>
      <c r="R61" s="1">
        <f t="shared" si="28"/>
        <v>0</v>
      </c>
      <c r="S61" s="1">
        <f t="shared" si="28"/>
        <v>0</v>
      </c>
      <c r="T61" s="1">
        <f t="shared" si="28"/>
        <v>1</v>
      </c>
      <c r="U61" s="1">
        <f t="shared" si="28"/>
        <v>1</v>
      </c>
    </row>
    <row r="62" spans="1:21" x14ac:dyDescent="0.3">
      <c r="A62" s="107" t="s">
        <v>23</v>
      </c>
      <c r="B62" s="1">
        <f t="shared" ref="B62:U62" si="29">IF(B34&lt;(1-$A$52),0,1)</f>
        <v>0</v>
      </c>
      <c r="C62" s="1">
        <f t="shared" si="29"/>
        <v>1</v>
      </c>
      <c r="D62" s="1">
        <f t="shared" si="29"/>
        <v>1</v>
      </c>
      <c r="E62" s="1">
        <f t="shared" si="29"/>
        <v>0</v>
      </c>
      <c r="F62" s="1">
        <f t="shared" si="29"/>
        <v>1</v>
      </c>
      <c r="G62" s="1">
        <f t="shared" si="29"/>
        <v>0</v>
      </c>
      <c r="H62" s="1">
        <f t="shared" si="29"/>
        <v>0</v>
      </c>
      <c r="I62" s="1">
        <f t="shared" si="29"/>
        <v>1</v>
      </c>
      <c r="J62" s="1">
        <f t="shared" si="29"/>
        <v>1</v>
      </c>
      <c r="K62" s="1">
        <f t="shared" si="29"/>
        <v>1</v>
      </c>
      <c r="L62" s="1">
        <f t="shared" si="29"/>
        <v>0</v>
      </c>
      <c r="M62" s="1">
        <f t="shared" si="29"/>
        <v>0</v>
      </c>
      <c r="N62" s="1">
        <f t="shared" si="29"/>
        <v>1</v>
      </c>
      <c r="O62" s="1">
        <f t="shared" si="29"/>
        <v>0</v>
      </c>
      <c r="P62" s="1">
        <f t="shared" si="29"/>
        <v>0</v>
      </c>
      <c r="Q62" s="1">
        <f t="shared" si="29"/>
        <v>0</v>
      </c>
      <c r="R62" s="1">
        <f t="shared" si="29"/>
        <v>0</v>
      </c>
      <c r="S62" s="1">
        <f t="shared" si="29"/>
        <v>1</v>
      </c>
      <c r="T62" s="1">
        <f t="shared" si="29"/>
        <v>1</v>
      </c>
      <c r="U62" s="1">
        <f t="shared" si="29"/>
        <v>1</v>
      </c>
    </row>
    <row r="63" spans="1:21" x14ac:dyDescent="0.3">
      <c r="A63" s="107" t="s">
        <v>24</v>
      </c>
      <c r="B63" s="1">
        <f t="shared" ref="B63:U63" si="30">IF(B35&lt;(1-$A$52),0,1)</f>
        <v>0</v>
      </c>
      <c r="C63" s="1">
        <f t="shared" si="30"/>
        <v>1</v>
      </c>
      <c r="D63" s="1">
        <f t="shared" si="30"/>
        <v>1</v>
      </c>
      <c r="E63" s="1">
        <f t="shared" si="30"/>
        <v>1</v>
      </c>
      <c r="F63" s="1">
        <f t="shared" si="30"/>
        <v>1</v>
      </c>
      <c r="G63" s="1">
        <f t="shared" si="30"/>
        <v>0</v>
      </c>
      <c r="H63" s="1">
        <f t="shared" si="30"/>
        <v>0</v>
      </c>
      <c r="I63" s="1">
        <f t="shared" si="30"/>
        <v>0</v>
      </c>
      <c r="J63" s="1">
        <f t="shared" si="30"/>
        <v>1</v>
      </c>
      <c r="K63" s="1">
        <f t="shared" si="30"/>
        <v>1</v>
      </c>
      <c r="L63" s="1">
        <f t="shared" si="30"/>
        <v>0</v>
      </c>
      <c r="M63" s="1">
        <f t="shared" si="30"/>
        <v>0</v>
      </c>
      <c r="N63" s="1">
        <f t="shared" si="30"/>
        <v>0</v>
      </c>
      <c r="O63" s="1">
        <f t="shared" si="30"/>
        <v>0</v>
      </c>
      <c r="P63" s="1">
        <f t="shared" si="30"/>
        <v>1</v>
      </c>
      <c r="Q63" s="1">
        <f t="shared" si="30"/>
        <v>0</v>
      </c>
      <c r="R63" s="1">
        <f t="shared" si="30"/>
        <v>0</v>
      </c>
      <c r="S63" s="1">
        <f t="shared" si="30"/>
        <v>0</v>
      </c>
      <c r="T63" s="1">
        <f t="shared" si="30"/>
        <v>0</v>
      </c>
      <c r="U63" s="1">
        <f t="shared" si="30"/>
        <v>1</v>
      </c>
    </row>
  </sheetData>
  <mergeCells count="20">
    <mergeCell ref="B24:F24"/>
    <mergeCell ref="G24:K24"/>
    <mergeCell ref="L24:P24"/>
    <mergeCell ref="Q24:U24"/>
    <mergeCell ref="B52:F52"/>
    <mergeCell ref="G52:K52"/>
    <mergeCell ref="L52:P52"/>
    <mergeCell ref="Q52:U52"/>
    <mergeCell ref="B37:F37"/>
    <mergeCell ref="G37:K37"/>
    <mergeCell ref="L37:P37"/>
    <mergeCell ref="Q37:U37"/>
    <mergeCell ref="B11:F11"/>
    <mergeCell ref="G11:K11"/>
    <mergeCell ref="L11:P11"/>
    <mergeCell ref="Q11:U11"/>
    <mergeCell ref="B2:F2"/>
    <mergeCell ref="G2:K2"/>
    <mergeCell ref="L2:P2"/>
    <mergeCell ref="Q2:U2"/>
  </mergeCells>
  <conditionalFormatting sqref="Y9">
    <cfRule type="colorScale" priority="32">
      <colorScale>
        <cfvo type="min"/>
        <cfvo type="max"/>
        <color rgb="FFFCFCFF"/>
        <color rgb="FF63BE7B"/>
      </colorScale>
    </cfRule>
  </conditionalFormatting>
  <conditionalFormatting sqref="B9:U9">
    <cfRule type="colorScale" priority="28">
      <colorScale>
        <cfvo type="min"/>
        <cfvo type="max"/>
        <color rgb="FFFCFCFF"/>
        <color rgb="FF63BE7B"/>
      </colorScale>
    </cfRule>
  </conditionalFormatting>
  <conditionalFormatting sqref="B54:U63">
    <cfRule type="cellIs" dxfId="8" priority="27" operator="greaterThan">
      <formula>0.5</formula>
    </cfRule>
  </conditionalFormatting>
  <conditionalFormatting sqref="B39:U48">
    <cfRule type="expression" dxfId="7" priority="5">
      <formula>B54</formula>
    </cfRule>
  </conditionalFormatting>
  <conditionalFormatting sqref="B26:U35">
    <cfRule type="expression" dxfId="6" priority="4">
      <formula>B54</formula>
    </cfRule>
  </conditionalFormatting>
  <conditionalFormatting sqref="B13:U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expression" dxfId="5" priority="3">
      <formula>B54</formula>
    </cfRule>
  </conditionalFormatting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2CB69-36C2-4E82-A18F-A33ABABBC954}">
  <sheetPr>
    <pageSetUpPr fitToPage="1"/>
  </sheetPr>
  <dimension ref="A1:Z44"/>
  <sheetViews>
    <sheetView zoomScale="85" zoomScaleNormal="85" workbookViewId="0">
      <selection activeCell="A9" sqref="A9:Z16"/>
    </sheetView>
  </sheetViews>
  <sheetFormatPr defaultRowHeight="14.4" x14ac:dyDescent="0.3"/>
  <cols>
    <col min="1" max="1" width="6.6640625" style="98" bestFit="1" customWidth="1"/>
    <col min="2" max="26" width="7.77734375" style="1" customWidth="1"/>
    <col min="27" max="16384" width="8.88671875" style="1"/>
  </cols>
  <sheetData>
    <row r="1" spans="1:26" ht="15" thickTop="1" x14ac:dyDescent="0.3">
      <c r="B1" s="144" t="s">
        <v>38</v>
      </c>
      <c r="C1" s="145"/>
      <c r="D1" s="145"/>
      <c r="E1" s="145"/>
      <c r="F1" s="146"/>
      <c r="G1" s="147" t="s">
        <v>37</v>
      </c>
      <c r="H1" s="145"/>
      <c r="I1" s="145"/>
      <c r="J1" s="145"/>
      <c r="K1" s="148"/>
      <c r="L1" s="147" t="s">
        <v>36</v>
      </c>
      <c r="M1" s="145"/>
      <c r="N1" s="145"/>
      <c r="O1" s="145"/>
      <c r="P1" s="148"/>
      <c r="Q1" s="147" t="s">
        <v>35</v>
      </c>
      <c r="R1" s="145"/>
      <c r="S1" s="145"/>
      <c r="T1" s="145"/>
      <c r="U1" s="148"/>
      <c r="V1" s="149" t="s">
        <v>34</v>
      </c>
      <c r="W1" s="145"/>
      <c r="X1" s="145"/>
      <c r="Y1" s="145"/>
      <c r="Z1" s="150"/>
    </row>
    <row r="2" spans="1:26" ht="15" thickBot="1" x14ac:dyDescent="0.35">
      <c r="B2" s="2" t="s">
        <v>9</v>
      </c>
      <c r="C2" s="3" t="s">
        <v>10</v>
      </c>
      <c r="D2" s="3" t="s">
        <v>11</v>
      </c>
      <c r="E2" s="3" t="s">
        <v>12</v>
      </c>
      <c r="F2" s="4" t="s">
        <v>13</v>
      </c>
      <c r="G2" s="5" t="s">
        <v>9</v>
      </c>
      <c r="H2" s="3" t="s">
        <v>10</v>
      </c>
      <c r="I2" s="3" t="s">
        <v>11</v>
      </c>
      <c r="J2" s="3" t="s">
        <v>12</v>
      </c>
      <c r="K2" s="6" t="s">
        <v>13</v>
      </c>
      <c r="L2" s="5" t="s">
        <v>9</v>
      </c>
      <c r="M2" s="3" t="s">
        <v>10</v>
      </c>
      <c r="N2" s="3" t="s">
        <v>11</v>
      </c>
      <c r="O2" s="3" t="s">
        <v>12</v>
      </c>
      <c r="P2" s="6" t="s">
        <v>13</v>
      </c>
      <c r="Q2" s="5" t="s">
        <v>9</v>
      </c>
      <c r="R2" s="3" t="s">
        <v>10</v>
      </c>
      <c r="S2" s="3" t="s">
        <v>11</v>
      </c>
      <c r="T2" s="3" t="s">
        <v>12</v>
      </c>
      <c r="U2" s="6" t="s">
        <v>13</v>
      </c>
      <c r="V2" s="7" t="s">
        <v>9</v>
      </c>
      <c r="W2" s="3" t="s">
        <v>10</v>
      </c>
      <c r="X2" s="3" t="s">
        <v>11</v>
      </c>
      <c r="Y2" s="3" t="s">
        <v>12</v>
      </c>
      <c r="Z2" s="8" t="s">
        <v>13</v>
      </c>
    </row>
    <row r="3" spans="1:26" ht="15" thickTop="1" x14ac:dyDescent="0.3">
      <c r="A3" s="108" t="s">
        <v>5</v>
      </c>
      <c r="B3" s="9">
        <v>2.6217228464419477E-3</v>
      </c>
      <c r="C3" s="10">
        <v>9.7378277153558051E-3</v>
      </c>
      <c r="D3" s="10">
        <v>6.7790262172284649E-2</v>
      </c>
      <c r="E3" s="10">
        <v>1.6853932584269662E-2</v>
      </c>
      <c r="F3" s="11">
        <v>0.9029962546816479</v>
      </c>
      <c r="G3" s="12">
        <v>1.9322822888762023E-3</v>
      </c>
      <c r="H3" s="10">
        <v>1.6687892494839929E-2</v>
      </c>
      <c r="I3" s="10">
        <v>5.2435114839049668E-2</v>
      </c>
      <c r="J3" s="10">
        <v>2.3187387466514425E-2</v>
      </c>
      <c r="K3" s="13">
        <v>0.90575732291071975</v>
      </c>
      <c r="L3" s="12">
        <v>1.1497189575881452E-2</v>
      </c>
      <c r="M3" s="10">
        <v>4.2284108329075115E-2</v>
      </c>
      <c r="N3" s="10">
        <v>8.4759836484414916E-2</v>
      </c>
      <c r="O3" s="10">
        <v>1.9353602452733775E-2</v>
      </c>
      <c r="P3" s="13">
        <v>0.84210526315789469</v>
      </c>
      <c r="Q3" s="12">
        <v>9.7845471634453174E-3</v>
      </c>
      <c r="R3" s="10">
        <v>0.11471538053694511</v>
      </c>
      <c r="S3" s="10">
        <v>5.017592904998313E-2</v>
      </c>
      <c r="T3" s="10">
        <v>2.2461078710174966E-2</v>
      </c>
      <c r="U3" s="13">
        <v>0.80286306453945144</v>
      </c>
      <c r="V3" s="14">
        <v>2.0594965675057208E-2</v>
      </c>
      <c r="W3" s="10">
        <v>0.16170861937452327</v>
      </c>
      <c r="X3" s="10">
        <v>4.1189931350114416E-2</v>
      </c>
      <c r="Y3" s="10">
        <v>6.7887109077040431E-2</v>
      </c>
      <c r="Z3" s="15">
        <v>0.70861937452326473</v>
      </c>
    </row>
    <row r="4" spans="1:26" x14ac:dyDescent="0.3">
      <c r="A4" s="109" t="s">
        <v>6</v>
      </c>
      <c r="B4" s="16">
        <v>2.0177562550443904E-3</v>
      </c>
      <c r="C4" s="17">
        <v>4.0355125100887811E-4</v>
      </c>
      <c r="D4" s="17">
        <v>0.18886198547215496</v>
      </c>
      <c r="E4" s="17">
        <v>0.16545601291364004</v>
      </c>
      <c r="F4" s="18">
        <v>0.64326069410815179</v>
      </c>
      <c r="G4" s="19">
        <v>9.2239576927807159E-4</v>
      </c>
      <c r="H4" s="17">
        <v>1.1068749231336859E-3</v>
      </c>
      <c r="I4" s="17">
        <v>0.18361825113762145</v>
      </c>
      <c r="J4" s="17">
        <v>0.18583200098388883</v>
      </c>
      <c r="K4" s="20">
        <v>0.62852047718607795</v>
      </c>
      <c r="L4" s="19">
        <v>3.6174751878304424E-3</v>
      </c>
      <c r="M4" s="17">
        <v>5.5653464428160649E-4</v>
      </c>
      <c r="N4" s="17">
        <v>0.18495501344958723</v>
      </c>
      <c r="O4" s="17">
        <v>7.9769965680363597E-2</v>
      </c>
      <c r="P4" s="20">
        <v>0.73110101103793712</v>
      </c>
      <c r="Q4" s="19">
        <v>2.8774908279979855E-4</v>
      </c>
      <c r="R4" s="17">
        <v>2.8774908279979855E-4</v>
      </c>
      <c r="S4" s="17">
        <v>0.13919861880440257</v>
      </c>
      <c r="T4" s="17">
        <v>0.17941155312567442</v>
      </c>
      <c r="U4" s="20">
        <v>0.68081432990432345</v>
      </c>
      <c r="V4" s="21">
        <v>0</v>
      </c>
      <c r="W4" s="17">
        <v>0</v>
      </c>
      <c r="X4" s="17">
        <v>0.19458128078817735</v>
      </c>
      <c r="Y4" s="17">
        <v>0.19211822660098521</v>
      </c>
      <c r="Z4" s="22">
        <v>0.61330049261083741</v>
      </c>
    </row>
    <row r="5" spans="1:26" x14ac:dyDescent="0.3">
      <c r="A5" s="109" t="s">
        <v>7</v>
      </c>
      <c r="B5" s="16">
        <v>0</v>
      </c>
      <c r="C5" s="17">
        <v>0</v>
      </c>
      <c r="D5" s="17">
        <v>0.1388888888888889</v>
      </c>
      <c r="E5" s="17">
        <v>0.16666666666666666</v>
      </c>
      <c r="F5" s="18">
        <v>0.69444444444444442</v>
      </c>
      <c r="G5" s="19">
        <v>2.5974025974025974E-3</v>
      </c>
      <c r="H5" s="17">
        <v>5.1948051948051948E-3</v>
      </c>
      <c r="I5" s="17">
        <v>0.12727272727272726</v>
      </c>
      <c r="J5" s="17">
        <v>0.26233766233766231</v>
      </c>
      <c r="K5" s="20">
        <v>0.60259740259740258</v>
      </c>
      <c r="L5" s="19">
        <v>4.8327137546468404E-2</v>
      </c>
      <c r="M5" s="17">
        <v>1.858736059479554E-2</v>
      </c>
      <c r="N5" s="17">
        <v>0.2342007434944238</v>
      </c>
      <c r="O5" s="17">
        <v>0.27509293680297398</v>
      </c>
      <c r="P5" s="20">
        <v>0.42379182156133827</v>
      </c>
      <c r="Q5" s="19">
        <v>2.0833333333333332E-2</v>
      </c>
      <c r="R5" s="17">
        <v>6.25E-2</v>
      </c>
      <c r="S5" s="17">
        <v>0.11666666666666667</v>
      </c>
      <c r="T5" s="17">
        <v>0.33333333333333331</v>
      </c>
      <c r="U5" s="20">
        <v>0.46666666666666667</v>
      </c>
      <c r="V5" s="21">
        <v>1.5873015873015872E-2</v>
      </c>
      <c r="W5" s="17">
        <v>6.3492063492063489E-2</v>
      </c>
      <c r="X5" s="17">
        <v>0.1111111111111111</v>
      </c>
      <c r="Y5" s="17">
        <v>1.5873015873015872E-2</v>
      </c>
      <c r="Z5" s="22">
        <v>0.79365079365079361</v>
      </c>
    </row>
    <row r="6" spans="1:26" ht="15" thickBot="1" x14ac:dyDescent="0.35">
      <c r="A6" s="110" t="s">
        <v>8</v>
      </c>
      <c r="B6" s="23">
        <v>0</v>
      </c>
      <c r="C6" s="24">
        <v>6.2500000000000003E-3</v>
      </c>
      <c r="D6" s="24">
        <v>0.26250000000000001</v>
      </c>
      <c r="E6" s="24">
        <v>0.23125000000000001</v>
      </c>
      <c r="F6" s="25">
        <v>0.5</v>
      </c>
      <c r="G6" s="26">
        <v>5.1480051480051478E-3</v>
      </c>
      <c r="H6" s="24">
        <v>1.4586014586014585E-2</v>
      </c>
      <c r="I6" s="24">
        <v>0.24967824967824967</v>
      </c>
      <c r="J6" s="24">
        <v>0.31488631488631491</v>
      </c>
      <c r="K6" s="27">
        <v>0.41570141570141572</v>
      </c>
      <c r="L6" s="26">
        <v>6.5717415115005475E-3</v>
      </c>
      <c r="M6" s="24">
        <v>6.5717415115005475E-3</v>
      </c>
      <c r="N6" s="24">
        <v>0.25410733844468786</v>
      </c>
      <c r="O6" s="24">
        <v>0.18619934282584885</v>
      </c>
      <c r="P6" s="27">
        <v>0.54654983570646221</v>
      </c>
      <c r="Q6" s="26">
        <v>7.8247261345852897E-4</v>
      </c>
      <c r="R6" s="24">
        <v>7.8247261345852897E-4</v>
      </c>
      <c r="S6" s="24">
        <v>0.18701095461658843</v>
      </c>
      <c r="T6" s="24">
        <v>0.35680751173708919</v>
      </c>
      <c r="U6" s="27">
        <v>0.45461658841940533</v>
      </c>
      <c r="V6" s="28">
        <v>0</v>
      </c>
      <c r="W6" s="24">
        <v>0</v>
      </c>
      <c r="X6" s="24">
        <v>0.36893203883495146</v>
      </c>
      <c r="Y6" s="24">
        <v>0.30097087378640774</v>
      </c>
      <c r="Z6" s="29">
        <v>0.3300970873786408</v>
      </c>
    </row>
    <row r="7" spans="1:26" ht="15.6" thickTop="1" thickBot="1" x14ac:dyDescent="0.35">
      <c r="A7" s="111" t="s">
        <v>39</v>
      </c>
      <c r="B7" s="30">
        <f t="shared" ref="B7:Z7" si="0">MAX(B3:B6)-MIN(B3:B6)</f>
        <v>2.6217228464419477E-3</v>
      </c>
      <c r="C7" s="31">
        <f t="shared" si="0"/>
        <v>9.7378277153558051E-3</v>
      </c>
      <c r="D7" s="31">
        <f t="shared" si="0"/>
        <v>0.19470973782771536</v>
      </c>
      <c r="E7" s="31">
        <f t="shared" si="0"/>
        <v>0.21439606741573036</v>
      </c>
      <c r="F7" s="32">
        <f t="shared" si="0"/>
        <v>0.4029962546816479</v>
      </c>
      <c r="G7" s="33">
        <f t="shared" si="0"/>
        <v>4.2256093787270766E-3</v>
      </c>
      <c r="H7" s="31">
        <f t="shared" si="0"/>
        <v>1.5581017571706242E-2</v>
      </c>
      <c r="I7" s="31">
        <f t="shared" si="0"/>
        <v>0.1972431348392</v>
      </c>
      <c r="J7" s="31">
        <f t="shared" si="0"/>
        <v>0.29169892741980047</v>
      </c>
      <c r="K7" s="34">
        <f t="shared" si="0"/>
        <v>0.49005590720930403</v>
      </c>
      <c r="L7" s="33">
        <f t="shared" si="0"/>
        <v>4.4709662358637964E-2</v>
      </c>
      <c r="M7" s="31">
        <f t="shared" si="0"/>
        <v>4.1727573684793511E-2</v>
      </c>
      <c r="N7" s="31">
        <f t="shared" si="0"/>
        <v>0.16934750196027293</v>
      </c>
      <c r="O7" s="31">
        <f t="shared" si="0"/>
        <v>0.25573933435024021</v>
      </c>
      <c r="P7" s="34">
        <f t="shared" si="0"/>
        <v>0.41831344159655642</v>
      </c>
      <c r="Q7" s="33">
        <f t="shared" si="0"/>
        <v>2.0545584250533534E-2</v>
      </c>
      <c r="R7" s="31">
        <f t="shared" si="0"/>
        <v>0.11442763145414531</v>
      </c>
      <c r="S7" s="31">
        <f t="shared" si="0"/>
        <v>0.13683502556660529</v>
      </c>
      <c r="T7" s="31">
        <f t="shared" si="0"/>
        <v>0.33434643302691425</v>
      </c>
      <c r="U7" s="34">
        <f t="shared" si="0"/>
        <v>0.34824647612004611</v>
      </c>
      <c r="V7" s="35">
        <f t="shared" si="0"/>
        <v>2.0594965675057208E-2</v>
      </c>
      <c r="W7" s="31">
        <f t="shared" si="0"/>
        <v>0.16170861937452327</v>
      </c>
      <c r="X7" s="31">
        <f t="shared" si="0"/>
        <v>0.32774210748483706</v>
      </c>
      <c r="Y7" s="31">
        <f t="shared" si="0"/>
        <v>0.28509785791339187</v>
      </c>
      <c r="Z7" s="36">
        <f t="shared" si="0"/>
        <v>0.46355370627215281</v>
      </c>
    </row>
    <row r="8" spans="1:26" ht="15.6" thickTop="1" thickBot="1" x14ac:dyDescent="0.35"/>
    <row r="9" spans="1:26" ht="15" thickTop="1" x14ac:dyDescent="0.3">
      <c r="B9" s="144" t="s">
        <v>38</v>
      </c>
      <c r="C9" s="145"/>
      <c r="D9" s="145"/>
      <c r="E9" s="145"/>
      <c r="F9" s="146"/>
      <c r="G9" s="147" t="s">
        <v>37</v>
      </c>
      <c r="H9" s="145"/>
      <c r="I9" s="145"/>
      <c r="J9" s="145"/>
      <c r="K9" s="148"/>
      <c r="L9" s="147" t="s">
        <v>36</v>
      </c>
      <c r="M9" s="145"/>
      <c r="N9" s="145"/>
      <c r="O9" s="145"/>
      <c r="P9" s="148"/>
      <c r="Q9" s="147" t="s">
        <v>35</v>
      </c>
      <c r="R9" s="145"/>
      <c r="S9" s="145"/>
      <c r="T9" s="145"/>
      <c r="U9" s="148"/>
      <c r="V9" s="149" t="s">
        <v>34</v>
      </c>
      <c r="W9" s="145"/>
      <c r="X9" s="145"/>
      <c r="Y9" s="145"/>
      <c r="Z9" s="150"/>
    </row>
    <row r="10" spans="1:26" ht="15" thickBot="1" x14ac:dyDescent="0.35">
      <c r="B10" s="2" t="s">
        <v>9</v>
      </c>
      <c r="C10" s="3" t="s">
        <v>10</v>
      </c>
      <c r="D10" s="3" t="s">
        <v>11</v>
      </c>
      <c r="E10" s="3" t="s">
        <v>12</v>
      </c>
      <c r="F10" s="4" t="s">
        <v>13</v>
      </c>
      <c r="G10" s="5" t="s">
        <v>9</v>
      </c>
      <c r="H10" s="3" t="s">
        <v>10</v>
      </c>
      <c r="I10" s="3" t="s">
        <v>11</v>
      </c>
      <c r="J10" s="3" t="s">
        <v>12</v>
      </c>
      <c r="K10" s="6" t="s">
        <v>13</v>
      </c>
      <c r="L10" s="5" t="s">
        <v>9</v>
      </c>
      <c r="M10" s="3" t="s">
        <v>10</v>
      </c>
      <c r="N10" s="3" t="s">
        <v>11</v>
      </c>
      <c r="O10" s="3" t="s">
        <v>12</v>
      </c>
      <c r="P10" s="6" t="s">
        <v>13</v>
      </c>
      <c r="Q10" s="5" t="s">
        <v>9</v>
      </c>
      <c r="R10" s="3" t="s">
        <v>10</v>
      </c>
      <c r="S10" s="3" t="s">
        <v>11</v>
      </c>
      <c r="T10" s="3" t="s">
        <v>12</v>
      </c>
      <c r="U10" s="6" t="s">
        <v>13</v>
      </c>
      <c r="V10" s="7" t="s">
        <v>9</v>
      </c>
      <c r="W10" s="3" t="s">
        <v>10</v>
      </c>
      <c r="X10" s="3" t="s">
        <v>11</v>
      </c>
      <c r="Y10" s="3" t="s">
        <v>12</v>
      </c>
      <c r="Z10" s="8" t="s">
        <v>13</v>
      </c>
    </row>
    <row r="11" spans="1:26" ht="15" thickTop="1" x14ac:dyDescent="0.3">
      <c r="A11" s="112" t="s">
        <v>26</v>
      </c>
      <c r="B11" s="9">
        <f t="shared" ref="B11:Z11" si="1">B3-B4</f>
        <v>6.0396659139755728E-4</v>
      </c>
      <c r="C11" s="10">
        <f t="shared" si="1"/>
        <v>9.3342764643469262E-3</v>
      </c>
      <c r="D11" s="10">
        <f t="shared" si="1"/>
        <v>-0.12107172329987032</v>
      </c>
      <c r="E11" s="10">
        <f t="shared" si="1"/>
        <v>-0.14860208032937039</v>
      </c>
      <c r="F11" s="11">
        <f t="shared" si="1"/>
        <v>0.25973556057349612</v>
      </c>
      <c r="G11" s="12">
        <f t="shared" si="1"/>
        <v>1.0098865195981308E-3</v>
      </c>
      <c r="H11" s="10">
        <f t="shared" si="1"/>
        <v>1.5581017571706242E-2</v>
      </c>
      <c r="I11" s="10">
        <f t="shared" si="1"/>
        <v>-0.13118313629857178</v>
      </c>
      <c r="J11" s="10">
        <f t="shared" si="1"/>
        <v>-0.16264461351737441</v>
      </c>
      <c r="K11" s="13">
        <f t="shared" si="1"/>
        <v>0.2772368457246418</v>
      </c>
      <c r="L11" s="12">
        <f t="shared" si="1"/>
        <v>7.8797143880510092E-3</v>
      </c>
      <c r="M11" s="10">
        <f t="shared" si="1"/>
        <v>4.1727573684793511E-2</v>
      </c>
      <c r="N11" s="10">
        <f t="shared" si="1"/>
        <v>-0.10019517696517231</v>
      </c>
      <c r="O11" s="10">
        <f t="shared" si="1"/>
        <v>-6.0416363227629818E-2</v>
      </c>
      <c r="P11" s="13">
        <f t="shared" si="1"/>
        <v>0.11100425211995757</v>
      </c>
      <c r="Q11" s="12">
        <f t="shared" si="1"/>
        <v>9.4967980806455188E-3</v>
      </c>
      <c r="R11" s="10">
        <f t="shared" si="1"/>
        <v>0.11442763145414531</v>
      </c>
      <c r="S11" s="10">
        <f t="shared" si="1"/>
        <v>-8.9022689754419432E-2</v>
      </c>
      <c r="T11" s="10">
        <f t="shared" si="1"/>
        <v>-0.15695047441549945</v>
      </c>
      <c r="U11" s="13">
        <f t="shared" si="1"/>
        <v>0.122048734635128</v>
      </c>
      <c r="V11" s="14">
        <f t="shared" si="1"/>
        <v>2.0594965675057208E-2</v>
      </c>
      <c r="W11" s="10">
        <f t="shared" si="1"/>
        <v>0.16170861937452327</v>
      </c>
      <c r="X11" s="10">
        <f t="shared" si="1"/>
        <v>-0.15339134943806293</v>
      </c>
      <c r="Y11" s="10">
        <f t="shared" si="1"/>
        <v>-0.12423111752394478</v>
      </c>
      <c r="Z11" s="15">
        <f t="shared" si="1"/>
        <v>9.5318881912427322E-2</v>
      </c>
    </row>
    <row r="12" spans="1:26" ht="15" thickBot="1" x14ac:dyDescent="0.35">
      <c r="A12" s="113" t="s">
        <v>31</v>
      </c>
      <c r="B12" s="116">
        <f t="shared" ref="B12:Z12" si="2">B5-B6</f>
        <v>0</v>
      </c>
      <c r="C12" s="117">
        <f t="shared" si="2"/>
        <v>-6.2500000000000003E-3</v>
      </c>
      <c r="D12" s="117">
        <f t="shared" si="2"/>
        <v>-0.12361111111111112</v>
      </c>
      <c r="E12" s="117">
        <f t="shared" si="2"/>
        <v>-6.4583333333333354E-2</v>
      </c>
      <c r="F12" s="118">
        <f t="shared" si="2"/>
        <v>0.19444444444444442</v>
      </c>
      <c r="G12" s="119">
        <f t="shared" si="2"/>
        <v>-2.5506025506025504E-3</v>
      </c>
      <c r="H12" s="117">
        <f t="shared" si="2"/>
        <v>-9.3912093912093906E-3</v>
      </c>
      <c r="I12" s="117">
        <f t="shared" si="2"/>
        <v>-0.12240552240552241</v>
      </c>
      <c r="J12" s="117">
        <f t="shared" si="2"/>
        <v>-5.2548652548652597E-2</v>
      </c>
      <c r="K12" s="120">
        <f t="shared" si="2"/>
        <v>0.18689598689598685</v>
      </c>
      <c r="L12" s="119">
        <f t="shared" si="2"/>
        <v>4.1755396034967855E-2</v>
      </c>
      <c r="M12" s="117">
        <f t="shared" si="2"/>
        <v>1.2015619083294992E-2</v>
      </c>
      <c r="N12" s="117">
        <f t="shared" si="2"/>
        <v>-1.9906594950264062E-2</v>
      </c>
      <c r="O12" s="117">
        <f t="shared" si="2"/>
        <v>8.8893593977125124E-2</v>
      </c>
      <c r="P12" s="120">
        <f t="shared" si="2"/>
        <v>-0.12275801414512394</v>
      </c>
      <c r="Q12" s="119">
        <f t="shared" si="2"/>
        <v>2.0050860719874802E-2</v>
      </c>
      <c r="R12" s="117">
        <f t="shared" si="2"/>
        <v>6.1717527386541474E-2</v>
      </c>
      <c r="S12" s="117">
        <f t="shared" si="2"/>
        <v>-7.0344287949921758E-2</v>
      </c>
      <c r="T12" s="117">
        <f t="shared" si="2"/>
        <v>-2.3474178403755874E-2</v>
      </c>
      <c r="U12" s="120">
        <f t="shared" si="2"/>
        <v>1.2050078247261342E-2</v>
      </c>
      <c r="V12" s="121">
        <f t="shared" si="2"/>
        <v>1.5873015873015872E-2</v>
      </c>
      <c r="W12" s="117">
        <f t="shared" si="2"/>
        <v>6.3492063492063489E-2</v>
      </c>
      <c r="X12" s="117">
        <f t="shared" si="2"/>
        <v>-0.25782092772384035</v>
      </c>
      <c r="Y12" s="117">
        <f t="shared" si="2"/>
        <v>-0.28509785791339187</v>
      </c>
      <c r="Z12" s="122">
        <f t="shared" si="2"/>
        <v>0.46355370627215281</v>
      </c>
    </row>
    <row r="13" spans="1:26" x14ac:dyDescent="0.3">
      <c r="A13" s="114" t="s">
        <v>28</v>
      </c>
      <c r="B13" s="123">
        <f t="shared" ref="B13:Z13" si="3">B3-B6</f>
        <v>2.6217228464419477E-3</v>
      </c>
      <c r="C13" s="124">
        <f t="shared" si="3"/>
        <v>3.4878277153558047E-3</v>
      </c>
      <c r="D13" s="124">
        <f t="shared" si="3"/>
        <v>-0.19470973782771536</v>
      </c>
      <c r="E13" s="124">
        <f t="shared" si="3"/>
        <v>-0.21439606741573036</v>
      </c>
      <c r="F13" s="125">
        <f t="shared" si="3"/>
        <v>0.4029962546816479</v>
      </c>
      <c r="G13" s="126">
        <f t="shared" si="3"/>
        <v>-3.2157228591289458E-3</v>
      </c>
      <c r="H13" s="124">
        <f t="shared" si="3"/>
        <v>2.1018779088253434E-3</v>
      </c>
      <c r="I13" s="124">
        <f t="shared" si="3"/>
        <v>-0.1972431348392</v>
      </c>
      <c r="J13" s="124">
        <f t="shared" si="3"/>
        <v>-0.29169892741980047</v>
      </c>
      <c r="K13" s="127">
        <f t="shared" si="3"/>
        <v>0.49005590720930403</v>
      </c>
      <c r="L13" s="126">
        <f t="shared" si="3"/>
        <v>4.9254480643809041E-3</v>
      </c>
      <c r="M13" s="124">
        <f t="shared" si="3"/>
        <v>3.5712366817574566E-2</v>
      </c>
      <c r="N13" s="124">
        <f t="shared" si="3"/>
        <v>-0.16934750196027293</v>
      </c>
      <c r="O13" s="124">
        <f t="shared" si="3"/>
        <v>-0.16684574037311509</v>
      </c>
      <c r="P13" s="127">
        <f t="shared" si="3"/>
        <v>0.29555542745143248</v>
      </c>
      <c r="Q13" s="126">
        <f t="shared" si="3"/>
        <v>9.0020745499867875E-3</v>
      </c>
      <c r="R13" s="124">
        <f t="shared" si="3"/>
        <v>0.11393290792348658</v>
      </c>
      <c r="S13" s="124">
        <f t="shared" si="3"/>
        <v>-0.13683502556660529</v>
      </c>
      <c r="T13" s="124">
        <f t="shared" si="3"/>
        <v>-0.33434643302691425</v>
      </c>
      <c r="U13" s="127">
        <f t="shared" si="3"/>
        <v>0.34824647612004611</v>
      </c>
      <c r="V13" s="128">
        <f t="shared" si="3"/>
        <v>2.0594965675057208E-2</v>
      </c>
      <c r="W13" s="124">
        <f t="shared" si="3"/>
        <v>0.16170861937452327</v>
      </c>
      <c r="X13" s="124">
        <f t="shared" si="3"/>
        <v>-0.32774210748483706</v>
      </c>
      <c r="Y13" s="124">
        <f t="shared" si="3"/>
        <v>-0.23308376470936731</v>
      </c>
      <c r="Z13" s="129">
        <f t="shared" si="3"/>
        <v>0.37852228714462394</v>
      </c>
    </row>
    <row r="14" spans="1:26" ht="15" thickBot="1" x14ac:dyDescent="0.35">
      <c r="A14" s="113" t="s">
        <v>29</v>
      </c>
      <c r="B14" s="116">
        <f t="shared" ref="B14:Z14" si="4">B4-B5</f>
        <v>2.0177562550443904E-3</v>
      </c>
      <c r="C14" s="117">
        <f t="shared" si="4"/>
        <v>4.0355125100887811E-4</v>
      </c>
      <c r="D14" s="117">
        <f t="shared" si="4"/>
        <v>4.9973096583266069E-2</v>
      </c>
      <c r="E14" s="117">
        <f t="shared" si="4"/>
        <v>-1.2106537530266193E-3</v>
      </c>
      <c r="F14" s="118">
        <f t="shared" si="4"/>
        <v>-5.1183750336292633E-2</v>
      </c>
      <c r="G14" s="119">
        <f t="shared" si="4"/>
        <v>-1.6750068281245257E-3</v>
      </c>
      <c r="H14" s="117">
        <f t="shared" si="4"/>
        <v>-4.0879302716715091E-3</v>
      </c>
      <c r="I14" s="117">
        <f t="shared" si="4"/>
        <v>5.6345523864894193E-2</v>
      </c>
      <c r="J14" s="117">
        <f t="shared" si="4"/>
        <v>-7.6505661353773485E-2</v>
      </c>
      <c r="K14" s="120">
        <f t="shared" si="4"/>
        <v>2.5923074588675377E-2</v>
      </c>
      <c r="L14" s="119">
        <f t="shared" si="4"/>
        <v>-4.4709662358637964E-2</v>
      </c>
      <c r="M14" s="117">
        <f t="shared" si="4"/>
        <v>-1.8030825950513932E-2</v>
      </c>
      <c r="N14" s="117">
        <f t="shared" si="4"/>
        <v>-4.9245730044836566E-2</v>
      </c>
      <c r="O14" s="117">
        <f t="shared" si="4"/>
        <v>-0.19532297112261038</v>
      </c>
      <c r="P14" s="120">
        <f t="shared" si="4"/>
        <v>0.30730918947659885</v>
      </c>
      <c r="Q14" s="119">
        <f t="shared" si="4"/>
        <v>-2.0545584250533534E-2</v>
      </c>
      <c r="R14" s="117">
        <f t="shared" si="4"/>
        <v>-6.2212250917200201E-2</v>
      </c>
      <c r="S14" s="117">
        <f t="shared" si="4"/>
        <v>2.25319521377359E-2</v>
      </c>
      <c r="T14" s="117">
        <f t="shared" si="4"/>
        <v>-0.1539217802076589</v>
      </c>
      <c r="U14" s="120">
        <f t="shared" si="4"/>
        <v>0.21414766323765677</v>
      </c>
      <c r="V14" s="121">
        <f t="shared" si="4"/>
        <v>-1.5873015873015872E-2</v>
      </c>
      <c r="W14" s="117">
        <f t="shared" si="4"/>
        <v>-6.3492063492063489E-2</v>
      </c>
      <c r="X14" s="117">
        <f t="shared" si="4"/>
        <v>8.3470169677066247E-2</v>
      </c>
      <c r="Y14" s="117">
        <f t="shared" si="4"/>
        <v>0.17624521072796934</v>
      </c>
      <c r="Z14" s="122">
        <f t="shared" si="4"/>
        <v>-0.1803503010399562</v>
      </c>
    </row>
    <row r="15" spans="1:26" x14ac:dyDescent="0.3">
      <c r="A15" s="114" t="s">
        <v>27</v>
      </c>
      <c r="B15" s="123">
        <f t="shared" ref="B15:Z15" si="5">B3-B5</f>
        <v>2.6217228464419477E-3</v>
      </c>
      <c r="C15" s="124">
        <f t="shared" si="5"/>
        <v>9.7378277153558051E-3</v>
      </c>
      <c r="D15" s="124">
        <f t="shared" si="5"/>
        <v>-7.1098626716604246E-2</v>
      </c>
      <c r="E15" s="124">
        <f t="shared" si="5"/>
        <v>-0.14981273408239698</v>
      </c>
      <c r="F15" s="125">
        <f t="shared" si="5"/>
        <v>0.20855181023720348</v>
      </c>
      <c r="G15" s="126">
        <f t="shared" si="5"/>
        <v>-6.6512030852639513E-4</v>
      </c>
      <c r="H15" s="124">
        <f t="shared" si="5"/>
        <v>1.1493087300034734E-2</v>
      </c>
      <c r="I15" s="124">
        <f t="shared" si="5"/>
        <v>-7.4837612433677592E-2</v>
      </c>
      <c r="J15" s="124">
        <f t="shared" si="5"/>
        <v>-0.2391502748711479</v>
      </c>
      <c r="K15" s="127">
        <f t="shared" si="5"/>
        <v>0.30315992031331718</v>
      </c>
      <c r="L15" s="126">
        <f t="shared" si="5"/>
        <v>-3.6829947970586953E-2</v>
      </c>
      <c r="M15" s="124">
        <f t="shared" si="5"/>
        <v>2.3696747734279575E-2</v>
      </c>
      <c r="N15" s="124">
        <f t="shared" si="5"/>
        <v>-0.14944090701000889</v>
      </c>
      <c r="O15" s="124">
        <f t="shared" si="5"/>
        <v>-0.25573933435024021</v>
      </c>
      <c r="P15" s="127">
        <f t="shared" si="5"/>
        <v>0.41831344159655642</v>
      </c>
      <c r="Q15" s="126">
        <f t="shared" si="5"/>
        <v>-1.1048786169888015E-2</v>
      </c>
      <c r="R15" s="124">
        <f t="shared" si="5"/>
        <v>5.2215380536945105E-2</v>
      </c>
      <c r="S15" s="124">
        <f t="shared" si="5"/>
        <v>-6.6490737616683532E-2</v>
      </c>
      <c r="T15" s="124">
        <f t="shared" si="5"/>
        <v>-0.31087225462315837</v>
      </c>
      <c r="U15" s="127">
        <f t="shared" si="5"/>
        <v>0.33619639787278477</v>
      </c>
      <c r="V15" s="128">
        <f t="shared" si="5"/>
        <v>4.7219498020413357E-3</v>
      </c>
      <c r="W15" s="124">
        <f t="shared" si="5"/>
        <v>9.8216555882459783E-2</v>
      </c>
      <c r="X15" s="124">
        <f t="shared" si="5"/>
        <v>-6.9921179760996682E-2</v>
      </c>
      <c r="Y15" s="124">
        <f t="shared" si="5"/>
        <v>5.2014093204024558E-2</v>
      </c>
      <c r="Z15" s="129">
        <f t="shared" si="5"/>
        <v>-8.5031419127528873E-2</v>
      </c>
    </row>
    <row r="16" spans="1:26" ht="15" thickBot="1" x14ac:dyDescent="0.35">
      <c r="A16" s="115" t="s">
        <v>30</v>
      </c>
      <c r="B16" s="23">
        <f t="shared" ref="B16:Z16" si="6">B4-B6</f>
        <v>2.0177562550443904E-3</v>
      </c>
      <c r="C16" s="24">
        <f t="shared" si="6"/>
        <v>-5.8464487489911223E-3</v>
      </c>
      <c r="D16" s="24">
        <f t="shared" si="6"/>
        <v>-7.3638014527845047E-2</v>
      </c>
      <c r="E16" s="24">
        <f t="shared" si="6"/>
        <v>-6.5793987086359973E-2</v>
      </c>
      <c r="F16" s="25">
        <f t="shared" si="6"/>
        <v>0.14326069410815179</v>
      </c>
      <c r="G16" s="26">
        <f t="shared" si="6"/>
        <v>-4.2256093787270766E-3</v>
      </c>
      <c r="H16" s="24">
        <f t="shared" si="6"/>
        <v>-1.3479139662880899E-2</v>
      </c>
      <c r="I16" s="24">
        <f t="shared" si="6"/>
        <v>-6.6059998540628218E-2</v>
      </c>
      <c r="J16" s="24">
        <f t="shared" si="6"/>
        <v>-0.12905431390242608</v>
      </c>
      <c r="K16" s="27">
        <f t="shared" si="6"/>
        <v>0.21281906148466223</v>
      </c>
      <c r="L16" s="26">
        <f t="shared" si="6"/>
        <v>-2.9542663236701051E-3</v>
      </c>
      <c r="M16" s="24">
        <f t="shared" si="6"/>
        <v>-6.0152068672189411E-3</v>
      </c>
      <c r="N16" s="24">
        <f t="shared" si="6"/>
        <v>-6.9152324995100628E-2</v>
      </c>
      <c r="O16" s="24">
        <f t="shared" si="6"/>
        <v>-0.10642937714548525</v>
      </c>
      <c r="P16" s="27">
        <f t="shared" si="6"/>
        <v>0.18455117533147491</v>
      </c>
      <c r="Q16" s="26">
        <f t="shared" si="6"/>
        <v>-4.9472353065873036E-4</v>
      </c>
      <c r="R16" s="24">
        <f t="shared" si="6"/>
        <v>-4.9472353065873036E-4</v>
      </c>
      <c r="S16" s="24">
        <f t="shared" si="6"/>
        <v>-4.7812335812185858E-2</v>
      </c>
      <c r="T16" s="24">
        <f t="shared" si="6"/>
        <v>-0.17739595861141477</v>
      </c>
      <c r="U16" s="27">
        <f t="shared" si="6"/>
        <v>0.22619774148491811</v>
      </c>
      <c r="V16" s="28">
        <f t="shared" si="6"/>
        <v>0</v>
      </c>
      <c r="W16" s="24">
        <f t="shared" si="6"/>
        <v>0</v>
      </c>
      <c r="X16" s="24">
        <f t="shared" si="6"/>
        <v>-0.17435075804677411</v>
      </c>
      <c r="Y16" s="24">
        <f t="shared" si="6"/>
        <v>-0.10885264718542254</v>
      </c>
      <c r="Z16" s="29">
        <f t="shared" si="6"/>
        <v>0.28320340523219661</v>
      </c>
    </row>
    <row r="17" spans="1:26" ht="15.6" thickTop="1" thickBot="1" x14ac:dyDescent="0.35"/>
    <row r="18" spans="1:26" ht="15" thickTop="1" x14ac:dyDescent="0.3">
      <c r="B18" s="144" t="s">
        <v>38</v>
      </c>
      <c r="C18" s="145"/>
      <c r="D18" s="145"/>
      <c r="E18" s="145"/>
      <c r="F18" s="146"/>
      <c r="G18" s="147" t="s">
        <v>37</v>
      </c>
      <c r="H18" s="145"/>
      <c r="I18" s="145"/>
      <c r="J18" s="145"/>
      <c r="K18" s="148"/>
      <c r="L18" s="147" t="s">
        <v>36</v>
      </c>
      <c r="M18" s="145"/>
      <c r="N18" s="145"/>
      <c r="O18" s="145"/>
      <c r="P18" s="148"/>
      <c r="Q18" s="147" t="s">
        <v>35</v>
      </c>
      <c r="R18" s="145"/>
      <c r="S18" s="145"/>
      <c r="T18" s="145"/>
      <c r="U18" s="148"/>
      <c r="V18" s="149" t="s">
        <v>34</v>
      </c>
      <c r="W18" s="145"/>
      <c r="X18" s="145"/>
      <c r="Y18" s="145"/>
      <c r="Z18" s="150"/>
    </row>
    <row r="19" spans="1:26" ht="15" thickBot="1" x14ac:dyDescent="0.35">
      <c r="B19" s="2" t="s">
        <v>9</v>
      </c>
      <c r="C19" s="3" t="s">
        <v>10</v>
      </c>
      <c r="D19" s="3" t="s">
        <v>11</v>
      </c>
      <c r="E19" s="3" t="s">
        <v>12</v>
      </c>
      <c r="F19" s="4" t="s">
        <v>13</v>
      </c>
      <c r="G19" s="5" t="s">
        <v>9</v>
      </c>
      <c r="H19" s="3" t="s">
        <v>10</v>
      </c>
      <c r="I19" s="3" t="s">
        <v>11</v>
      </c>
      <c r="J19" s="3" t="s">
        <v>12</v>
      </c>
      <c r="K19" s="6" t="s">
        <v>13</v>
      </c>
      <c r="L19" s="5" t="s">
        <v>9</v>
      </c>
      <c r="M19" s="3" t="s">
        <v>10</v>
      </c>
      <c r="N19" s="3" t="s">
        <v>11</v>
      </c>
      <c r="O19" s="3" t="s">
        <v>12</v>
      </c>
      <c r="P19" s="6" t="s">
        <v>13</v>
      </c>
      <c r="Q19" s="5" t="s">
        <v>9</v>
      </c>
      <c r="R19" s="3" t="s">
        <v>10</v>
      </c>
      <c r="S19" s="3" t="s">
        <v>11</v>
      </c>
      <c r="T19" s="3" t="s">
        <v>12</v>
      </c>
      <c r="U19" s="6" t="s">
        <v>13</v>
      </c>
      <c r="V19" s="7" t="s">
        <v>9</v>
      </c>
      <c r="W19" s="3" t="s">
        <v>10</v>
      </c>
      <c r="X19" s="3" t="s">
        <v>11</v>
      </c>
      <c r="Y19" s="3" t="s">
        <v>12</v>
      </c>
      <c r="Z19" s="8" t="s">
        <v>13</v>
      </c>
    </row>
    <row r="20" spans="1:26" ht="15" thickTop="1" x14ac:dyDescent="0.3">
      <c r="A20" s="112" t="s">
        <v>26</v>
      </c>
      <c r="B20" s="37">
        <f t="shared" ref="B20:Z20" si="7">1-_xlfn.NORM.DIST(-B30, 0, 1, TRUE)*2</f>
        <v>0</v>
      </c>
      <c r="C20" s="38">
        <f t="shared" si="7"/>
        <v>0</v>
      </c>
      <c r="D20" s="38">
        <f t="shared" si="7"/>
        <v>1</v>
      </c>
      <c r="E20" s="38">
        <f t="shared" si="7"/>
        <v>1</v>
      </c>
      <c r="F20" s="39">
        <f t="shared" si="7"/>
        <v>1</v>
      </c>
      <c r="G20" s="40">
        <f t="shared" si="7"/>
        <v>0.98865659681960638</v>
      </c>
      <c r="H20" s="38">
        <f t="shared" si="7"/>
        <v>1</v>
      </c>
      <c r="I20" s="38">
        <f t="shared" si="7"/>
        <v>1</v>
      </c>
      <c r="J20" s="38">
        <f t="shared" si="7"/>
        <v>1</v>
      </c>
      <c r="K20" s="41">
        <f t="shared" si="7"/>
        <v>1</v>
      </c>
      <c r="L20" s="40">
        <f t="shared" si="7"/>
        <v>0.99999999999625477</v>
      </c>
      <c r="M20" s="38">
        <f t="shared" si="7"/>
        <v>0</v>
      </c>
      <c r="N20" s="38">
        <f t="shared" si="7"/>
        <v>1</v>
      </c>
      <c r="O20" s="38">
        <f t="shared" si="7"/>
        <v>1</v>
      </c>
      <c r="P20" s="41">
        <f t="shared" si="7"/>
        <v>1</v>
      </c>
      <c r="Q20" s="40">
        <f t="shared" si="7"/>
        <v>0</v>
      </c>
      <c r="R20" s="38">
        <f t="shared" si="7"/>
        <v>0</v>
      </c>
      <c r="S20" s="38">
        <f t="shared" si="7"/>
        <v>1</v>
      </c>
      <c r="T20" s="38">
        <f t="shared" si="7"/>
        <v>1</v>
      </c>
      <c r="U20" s="41">
        <f t="shared" si="7"/>
        <v>1</v>
      </c>
      <c r="V20" s="42">
        <f t="shared" si="7"/>
        <v>0</v>
      </c>
      <c r="W20" s="38">
        <f t="shared" si="7"/>
        <v>0</v>
      </c>
      <c r="X20" s="38">
        <f t="shared" si="7"/>
        <v>1</v>
      </c>
      <c r="Y20" s="38">
        <f t="shared" si="7"/>
        <v>1</v>
      </c>
      <c r="Z20" s="43">
        <f t="shared" si="7"/>
        <v>0.9999945561636937</v>
      </c>
    </row>
    <row r="21" spans="1:26" ht="15" thickBot="1" x14ac:dyDescent="0.35">
      <c r="A21" s="113" t="s">
        <v>31</v>
      </c>
      <c r="B21" s="44">
        <f t="shared" ref="B21:Z21" si="8">1-_xlfn.NORM.DIST(-B31, 0, 1, TRUE)*2</f>
        <v>0</v>
      </c>
      <c r="C21" s="45">
        <f t="shared" si="8"/>
        <v>0</v>
      </c>
      <c r="D21" s="45">
        <f t="shared" si="8"/>
        <v>0</v>
      </c>
      <c r="E21" s="45">
        <f t="shared" si="8"/>
        <v>0</v>
      </c>
      <c r="F21" s="46">
        <f t="shared" si="8"/>
        <v>0.96544916904905076</v>
      </c>
      <c r="G21" s="47">
        <f t="shared" si="8"/>
        <v>0</v>
      </c>
      <c r="H21" s="45">
        <f t="shared" si="8"/>
        <v>0</v>
      </c>
      <c r="I21" s="45">
        <f t="shared" si="8"/>
        <v>0.99999986257235107</v>
      </c>
      <c r="J21" s="45">
        <f t="shared" si="8"/>
        <v>0.96155657629766644</v>
      </c>
      <c r="K21" s="48">
        <f t="shared" si="8"/>
        <v>0.99999999999210887</v>
      </c>
      <c r="L21" s="47">
        <f t="shared" si="8"/>
        <v>0</v>
      </c>
      <c r="M21" s="45">
        <f t="shared" si="8"/>
        <v>0</v>
      </c>
      <c r="N21" s="45">
        <f t="shared" si="8"/>
        <v>0.49269965877060207</v>
      </c>
      <c r="O21" s="45">
        <f t="shared" si="8"/>
        <v>0.99845385244665341</v>
      </c>
      <c r="P21" s="48">
        <f t="shared" si="8"/>
        <v>0.99960209815410328</v>
      </c>
      <c r="Q21" s="47">
        <f t="shared" si="8"/>
        <v>0</v>
      </c>
      <c r="R21" s="45">
        <f t="shared" si="8"/>
        <v>0</v>
      </c>
      <c r="S21" s="45">
        <f t="shared" si="8"/>
        <v>0.99136922663395599</v>
      </c>
      <c r="T21" s="45">
        <f t="shared" si="8"/>
        <v>0.51492711630403931</v>
      </c>
      <c r="U21" s="48">
        <f t="shared" si="8"/>
        <v>0.26906125790186786</v>
      </c>
      <c r="V21" s="49">
        <f t="shared" si="8"/>
        <v>0</v>
      </c>
      <c r="W21" s="45">
        <f t="shared" si="8"/>
        <v>0</v>
      </c>
      <c r="X21" s="45">
        <f t="shared" si="8"/>
        <v>0</v>
      </c>
      <c r="Y21" s="45">
        <f t="shared" si="8"/>
        <v>0</v>
      </c>
      <c r="Z21" s="50">
        <f t="shared" si="8"/>
        <v>0.99999999324513411</v>
      </c>
    </row>
    <row r="22" spans="1:26" x14ac:dyDescent="0.3">
      <c r="A22" s="114" t="s">
        <v>28</v>
      </c>
      <c r="B22" s="51">
        <f t="shared" ref="B22:Z22" si="9">1-_xlfn.NORM.DIST(-B32, 0, 1, TRUE)*2</f>
        <v>0</v>
      </c>
      <c r="C22" s="52">
        <f t="shared" si="9"/>
        <v>0</v>
      </c>
      <c r="D22" s="52">
        <f t="shared" si="9"/>
        <v>1</v>
      </c>
      <c r="E22" s="52">
        <f t="shared" si="9"/>
        <v>1</v>
      </c>
      <c r="F22" s="53">
        <f t="shared" si="9"/>
        <v>1</v>
      </c>
      <c r="G22" s="54">
        <f t="shared" si="9"/>
        <v>0.99827698068134796</v>
      </c>
      <c r="H22" s="52">
        <f t="shared" si="9"/>
        <v>0.5520836056723416</v>
      </c>
      <c r="I22" s="52">
        <f t="shared" si="9"/>
        <v>1</v>
      </c>
      <c r="J22" s="52">
        <f t="shared" si="9"/>
        <v>1</v>
      </c>
      <c r="K22" s="55">
        <f t="shared" si="9"/>
        <v>1</v>
      </c>
      <c r="L22" s="54">
        <f t="shared" si="9"/>
        <v>0</v>
      </c>
      <c r="M22" s="52">
        <f t="shared" si="9"/>
        <v>0</v>
      </c>
      <c r="N22" s="52">
        <f t="shared" si="9"/>
        <v>1</v>
      </c>
      <c r="O22" s="52">
        <f t="shared" si="9"/>
        <v>1</v>
      </c>
      <c r="P22" s="55">
        <f t="shared" si="9"/>
        <v>1</v>
      </c>
      <c r="Q22" s="54">
        <f t="shared" si="9"/>
        <v>0</v>
      </c>
      <c r="R22" s="52">
        <f t="shared" si="9"/>
        <v>0</v>
      </c>
      <c r="S22" s="52">
        <f t="shared" si="9"/>
        <v>1</v>
      </c>
      <c r="T22" s="52">
        <f t="shared" si="9"/>
        <v>1</v>
      </c>
      <c r="U22" s="55">
        <f t="shared" si="9"/>
        <v>1</v>
      </c>
      <c r="V22" s="56">
        <f t="shared" si="9"/>
        <v>0</v>
      </c>
      <c r="W22" s="52">
        <f t="shared" si="9"/>
        <v>0</v>
      </c>
      <c r="X22" s="52">
        <f t="shared" si="9"/>
        <v>1</v>
      </c>
      <c r="Y22" s="52">
        <f t="shared" si="9"/>
        <v>0.99999999999999967</v>
      </c>
      <c r="Z22" s="57">
        <f t="shared" si="9"/>
        <v>0.99999999999999789</v>
      </c>
    </row>
    <row r="23" spans="1:26" ht="15" thickBot="1" x14ac:dyDescent="0.35">
      <c r="A23" s="113" t="s">
        <v>29</v>
      </c>
      <c r="B23" s="44">
        <f t="shared" ref="B23:Z23" si="10">1-_xlfn.NORM.DIST(-B33, 0, 1, TRUE)*2</f>
        <v>0</v>
      </c>
      <c r="C23" s="45">
        <f t="shared" si="10"/>
        <v>0</v>
      </c>
      <c r="D23" s="45">
        <f t="shared" si="10"/>
        <v>0</v>
      </c>
      <c r="E23" s="45">
        <f t="shared" si="10"/>
        <v>0</v>
      </c>
      <c r="F23" s="46">
        <f t="shared" si="10"/>
        <v>0.47572447614601043</v>
      </c>
      <c r="G23" s="47">
        <f t="shared" si="10"/>
        <v>0</v>
      </c>
      <c r="H23" s="45">
        <f t="shared" si="10"/>
        <v>0</v>
      </c>
      <c r="I23" s="45">
        <f t="shared" si="10"/>
        <v>0.99534690587601327</v>
      </c>
      <c r="J23" s="45">
        <f t="shared" si="10"/>
        <v>0.99985559352465991</v>
      </c>
      <c r="K23" s="48">
        <f t="shared" si="10"/>
        <v>0.70169617651579341</v>
      </c>
      <c r="L23" s="47">
        <f t="shared" si="10"/>
        <v>1</v>
      </c>
      <c r="M23" s="45">
        <f t="shared" si="10"/>
        <v>0</v>
      </c>
      <c r="N23" s="45">
        <f t="shared" si="10"/>
        <v>0.95960427493750422</v>
      </c>
      <c r="O23" s="45">
        <f t="shared" si="10"/>
        <v>1</v>
      </c>
      <c r="P23" s="48">
        <f t="shared" si="10"/>
        <v>1</v>
      </c>
      <c r="Q23" s="47">
        <f t="shared" si="10"/>
        <v>0</v>
      </c>
      <c r="R23" s="45">
        <f t="shared" si="10"/>
        <v>0</v>
      </c>
      <c r="S23" s="45">
        <f t="shared" si="10"/>
        <v>0.68315682406131317</v>
      </c>
      <c r="T23" s="45">
        <f t="shared" si="10"/>
        <v>0.99999999910498216</v>
      </c>
      <c r="U23" s="48">
        <f t="shared" si="10"/>
        <v>0.9999999999980087</v>
      </c>
      <c r="V23" s="49">
        <f t="shared" si="10"/>
        <v>0</v>
      </c>
      <c r="W23" s="45">
        <f t="shared" si="10"/>
        <v>0</v>
      </c>
      <c r="X23" s="45">
        <f t="shared" si="10"/>
        <v>0</v>
      </c>
      <c r="Y23" s="45">
        <f t="shared" si="10"/>
        <v>0</v>
      </c>
      <c r="Z23" s="50">
        <f t="shared" si="10"/>
        <v>0.99563350210906965</v>
      </c>
    </row>
    <row r="24" spans="1:26" x14ac:dyDescent="0.3">
      <c r="A24" s="114" t="s">
        <v>27</v>
      </c>
      <c r="B24" s="51">
        <f t="shared" ref="B24:Z24" si="11">1-_xlfn.NORM.DIST(-B34, 0, 1, TRUE)*2</f>
        <v>0</v>
      </c>
      <c r="C24" s="52">
        <f t="shared" si="11"/>
        <v>0</v>
      </c>
      <c r="D24" s="52">
        <f t="shared" si="11"/>
        <v>0</v>
      </c>
      <c r="E24" s="52">
        <f t="shared" si="11"/>
        <v>0</v>
      </c>
      <c r="F24" s="53">
        <f t="shared" si="11"/>
        <v>0.99996635635562314</v>
      </c>
      <c r="G24" s="54">
        <f t="shared" si="11"/>
        <v>0</v>
      </c>
      <c r="H24" s="52">
        <f t="shared" si="11"/>
        <v>0</v>
      </c>
      <c r="I24" s="52">
        <f t="shared" si="11"/>
        <v>0.99999999989585253</v>
      </c>
      <c r="J24" s="52">
        <f t="shared" si="11"/>
        <v>1</v>
      </c>
      <c r="K24" s="55">
        <f t="shared" si="11"/>
        <v>1</v>
      </c>
      <c r="L24" s="54">
        <f t="shared" si="11"/>
        <v>0.99999995594455904</v>
      </c>
      <c r="M24" s="52">
        <f t="shared" si="11"/>
        <v>0</v>
      </c>
      <c r="N24" s="52">
        <f t="shared" si="11"/>
        <v>1</v>
      </c>
      <c r="O24" s="52">
        <f t="shared" si="11"/>
        <v>1</v>
      </c>
      <c r="P24" s="55">
        <f t="shared" si="11"/>
        <v>1</v>
      </c>
      <c r="Q24" s="54">
        <f t="shared" si="11"/>
        <v>0</v>
      </c>
      <c r="R24" s="52">
        <f t="shared" si="11"/>
        <v>0.98857869684275368</v>
      </c>
      <c r="S24" s="52">
        <f t="shared" si="11"/>
        <v>0.9999968084355344</v>
      </c>
      <c r="T24" s="52">
        <f t="shared" si="11"/>
        <v>1</v>
      </c>
      <c r="U24" s="55">
        <f t="shared" si="11"/>
        <v>1</v>
      </c>
      <c r="V24" s="56">
        <f t="shared" si="11"/>
        <v>0</v>
      </c>
      <c r="W24" s="52">
        <f t="shared" si="11"/>
        <v>0</v>
      </c>
      <c r="X24" s="52">
        <f t="shared" si="11"/>
        <v>0</v>
      </c>
      <c r="Y24" s="52">
        <f t="shared" si="11"/>
        <v>0</v>
      </c>
      <c r="Z24" s="57">
        <f t="shared" si="11"/>
        <v>0.85478634010801136</v>
      </c>
    </row>
    <row r="25" spans="1:26" ht="15" thickBot="1" x14ac:dyDescent="0.35">
      <c r="A25" s="115" t="s">
        <v>30</v>
      </c>
      <c r="B25" s="58">
        <f t="shared" ref="B25:Z25" si="12">1-_xlfn.NORM.DIST(-B35, 0, 1, TRUE)*2</f>
        <v>0</v>
      </c>
      <c r="C25" s="59">
        <f t="shared" si="12"/>
        <v>0</v>
      </c>
      <c r="D25" s="59">
        <f t="shared" si="12"/>
        <v>0.97774665979906739</v>
      </c>
      <c r="E25" s="59">
        <f t="shared" si="12"/>
        <v>0.96845294246989311</v>
      </c>
      <c r="F25" s="60">
        <f t="shared" si="12"/>
        <v>0.99973488007583611</v>
      </c>
      <c r="G25" s="61">
        <f t="shared" si="12"/>
        <v>0.99999945711448823</v>
      </c>
      <c r="H25" s="59">
        <f t="shared" si="12"/>
        <v>1</v>
      </c>
      <c r="I25" s="59">
        <f t="shared" si="12"/>
        <v>0.99999999999996392</v>
      </c>
      <c r="J25" s="59">
        <f t="shared" si="12"/>
        <v>1</v>
      </c>
      <c r="K25" s="62">
        <f t="shared" si="12"/>
        <v>1</v>
      </c>
      <c r="L25" s="61">
        <f t="shared" si="12"/>
        <v>0</v>
      </c>
      <c r="M25" s="59">
        <f t="shared" si="12"/>
        <v>0</v>
      </c>
      <c r="N25" s="59">
        <f t="shared" si="12"/>
        <v>0.99999967865557082</v>
      </c>
      <c r="O25" s="59">
        <f t="shared" si="12"/>
        <v>1</v>
      </c>
      <c r="P25" s="62">
        <f t="shared" si="12"/>
        <v>1</v>
      </c>
      <c r="Q25" s="61">
        <f t="shared" si="12"/>
        <v>0</v>
      </c>
      <c r="R25" s="59">
        <f t="shared" si="12"/>
        <v>0</v>
      </c>
      <c r="S25" s="59">
        <f t="shared" si="12"/>
        <v>0.99999697981946456</v>
      </c>
      <c r="T25" s="59">
        <f t="shared" si="12"/>
        <v>1</v>
      </c>
      <c r="U25" s="62">
        <f t="shared" si="12"/>
        <v>1</v>
      </c>
      <c r="V25" s="63">
        <f t="shared" si="12"/>
        <v>0</v>
      </c>
      <c r="W25" s="59">
        <f t="shared" si="12"/>
        <v>0</v>
      </c>
      <c r="X25" s="59">
        <f t="shared" si="12"/>
        <v>0.9999515378668753</v>
      </c>
      <c r="Y25" s="59">
        <f t="shared" si="12"/>
        <v>0.9901437366855097</v>
      </c>
      <c r="Z25" s="64">
        <f t="shared" si="12"/>
        <v>0.9999999594545157</v>
      </c>
    </row>
    <row r="26" spans="1:26" ht="15" thickTop="1" x14ac:dyDescent="0.3"/>
    <row r="28" spans="1:26" x14ac:dyDescent="0.3">
      <c r="B28" s="156" t="s">
        <v>0</v>
      </c>
      <c r="C28" s="156"/>
      <c r="D28" s="156"/>
      <c r="E28" s="156"/>
      <c r="F28" s="156"/>
      <c r="G28" s="156" t="s">
        <v>1</v>
      </c>
      <c r="H28" s="156"/>
      <c r="I28" s="156"/>
      <c r="J28" s="156"/>
      <c r="K28" s="156"/>
      <c r="L28" s="156" t="s">
        <v>2</v>
      </c>
      <c r="M28" s="156"/>
      <c r="N28" s="156"/>
      <c r="O28" s="156"/>
      <c r="P28" s="156"/>
      <c r="Q28" s="156" t="s">
        <v>3</v>
      </c>
      <c r="R28" s="156"/>
      <c r="S28" s="156"/>
      <c r="T28" s="156"/>
      <c r="U28" s="156"/>
      <c r="V28" s="156" t="s">
        <v>4</v>
      </c>
      <c r="W28" s="156"/>
      <c r="X28" s="156"/>
      <c r="Y28" s="156"/>
      <c r="Z28" s="156"/>
    </row>
    <row r="29" spans="1:26" x14ac:dyDescent="0.3">
      <c r="B29" s="1" t="s">
        <v>9</v>
      </c>
      <c r="C29" s="1" t="s">
        <v>10</v>
      </c>
      <c r="D29" s="1" t="s">
        <v>11</v>
      </c>
      <c r="E29" s="1" t="s">
        <v>12</v>
      </c>
      <c r="F29" s="1" t="s">
        <v>13</v>
      </c>
      <c r="G29" s="1" t="s">
        <v>9</v>
      </c>
      <c r="H29" s="1" t="s">
        <v>10</v>
      </c>
      <c r="I29" s="1" t="s">
        <v>11</v>
      </c>
      <c r="J29" s="1" t="s">
        <v>12</v>
      </c>
      <c r="K29" s="1" t="s">
        <v>13</v>
      </c>
      <c r="L29" s="1" t="s">
        <v>9</v>
      </c>
      <c r="M29" s="1" t="s">
        <v>10</v>
      </c>
      <c r="N29" s="1" t="s">
        <v>11</v>
      </c>
      <c r="O29" s="1" t="s">
        <v>12</v>
      </c>
      <c r="P29" s="1" t="s">
        <v>13</v>
      </c>
      <c r="Q29" s="1" t="s">
        <v>9</v>
      </c>
      <c r="R29" s="1" t="s">
        <v>10</v>
      </c>
      <c r="S29" s="1" t="s">
        <v>11</v>
      </c>
      <c r="T29" s="1" t="s">
        <v>12</v>
      </c>
      <c r="U29" s="1" t="s">
        <v>13</v>
      </c>
      <c r="V29" s="1" t="s">
        <v>9</v>
      </c>
      <c r="W29" s="1" t="s">
        <v>10</v>
      </c>
      <c r="X29" s="1" t="s">
        <v>11</v>
      </c>
      <c r="Y29" s="1" t="s">
        <v>12</v>
      </c>
      <c r="Z29" s="1" t="s">
        <v>13</v>
      </c>
    </row>
    <row r="30" spans="1:26" x14ac:dyDescent="0.3">
      <c r="A30" s="107" t="s">
        <v>26</v>
      </c>
      <c r="B30" s="1">
        <v>0</v>
      </c>
      <c r="C30" s="1">
        <v>0</v>
      </c>
      <c r="D30" s="1">
        <v>13.076391959817901</v>
      </c>
      <c r="E30" s="1">
        <v>18.768063522169999</v>
      </c>
      <c r="F30" s="1">
        <v>22.4043623853475</v>
      </c>
      <c r="G30" s="1">
        <v>2.53193804566062</v>
      </c>
      <c r="H30" s="1">
        <v>15.1062900384999</v>
      </c>
      <c r="I30" s="1">
        <v>41.320330017190201</v>
      </c>
      <c r="J30" s="1">
        <v>55.094638587281104</v>
      </c>
      <c r="K30" s="1">
        <v>66.325895523884995</v>
      </c>
      <c r="L30" s="1">
        <v>6.9464778303731096</v>
      </c>
      <c r="M30" s="1">
        <v>0</v>
      </c>
      <c r="N30" s="1">
        <v>24.1563910145201</v>
      </c>
      <c r="O30" s="1">
        <v>23.539852986792699</v>
      </c>
      <c r="P30" s="1">
        <v>22.044335592897099</v>
      </c>
      <c r="Q30" s="1">
        <v>0</v>
      </c>
      <c r="R30" s="1">
        <v>0</v>
      </c>
      <c r="S30" s="1">
        <v>28.985864969946299</v>
      </c>
      <c r="T30" s="1">
        <v>51.228203146433898</v>
      </c>
      <c r="U30" s="1">
        <v>25.851158507084399</v>
      </c>
      <c r="V30" s="1">
        <v>0</v>
      </c>
      <c r="W30" s="1">
        <v>0</v>
      </c>
      <c r="X30" s="1">
        <v>11.456631693360601</v>
      </c>
      <c r="Y30" s="1">
        <v>8.7067066714992993</v>
      </c>
      <c r="Z30" s="1">
        <v>4.5469134823876001</v>
      </c>
    </row>
    <row r="31" spans="1:26" x14ac:dyDescent="0.3">
      <c r="A31" s="107" t="s">
        <v>31</v>
      </c>
      <c r="B31" s="1">
        <v>0</v>
      </c>
      <c r="C31" s="1">
        <v>0</v>
      </c>
      <c r="D31" s="1">
        <v>0</v>
      </c>
      <c r="E31" s="1">
        <v>0</v>
      </c>
      <c r="F31" s="1">
        <v>2.1135837970699098</v>
      </c>
      <c r="G31" s="1">
        <v>0</v>
      </c>
      <c r="H31" s="1">
        <v>0</v>
      </c>
      <c r="I31" s="1">
        <v>5.2686540970646103</v>
      </c>
      <c r="J31" s="1">
        <v>2.07009527050668</v>
      </c>
      <c r="K31" s="1">
        <v>6.84051091695813</v>
      </c>
      <c r="L31" s="1">
        <v>0</v>
      </c>
      <c r="M31" s="1">
        <v>0</v>
      </c>
      <c r="N31" s="1">
        <v>0.66304717474804198</v>
      </c>
      <c r="O31" s="1">
        <v>3.16587963940295</v>
      </c>
      <c r="P31" s="1">
        <v>3.5414714972416799</v>
      </c>
      <c r="Q31" s="1">
        <v>0</v>
      </c>
      <c r="R31" s="1">
        <v>0</v>
      </c>
      <c r="S31" s="1">
        <v>2.6263432520376302</v>
      </c>
      <c r="T31" s="1">
        <v>0.69816680447969903</v>
      </c>
      <c r="U31" s="1">
        <v>0.34387706310994998</v>
      </c>
      <c r="V31" s="1">
        <v>0</v>
      </c>
      <c r="W31" s="1">
        <v>0</v>
      </c>
      <c r="X31" s="1">
        <v>0</v>
      </c>
      <c r="Y31" s="1">
        <v>0</v>
      </c>
      <c r="Z31" s="1">
        <v>5.7969081561090103</v>
      </c>
    </row>
    <row r="32" spans="1:26" x14ac:dyDescent="0.3">
      <c r="A32" s="107" t="s">
        <v>28</v>
      </c>
      <c r="B32" s="1">
        <v>0</v>
      </c>
      <c r="C32" s="1">
        <v>0</v>
      </c>
      <c r="D32" s="1">
        <v>8.87919440387744</v>
      </c>
      <c r="E32" s="1">
        <v>15.704002812966801</v>
      </c>
      <c r="F32" s="1">
        <v>15.248360005366701</v>
      </c>
      <c r="G32" s="1">
        <v>3.1342364880457798</v>
      </c>
      <c r="H32" s="1">
        <v>0.75889328808975298</v>
      </c>
      <c r="I32" s="1">
        <v>35.373385815498501</v>
      </c>
      <c r="J32" s="1">
        <v>61.385865043917804</v>
      </c>
      <c r="K32" s="1">
        <v>64.992858553527199</v>
      </c>
      <c r="L32" s="1">
        <v>0</v>
      </c>
      <c r="M32" s="1">
        <v>0</v>
      </c>
      <c r="N32" s="1">
        <v>17.036851389207701</v>
      </c>
      <c r="O32" s="1">
        <v>29.427238930106299</v>
      </c>
      <c r="P32" s="1">
        <v>22.8888543800742</v>
      </c>
      <c r="Q32" s="1">
        <v>0</v>
      </c>
      <c r="R32" s="1">
        <v>0</v>
      </c>
      <c r="S32" s="1">
        <v>20.292549414379302</v>
      </c>
      <c r="T32" s="1">
        <v>57.924217182212999</v>
      </c>
      <c r="U32" s="1">
        <v>29.296289428022899</v>
      </c>
      <c r="V32" s="1">
        <v>0</v>
      </c>
      <c r="W32" s="1">
        <v>0</v>
      </c>
      <c r="X32" s="1">
        <v>12.985756759946501</v>
      </c>
      <c r="Y32" s="1">
        <v>8.1733279640358401</v>
      </c>
      <c r="Z32" s="1">
        <v>7.9366038618372601</v>
      </c>
    </row>
    <row r="33" spans="1:26" x14ac:dyDescent="0.3">
      <c r="A33" s="107" t="s">
        <v>29</v>
      </c>
      <c r="B33" s="1">
        <v>0</v>
      </c>
      <c r="C33" s="1">
        <v>0</v>
      </c>
      <c r="D33" s="1">
        <v>0</v>
      </c>
      <c r="E33" s="1">
        <v>0</v>
      </c>
      <c r="F33" s="1">
        <v>0.63676868919785901</v>
      </c>
      <c r="G33" s="1">
        <v>0</v>
      </c>
      <c r="H33" s="1">
        <v>0</v>
      </c>
      <c r="I33" s="1">
        <v>2.8301172992597401</v>
      </c>
      <c r="J33" s="1">
        <v>3.8004964700289801</v>
      </c>
      <c r="K33" s="1">
        <v>1.04007765626314</v>
      </c>
      <c r="L33" s="1">
        <v>10.583508493975399</v>
      </c>
      <c r="M33" s="1">
        <v>0</v>
      </c>
      <c r="N33" s="1">
        <v>2.0496794150930402</v>
      </c>
      <c r="O33" s="1">
        <v>11.3752847124913</v>
      </c>
      <c r="P33" s="1">
        <v>11.132467607410099</v>
      </c>
      <c r="Q33" s="1">
        <v>0</v>
      </c>
      <c r="R33" s="1">
        <v>0</v>
      </c>
      <c r="S33" s="1">
        <v>1.0009661453663801</v>
      </c>
      <c r="T33" s="1">
        <v>6.1270883428522502</v>
      </c>
      <c r="U33" s="1">
        <v>7.0350888021808</v>
      </c>
      <c r="V33" s="1">
        <v>0</v>
      </c>
      <c r="W33" s="1">
        <v>0</v>
      </c>
      <c r="X33" s="1">
        <v>0</v>
      </c>
      <c r="Y33" s="1">
        <v>0</v>
      </c>
      <c r="Z33" s="1">
        <v>2.85039489718383</v>
      </c>
    </row>
    <row r="34" spans="1:26" x14ac:dyDescent="0.3">
      <c r="A34" s="107" t="s">
        <v>27</v>
      </c>
      <c r="B34" s="1">
        <v>0</v>
      </c>
      <c r="C34" s="1">
        <v>0</v>
      </c>
      <c r="D34" s="1">
        <v>0</v>
      </c>
      <c r="E34" s="1">
        <v>0</v>
      </c>
      <c r="F34" s="1">
        <v>4.1472882092906103</v>
      </c>
      <c r="G34" s="1">
        <v>0</v>
      </c>
      <c r="H34" s="1">
        <v>0</v>
      </c>
      <c r="I34" s="1">
        <v>6.46080490218087</v>
      </c>
      <c r="J34" s="1">
        <v>28.625103720290099</v>
      </c>
      <c r="K34" s="1">
        <v>19.725570146621099</v>
      </c>
      <c r="L34" s="1">
        <v>5.4737725682085001</v>
      </c>
      <c r="M34" s="1">
        <v>0</v>
      </c>
      <c r="N34" s="1">
        <v>8.6101524967885599</v>
      </c>
      <c r="O34" s="1">
        <v>27.3555755249673</v>
      </c>
      <c r="P34" s="1">
        <v>18.328836030637401</v>
      </c>
      <c r="Q34" s="1">
        <v>0</v>
      </c>
      <c r="R34" s="1">
        <v>2.5295373056610302</v>
      </c>
      <c r="S34" s="1">
        <v>4.6580901546687699</v>
      </c>
      <c r="T34" s="1">
        <v>30.081052530755301</v>
      </c>
      <c r="U34" s="1">
        <v>12.9224434839716</v>
      </c>
      <c r="V34" s="1">
        <v>0</v>
      </c>
      <c r="W34" s="1">
        <v>0</v>
      </c>
      <c r="X34" s="1">
        <v>0</v>
      </c>
      <c r="Y34" s="1">
        <v>0</v>
      </c>
      <c r="Z34" s="1">
        <v>1.4566476766893801</v>
      </c>
    </row>
    <row r="35" spans="1:26" x14ac:dyDescent="0.3">
      <c r="A35" s="107" t="s">
        <v>30</v>
      </c>
      <c r="B35" s="1">
        <v>0</v>
      </c>
      <c r="C35" s="1">
        <v>0</v>
      </c>
      <c r="D35" s="1">
        <v>2.2860156980984701</v>
      </c>
      <c r="E35" s="1">
        <v>2.1501031371423198</v>
      </c>
      <c r="F35" s="1">
        <v>3.6471938358335998</v>
      </c>
      <c r="G35" s="1">
        <v>5.0105008761934497</v>
      </c>
      <c r="H35" s="1">
        <v>11.5246242427928</v>
      </c>
      <c r="I35" s="1">
        <v>7.5744612187562401</v>
      </c>
      <c r="J35" s="1">
        <v>14.5134123990719</v>
      </c>
      <c r="K35" s="1">
        <v>19.630187845249701</v>
      </c>
      <c r="L35" s="1">
        <v>0</v>
      </c>
      <c r="M35" s="1">
        <v>0</v>
      </c>
      <c r="N35" s="1">
        <v>5.11047817803468</v>
      </c>
      <c r="O35" s="1">
        <v>10.8950517274593</v>
      </c>
      <c r="P35" s="1">
        <v>11.8824127392494</v>
      </c>
      <c r="Q35" s="1">
        <v>0</v>
      </c>
      <c r="R35" s="1">
        <v>0</v>
      </c>
      <c r="S35" s="1">
        <v>4.6694426099859596</v>
      </c>
      <c r="T35" s="1">
        <v>15.337242000650299</v>
      </c>
      <c r="U35" s="1">
        <v>16.3566887899458</v>
      </c>
      <c r="V35" s="1">
        <v>0</v>
      </c>
      <c r="W35" s="1">
        <v>0</v>
      </c>
      <c r="X35" s="1">
        <v>4.0629224515881104</v>
      </c>
      <c r="Y35" s="1">
        <v>2.58083165085112</v>
      </c>
      <c r="Z35" s="1">
        <v>5.4884592223372399</v>
      </c>
    </row>
    <row r="37" spans="1:26" x14ac:dyDescent="0.3">
      <c r="B37" s="156" t="s">
        <v>0</v>
      </c>
      <c r="C37" s="156"/>
      <c r="D37" s="156"/>
      <c r="E37" s="156"/>
      <c r="F37" s="156"/>
      <c r="G37" s="156" t="s">
        <v>1</v>
      </c>
      <c r="H37" s="156"/>
      <c r="I37" s="156"/>
      <c r="J37" s="156"/>
      <c r="K37" s="156"/>
      <c r="L37" s="156" t="s">
        <v>2</v>
      </c>
      <c r="M37" s="156"/>
      <c r="N37" s="156"/>
      <c r="O37" s="156"/>
      <c r="P37" s="156"/>
      <c r="Q37" s="156" t="s">
        <v>3</v>
      </c>
      <c r="R37" s="156"/>
      <c r="S37" s="156"/>
      <c r="T37" s="156"/>
      <c r="U37" s="156"/>
      <c r="V37" s="156" t="s">
        <v>4</v>
      </c>
      <c r="W37" s="156"/>
      <c r="X37" s="156"/>
      <c r="Y37" s="156"/>
      <c r="Z37" s="156"/>
    </row>
    <row r="38" spans="1:26" x14ac:dyDescent="0.3">
      <c r="A38" s="98">
        <v>1E-3</v>
      </c>
      <c r="B38" s="1" t="s">
        <v>9</v>
      </c>
      <c r="C38" s="1" t="s">
        <v>10</v>
      </c>
      <c r="D38" s="1" t="s">
        <v>11</v>
      </c>
      <c r="E38" s="1" t="s">
        <v>12</v>
      </c>
      <c r="F38" s="1" t="s">
        <v>13</v>
      </c>
      <c r="G38" s="1" t="s">
        <v>9</v>
      </c>
      <c r="H38" s="1" t="s">
        <v>10</v>
      </c>
      <c r="I38" s="1" t="s">
        <v>11</v>
      </c>
      <c r="J38" s="1" t="s">
        <v>12</v>
      </c>
      <c r="K38" s="1" t="s">
        <v>13</v>
      </c>
      <c r="L38" s="1" t="s">
        <v>9</v>
      </c>
      <c r="M38" s="1" t="s">
        <v>10</v>
      </c>
      <c r="N38" s="1" t="s">
        <v>11</v>
      </c>
      <c r="O38" s="1" t="s">
        <v>12</v>
      </c>
      <c r="P38" s="1" t="s">
        <v>13</v>
      </c>
      <c r="Q38" s="1" t="s">
        <v>9</v>
      </c>
      <c r="R38" s="1" t="s">
        <v>10</v>
      </c>
      <c r="S38" s="1" t="s">
        <v>11</v>
      </c>
      <c r="T38" s="1" t="s">
        <v>12</v>
      </c>
      <c r="U38" s="1" t="s">
        <v>13</v>
      </c>
      <c r="V38" s="1" t="s">
        <v>9</v>
      </c>
      <c r="W38" s="1" t="s">
        <v>10</v>
      </c>
      <c r="X38" s="1" t="s">
        <v>11</v>
      </c>
      <c r="Y38" s="1" t="s">
        <v>12</v>
      </c>
      <c r="Z38" s="1" t="s">
        <v>13</v>
      </c>
    </row>
    <row r="39" spans="1:26" x14ac:dyDescent="0.3">
      <c r="A39" s="107" t="s">
        <v>26</v>
      </c>
      <c r="B39" s="1">
        <f t="shared" ref="B39:Z39" si="13">IF(B20&lt;(1-$A$38),0,1)</f>
        <v>0</v>
      </c>
      <c r="C39" s="1">
        <f t="shared" si="13"/>
        <v>0</v>
      </c>
      <c r="D39" s="1">
        <f t="shared" si="13"/>
        <v>1</v>
      </c>
      <c r="E39" s="1">
        <f t="shared" si="13"/>
        <v>1</v>
      </c>
      <c r="F39" s="1">
        <f t="shared" si="13"/>
        <v>1</v>
      </c>
      <c r="G39" s="1">
        <f t="shared" si="13"/>
        <v>0</v>
      </c>
      <c r="H39" s="1">
        <f t="shared" si="13"/>
        <v>1</v>
      </c>
      <c r="I39" s="1">
        <f t="shared" si="13"/>
        <v>1</v>
      </c>
      <c r="J39" s="1">
        <f t="shared" si="13"/>
        <v>1</v>
      </c>
      <c r="K39" s="1">
        <f t="shared" si="13"/>
        <v>1</v>
      </c>
      <c r="L39" s="1">
        <f t="shared" si="13"/>
        <v>1</v>
      </c>
      <c r="M39" s="1">
        <f t="shared" si="13"/>
        <v>0</v>
      </c>
      <c r="N39" s="1">
        <f t="shared" si="13"/>
        <v>1</v>
      </c>
      <c r="O39" s="1">
        <f t="shared" si="13"/>
        <v>1</v>
      </c>
      <c r="P39" s="1">
        <f t="shared" si="13"/>
        <v>1</v>
      </c>
      <c r="Q39" s="1">
        <f t="shared" si="13"/>
        <v>0</v>
      </c>
      <c r="R39" s="1">
        <f t="shared" si="13"/>
        <v>0</v>
      </c>
      <c r="S39" s="1">
        <f t="shared" si="13"/>
        <v>1</v>
      </c>
      <c r="T39" s="1">
        <f t="shared" si="13"/>
        <v>1</v>
      </c>
      <c r="U39" s="1">
        <f t="shared" si="13"/>
        <v>1</v>
      </c>
      <c r="V39" s="1">
        <f t="shared" si="13"/>
        <v>0</v>
      </c>
      <c r="W39" s="1">
        <f t="shared" si="13"/>
        <v>0</v>
      </c>
      <c r="X39" s="1">
        <f t="shared" si="13"/>
        <v>1</v>
      </c>
      <c r="Y39" s="1">
        <f t="shared" si="13"/>
        <v>1</v>
      </c>
      <c r="Z39" s="1">
        <f t="shared" si="13"/>
        <v>1</v>
      </c>
    </row>
    <row r="40" spans="1:26" x14ac:dyDescent="0.3">
      <c r="A40" s="107" t="s">
        <v>31</v>
      </c>
      <c r="B40" s="1">
        <f t="shared" ref="B40:Z40" si="14">IF(B21&lt;(1-$A$38),0,1)</f>
        <v>0</v>
      </c>
      <c r="C40" s="1">
        <f t="shared" si="14"/>
        <v>0</v>
      </c>
      <c r="D40" s="1">
        <f t="shared" si="14"/>
        <v>0</v>
      </c>
      <c r="E40" s="1">
        <f t="shared" si="14"/>
        <v>0</v>
      </c>
      <c r="F40" s="1">
        <f t="shared" si="14"/>
        <v>0</v>
      </c>
      <c r="G40" s="1">
        <f t="shared" si="14"/>
        <v>0</v>
      </c>
      <c r="H40" s="1">
        <f t="shared" si="14"/>
        <v>0</v>
      </c>
      <c r="I40" s="1">
        <f t="shared" si="14"/>
        <v>1</v>
      </c>
      <c r="J40" s="1">
        <f t="shared" si="14"/>
        <v>0</v>
      </c>
      <c r="K40" s="1">
        <f t="shared" si="14"/>
        <v>1</v>
      </c>
      <c r="L40" s="1">
        <f t="shared" si="14"/>
        <v>0</v>
      </c>
      <c r="M40" s="1">
        <f t="shared" si="14"/>
        <v>0</v>
      </c>
      <c r="N40" s="1">
        <f t="shared" si="14"/>
        <v>0</v>
      </c>
      <c r="O40" s="1">
        <f t="shared" si="14"/>
        <v>0</v>
      </c>
      <c r="P40" s="1">
        <f t="shared" si="14"/>
        <v>1</v>
      </c>
      <c r="Q40" s="1">
        <f t="shared" si="14"/>
        <v>0</v>
      </c>
      <c r="R40" s="1">
        <f t="shared" si="14"/>
        <v>0</v>
      </c>
      <c r="S40" s="1">
        <f t="shared" si="14"/>
        <v>0</v>
      </c>
      <c r="T40" s="1">
        <f t="shared" si="14"/>
        <v>0</v>
      </c>
      <c r="U40" s="1">
        <f t="shared" si="14"/>
        <v>0</v>
      </c>
      <c r="V40" s="1">
        <f t="shared" si="14"/>
        <v>0</v>
      </c>
      <c r="W40" s="1">
        <f t="shared" si="14"/>
        <v>0</v>
      </c>
      <c r="X40" s="1">
        <f t="shared" si="14"/>
        <v>0</v>
      </c>
      <c r="Y40" s="1">
        <f t="shared" si="14"/>
        <v>0</v>
      </c>
      <c r="Z40" s="1">
        <f t="shared" si="14"/>
        <v>1</v>
      </c>
    </row>
    <row r="41" spans="1:26" x14ac:dyDescent="0.3">
      <c r="A41" s="107" t="s">
        <v>28</v>
      </c>
      <c r="B41" s="1">
        <f t="shared" ref="B41:Z41" si="15">IF(B22&lt;(1-$A$38),0,1)</f>
        <v>0</v>
      </c>
      <c r="C41" s="1">
        <f t="shared" si="15"/>
        <v>0</v>
      </c>
      <c r="D41" s="1">
        <f t="shared" si="15"/>
        <v>1</v>
      </c>
      <c r="E41" s="1">
        <f t="shared" si="15"/>
        <v>1</v>
      </c>
      <c r="F41" s="1">
        <f t="shared" si="15"/>
        <v>1</v>
      </c>
      <c r="G41" s="1">
        <f t="shared" si="15"/>
        <v>0</v>
      </c>
      <c r="H41" s="1">
        <f t="shared" si="15"/>
        <v>0</v>
      </c>
      <c r="I41" s="1">
        <f t="shared" si="15"/>
        <v>1</v>
      </c>
      <c r="J41" s="1">
        <f t="shared" si="15"/>
        <v>1</v>
      </c>
      <c r="K41" s="1">
        <f t="shared" si="15"/>
        <v>1</v>
      </c>
      <c r="L41" s="1">
        <f t="shared" si="15"/>
        <v>0</v>
      </c>
      <c r="M41" s="1">
        <f t="shared" si="15"/>
        <v>0</v>
      </c>
      <c r="N41" s="1">
        <f t="shared" si="15"/>
        <v>1</v>
      </c>
      <c r="O41" s="1">
        <f t="shared" si="15"/>
        <v>1</v>
      </c>
      <c r="P41" s="1">
        <f t="shared" si="15"/>
        <v>1</v>
      </c>
      <c r="Q41" s="1">
        <f t="shared" si="15"/>
        <v>0</v>
      </c>
      <c r="R41" s="1">
        <f t="shared" si="15"/>
        <v>0</v>
      </c>
      <c r="S41" s="1">
        <f t="shared" si="15"/>
        <v>1</v>
      </c>
      <c r="T41" s="1">
        <f t="shared" si="15"/>
        <v>1</v>
      </c>
      <c r="U41" s="1">
        <f t="shared" si="15"/>
        <v>1</v>
      </c>
      <c r="V41" s="1">
        <f t="shared" si="15"/>
        <v>0</v>
      </c>
      <c r="W41" s="1">
        <f t="shared" si="15"/>
        <v>0</v>
      </c>
      <c r="X41" s="1">
        <f t="shared" si="15"/>
        <v>1</v>
      </c>
      <c r="Y41" s="1">
        <f t="shared" si="15"/>
        <v>1</v>
      </c>
      <c r="Z41" s="1">
        <f t="shared" si="15"/>
        <v>1</v>
      </c>
    </row>
    <row r="42" spans="1:26" x14ac:dyDescent="0.3">
      <c r="A42" s="107" t="s">
        <v>29</v>
      </c>
      <c r="B42" s="1">
        <f t="shared" ref="B42:Z42" si="16">IF(B23&lt;(1-$A$38),0,1)</f>
        <v>0</v>
      </c>
      <c r="C42" s="1">
        <f t="shared" si="16"/>
        <v>0</v>
      </c>
      <c r="D42" s="1">
        <f t="shared" si="16"/>
        <v>0</v>
      </c>
      <c r="E42" s="1">
        <f t="shared" si="16"/>
        <v>0</v>
      </c>
      <c r="F42" s="1">
        <f t="shared" si="16"/>
        <v>0</v>
      </c>
      <c r="G42" s="1">
        <f t="shared" si="16"/>
        <v>0</v>
      </c>
      <c r="H42" s="1">
        <f t="shared" si="16"/>
        <v>0</v>
      </c>
      <c r="I42" s="1">
        <f t="shared" si="16"/>
        <v>0</v>
      </c>
      <c r="J42" s="1">
        <f t="shared" si="16"/>
        <v>1</v>
      </c>
      <c r="K42" s="1">
        <f t="shared" si="16"/>
        <v>0</v>
      </c>
      <c r="L42" s="1">
        <f t="shared" si="16"/>
        <v>1</v>
      </c>
      <c r="M42" s="1">
        <f t="shared" si="16"/>
        <v>0</v>
      </c>
      <c r="N42" s="1">
        <f t="shared" si="16"/>
        <v>0</v>
      </c>
      <c r="O42" s="1">
        <f t="shared" si="16"/>
        <v>1</v>
      </c>
      <c r="P42" s="1">
        <f t="shared" si="16"/>
        <v>1</v>
      </c>
      <c r="Q42" s="1">
        <f t="shared" si="16"/>
        <v>0</v>
      </c>
      <c r="R42" s="1">
        <f t="shared" si="16"/>
        <v>0</v>
      </c>
      <c r="S42" s="1">
        <f t="shared" si="16"/>
        <v>0</v>
      </c>
      <c r="T42" s="1">
        <f t="shared" si="16"/>
        <v>1</v>
      </c>
      <c r="U42" s="1">
        <f t="shared" si="16"/>
        <v>1</v>
      </c>
      <c r="V42" s="1">
        <f t="shared" si="16"/>
        <v>0</v>
      </c>
      <c r="W42" s="1">
        <f t="shared" si="16"/>
        <v>0</v>
      </c>
      <c r="X42" s="1">
        <f t="shared" si="16"/>
        <v>0</v>
      </c>
      <c r="Y42" s="1">
        <f t="shared" si="16"/>
        <v>0</v>
      </c>
      <c r="Z42" s="1">
        <f t="shared" si="16"/>
        <v>0</v>
      </c>
    </row>
    <row r="43" spans="1:26" x14ac:dyDescent="0.3">
      <c r="A43" s="107" t="s">
        <v>27</v>
      </c>
      <c r="B43" s="1">
        <f t="shared" ref="B43:Z43" si="17">IF(B24&lt;(1-$A$38),0,1)</f>
        <v>0</v>
      </c>
      <c r="C43" s="1">
        <f t="shared" si="17"/>
        <v>0</v>
      </c>
      <c r="D43" s="1">
        <f t="shared" si="17"/>
        <v>0</v>
      </c>
      <c r="E43" s="1">
        <f t="shared" si="17"/>
        <v>0</v>
      </c>
      <c r="F43" s="1">
        <f t="shared" si="17"/>
        <v>1</v>
      </c>
      <c r="G43" s="1">
        <f t="shared" si="17"/>
        <v>0</v>
      </c>
      <c r="H43" s="1">
        <f t="shared" si="17"/>
        <v>0</v>
      </c>
      <c r="I43" s="1">
        <f t="shared" si="17"/>
        <v>1</v>
      </c>
      <c r="J43" s="1">
        <f t="shared" si="17"/>
        <v>1</v>
      </c>
      <c r="K43" s="1">
        <f t="shared" si="17"/>
        <v>1</v>
      </c>
      <c r="L43" s="1">
        <f t="shared" si="17"/>
        <v>1</v>
      </c>
      <c r="M43" s="1">
        <f t="shared" si="17"/>
        <v>0</v>
      </c>
      <c r="N43" s="1">
        <f t="shared" si="17"/>
        <v>1</v>
      </c>
      <c r="O43" s="1">
        <f t="shared" si="17"/>
        <v>1</v>
      </c>
      <c r="P43" s="1">
        <f t="shared" si="17"/>
        <v>1</v>
      </c>
      <c r="Q43" s="1">
        <f t="shared" si="17"/>
        <v>0</v>
      </c>
      <c r="R43" s="1">
        <f t="shared" si="17"/>
        <v>0</v>
      </c>
      <c r="S43" s="1">
        <f t="shared" si="17"/>
        <v>1</v>
      </c>
      <c r="T43" s="1">
        <f t="shared" si="17"/>
        <v>1</v>
      </c>
      <c r="U43" s="1">
        <f t="shared" si="17"/>
        <v>1</v>
      </c>
      <c r="V43" s="1">
        <f t="shared" si="17"/>
        <v>0</v>
      </c>
      <c r="W43" s="1">
        <f t="shared" si="17"/>
        <v>0</v>
      </c>
      <c r="X43" s="1">
        <f t="shared" si="17"/>
        <v>0</v>
      </c>
      <c r="Y43" s="1">
        <f t="shared" si="17"/>
        <v>0</v>
      </c>
      <c r="Z43" s="1">
        <f t="shared" si="17"/>
        <v>0</v>
      </c>
    </row>
    <row r="44" spans="1:26" x14ac:dyDescent="0.3">
      <c r="A44" s="107" t="s">
        <v>30</v>
      </c>
      <c r="B44" s="1">
        <f t="shared" ref="B44:Z44" si="18">IF(B25&lt;(1-$A$38),0,1)</f>
        <v>0</v>
      </c>
      <c r="C44" s="1">
        <f t="shared" si="18"/>
        <v>0</v>
      </c>
      <c r="D44" s="1">
        <f t="shared" si="18"/>
        <v>0</v>
      </c>
      <c r="E44" s="1">
        <f t="shared" si="18"/>
        <v>0</v>
      </c>
      <c r="F44" s="1">
        <f t="shared" si="18"/>
        <v>1</v>
      </c>
      <c r="G44" s="1">
        <f t="shared" si="18"/>
        <v>1</v>
      </c>
      <c r="H44" s="1">
        <f t="shared" si="18"/>
        <v>1</v>
      </c>
      <c r="I44" s="1">
        <f t="shared" si="18"/>
        <v>1</v>
      </c>
      <c r="J44" s="1">
        <f t="shared" si="18"/>
        <v>1</v>
      </c>
      <c r="K44" s="1">
        <f t="shared" si="18"/>
        <v>1</v>
      </c>
      <c r="L44" s="1">
        <f t="shared" si="18"/>
        <v>0</v>
      </c>
      <c r="M44" s="1">
        <f t="shared" si="18"/>
        <v>0</v>
      </c>
      <c r="N44" s="1">
        <f t="shared" si="18"/>
        <v>1</v>
      </c>
      <c r="O44" s="1">
        <f t="shared" si="18"/>
        <v>1</v>
      </c>
      <c r="P44" s="1">
        <f t="shared" si="18"/>
        <v>1</v>
      </c>
      <c r="Q44" s="1">
        <f t="shared" si="18"/>
        <v>0</v>
      </c>
      <c r="R44" s="1">
        <f t="shared" si="18"/>
        <v>0</v>
      </c>
      <c r="S44" s="1">
        <f t="shared" si="18"/>
        <v>1</v>
      </c>
      <c r="T44" s="1">
        <f t="shared" si="18"/>
        <v>1</v>
      </c>
      <c r="U44" s="1">
        <f t="shared" si="18"/>
        <v>1</v>
      </c>
      <c r="V44" s="1">
        <f t="shared" si="18"/>
        <v>0</v>
      </c>
      <c r="W44" s="1">
        <f t="shared" si="18"/>
        <v>0</v>
      </c>
      <c r="X44" s="1">
        <f t="shared" si="18"/>
        <v>1</v>
      </c>
      <c r="Y44" s="1">
        <f t="shared" si="18"/>
        <v>0</v>
      </c>
      <c r="Z44" s="1">
        <f t="shared" si="18"/>
        <v>1</v>
      </c>
    </row>
  </sheetData>
  <mergeCells count="25">
    <mergeCell ref="B37:F37"/>
    <mergeCell ref="G37:K37"/>
    <mergeCell ref="L37:P37"/>
    <mergeCell ref="Q37:U37"/>
    <mergeCell ref="V37:Z37"/>
    <mergeCell ref="B28:F28"/>
    <mergeCell ref="G28:K28"/>
    <mergeCell ref="L28:P28"/>
    <mergeCell ref="Q28:U28"/>
    <mergeCell ref="V28:Z28"/>
    <mergeCell ref="B18:F18"/>
    <mergeCell ref="G18:K18"/>
    <mergeCell ref="L18:P18"/>
    <mergeCell ref="Q18:U18"/>
    <mergeCell ref="V18:Z18"/>
    <mergeCell ref="B1:F1"/>
    <mergeCell ref="G1:K1"/>
    <mergeCell ref="L1:P1"/>
    <mergeCell ref="Q1:U1"/>
    <mergeCell ref="V1:Z1"/>
    <mergeCell ref="B9:F9"/>
    <mergeCell ref="G9:K9"/>
    <mergeCell ref="L9:P9"/>
    <mergeCell ref="Q9:U9"/>
    <mergeCell ref="V9:Z9"/>
  </mergeCells>
  <conditionalFormatting sqref="B7:Z7">
    <cfRule type="colorScale" priority="30">
      <colorScale>
        <cfvo type="min"/>
        <cfvo type="max"/>
        <color rgb="FFFCFCFF"/>
        <color rgb="FF63BE7B"/>
      </colorScale>
    </cfRule>
  </conditionalFormatting>
  <conditionalFormatting sqref="B39:Z44">
    <cfRule type="cellIs" dxfId="4" priority="22" operator="greaterThan">
      <formula>0.5</formula>
    </cfRule>
  </conditionalFormatting>
  <conditionalFormatting sqref="B11:Z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expression" dxfId="3" priority="5">
      <formula>B39</formula>
    </cfRule>
  </conditionalFormatting>
  <conditionalFormatting sqref="B30:Z35">
    <cfRule type="expression" dxfId="2" priority="3">
      <formula>B39</formula>
    </cfRule>
  </conditionalFormatting>
  <conditionalFormatting sqref="B20:Z25">
    <cfRule type="expression" dxfId="1" priority="2">
      <formula>B39</formula>
    </cfRule>
  </conditionalFormatting>
  <pageMargins left="0.7" right="0.7" top="0.75" bottom="0.75" header="0.3" footer="0.3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9E8-9FBB-4DA2-82BC-51CC84BE5C8B}">
  <dimension ref="A1:T64"/>
  <sheetViews>
    <sheetView tabSelected="1" topLeftCell="A31" zoomScale="85" zoomScaleNormal="85" workbookViewId="0">
      <selection activeCell="K47" sqref="K47"/>
    </sheetView>
  </sheetViews>
  <sheetFormatPr defaultRowHeight="14.4" x14ac:dyDescent="0.3"/>
  <sheetData>
    <row r="1" spans="1:20" x14ac:dyDescent="0.3">
      <c r="B1" t="s">
        <v>40</v>
      </c>
      <c r="C1" t="s">
        <v>41</v>
      </c>
      <c r="D1" t="s">
        <v>42</v>
      </c>
      <c r="E1" t="s">
        <v>14</v>
      </c>
      <c r="F1" t="s">
        <v>43</v>
      </c>
      <c r="J1" t="s">
        <v>5</v>
      </c>
      <c r="M1" t="s">
        <v>6</v>
      </c>
    </row>
    <row r="2" spans="1:20" x14ac:dyDescent="0.3">
      <c r="A2" t="s">
        <v>55</v>
      </c>
      <c r="B2">
        <v>24.49</v>
      </c>
      <c r="C2">
        <v>30.31</v>
      </c>
      <c r="D2">
        <v>19.29</v>
      </c>
      <c r="E2">
        <v>32.26</v>
      </c>
      <c r="F2">
        <v>27.39</v>
      </c>
      <c r="I2" s="157"/>
      <c r="J2" t="s">
        <v>44</v>
      </c>
      <c r="K2" s="157" t="s">
        <v>45</v>
      </c>
      <c r="L2" s="157" t="s">
        <v>46</v>
      </c>
      <c r="M2" s="161" t="s">
        <v>49</v>
      </c>
      <c r="N2" s="157" t="s">
        <v>47</v>
      </c>
      <c r="O2" s="157" t="s">
        <v>48</v>
      </c>
      <c r="P2" s="157"/>
      <c r="Q2" s="157"/>
      <c r="R2" s="157"/>
      <c r="S2" s="157"/>
      <c r="T2" s="157"/>
    </row>
    <row r="3" spans="1:20" x14ac:dyDescent="0.3">
      <c r="A3" t="s">
        <v>52</v>
      </c>
      <c r="B3">
        <v>-34.89</v>
      </c>
      <c r="C3">
        <v>-41.69</v>
      </c>
      <c r="D3">
        <v>-25.16</v>
      </c>
      <c r="E3">
        <v>-31.4</v>
      </c>
      <c r="F3">
        <v>-30.5</v>
      </c>
      <c r="I3" s="157" t="s">
        <v>40</v>
      </c>
      <c r="J3" s="158">
        <v>9.7378277153558051E-3</v>
      </c>
      <c r="K3" s="159">
        <v>1.6853932584269662E-2</v>
      </c>
      <c r="L3" s="159">
        <v>0.9029962546816479</v>
      </c>
      <c r="M3">
        <v>4.0355125100887811E-4</v>
      </c>
      <c r="N3" s="157">
        <v>0.16545601291364004</v>
      </c>
      <c r="O3" s="157">
        <v>0.64326069410815179</v>
      </c>
      <c r="P3" s="158"/>
      <c r="Q3" s="158"/>
      <c r="R3" s="158"/>
      <c r="S3" s="158"/>
      <c r="T3" s="158"/>
    </row>
    <row r="4" spans="1:20" x14ac:dyDescent="0.3">
      <c r="A4" t="s">
        <v>53</v>
      </c>
      <c r="B4">
        <v>6.43</v>
      </c>
      <c r="C4">
        <v>1.29</v>
      </c>
      <c r="D4">
        <v>9.7100000000000009</v>
      </c>
      <c r="E4">
        <v>14.62</v>
      </c>
      <c r="F4">
        <v>10.71</v>
      </c>
      <c r="I4" s="157" t="s">
        <v>41</v>
      </c>
      <c r="J4" s="158">
        <v>1.6687892494839929E-2</v>
      </c>
      <c r="K4" s="160">
        <v>2.3187387466514425E-2</v>
      </c>
      <c r="L4" s="159">
        <v>0.90575732291071975</v>
      </c>
      <c r="M4">
        <v>1.1068749231336859E-3</v>
      </c>
      <c r="N4" s="157">
        <v>0.18583200098388883</v>
      </c>
      <c r="O4" s="157">
        <v>0.62852047718607795</v>
      </c>
      <c r="P4" s="159"/>
      <c r="Q4" s="160"/>
      <c r="R4" s="160"/>
      <c r="S4" s="160"/>
      <c r="T4" s="160"/>
    </row>
    <row r="5" spans="1:20" x14ac:dyDescent="0.3">
      <c r="A5" t="s">
        <v>50</v>
      </c>
      <c r="B5">
        <v>-10.06</v>
      </c>
      <c r="C5">
        <v>-14.54</v>
      </c>
      <c r="D5">
        <v>-13.53</v>
      </c>
      <c r="E5">
        <v>-17.420000000000002</v>
      </c>
      <c r="F5">
        <v>-17.93</v>
      </c>
      <c r="I5" s="157" t="s">
        <v>42</v>
      </c>
      <c r="J5" s="158">
        <v>4.2284108329075115E-2</v>
      </c>
      <c r="K5" s="160">
        <v>1.9353602452733775E-2</v>
      </c>
      <c r="L5" s="159">
        <v>0.84210526315789469</v>
      </c>
      <c r="M5">
        <v>5.5653464428160649E-4</v>
      </c>
      <c r="N5" s="157">
        <v>7.9769965680363597E-2</v>
      </c>
      <c r="O5" s="157">
        <v>0.73110101103793712</v>
      </c>
      <c r="P5" s="159"/>
      <c r="Q5" s="159"/>
      <c r="R5" s="159"/>
      <c r="S5" s="159"/>
      <c r="T5" s="159"/>
    </row>
    <row r="6" spans="1:20" x14ac:dyDescent="0.3">
      <c r="A6" t="s">
        <v>54</v>
      </c>
      <c r="B6">
        <v>8.33</v>
      </c>
      <c r="C6">
        <v>6.32</v>
      </c>
      <c r="D6">
        <v>-5.75</v>
      </c>
      <c r="E6">
        <v>4.4400000000000004</v>
      </c>
      <c r="F6">
        <v>26.92</v>
      </c>
      <c r="I6" s="157" t="s">
        <v>14</v>
      </c>
      <c r="J6" s="158">
        <v>0.11471538053694511</v>
      </c>
      <c r="K6" s="160">
        <v>2.2461078710174966E-2</v>
      </c>
      <c r="L6" s="159">
        <v>0.80286306453945144</v>
      </c>
      <c r="M6">
        <v>2.8774908279979855E-4</v>
      </c>
      <c r="N6" s="157">
        <v>0.17941155312567442</v>
      </c>
      <c r="O6" s="157">
        <v>0.68081432990432345</v>
      </c>
      <c r="P6" s="157"/>
      <c r="Q6" s="157"/>
      <c r="R6" s="157"/>
      <c r="S6" s="157"/>
      <c r="T6" s="157"/>
    </row>
    <row r="7" spans="1:20" x14ac:dyDescent="0.3">
      <c r="A7" t="s">
        <v>51</v>
      </c>
      <c r="B7">
        <v>-15.01</v>
      </c>
      <c r="C7">
        <v>-13.33</v>
      </c>
      <c r="D7">
        <v>8.2799999999999994</v>
      </c>
      <c r="E7">
        <v>-2.4</v>
      </c>
      <c r="F7">
        <v>-33.03</v>
      </c>
      <c r="I7" s="157" t="s">
        <v>43</v>
      </c>
      <c r="J7" s="158">
        <v>0.16170861937452327</v>
      </c>
      <c r="K7" s="160">
        <v>6.7887109077040431E-2</v>
      </c>
      <c r="L7" s="159">
        <v>0.70861937452326473</v>
      </c>
      <c r="M7">
        <v>0</v>
      </c>
      <c r="N7" s="157">
        <v>0.19211822660098521</v>
      </c>
      <c r="O7" s="157">
        <v>0.61330049261083741</v>
      </c>
      <c r="P7" s="157"/>
      <c r="Q7" s="157"/>
      <c r="R7" s="157"/>
      <c r="S7" s="157"/>
      <c r="T7" s="157"/>
    </row>
    <row r="10" spans="1:20" x14ac:dyDescent="0.3">
      <c r="B10" t="s">
        <v>55</v>
      </c>
      <c r="C10" t="s">
        <v>52</v>
      </c>
      <c r="D10" t="s">
        <v>53</v>
      </c>
      <c r="E10" t="s">
        <v>50</v>
      </c>
      <c r="F10" t="s">
        <v>54</v>
      </c>
      <c r="G10" t="s">
        <v>51</v>
      </c>
    </row>
    <row r="11" spans="1:20" x14ac:dyDescent="0.3">
      <c r="A11" t="s">
        <v>40</v>
      </c>
      <c r="B11">
        <v>24.49</v>
      </c>
      <c r="C11">
        <v>-34.89</v>
      </c>
      <c r="D11">
        <v>6.43</v>
      </c>
      <c r="E11">
        <v>-10.06</v>
      </c>
      <c r="F11">
        <v>8.33</v>
      </c>
      <c r="G11">
        <v>-15.01</v>
      </c>
    </row>
    <row r="12" spans="1:20" x14ac:dyDescent="0.3">
      <c r="A12" t="s">
        <v>41</v>
      </c>
      <c r="B12">
        <v>30.31</v>
      </c>
      <c r="C12">
        <v>-41.69</v>
      </c>
      <c r="D12">
        <v>1.29</v>
      </c>
      <c r="E12">
        <v>-14.54</v>
      </c>
      <c r="F12">
        <v>6.32</v>
      </c>
      <c r="G12">
        <v>-13.33</v>
      </c>
    </row>
    <row r="13" spans="1:20" x14ac:dyDescent="0.3">
      <c r="A13" t="s">
        <v>42</v>
      </c>
      <c r="B13">
        <v>19.29</v>
      </c>
      <c r="C13">
        <v>-25.16</v>
      </c>
      <c r="D13">
        <v>9.7100000000000009</v>
      </c>
      <c r="E13">
        <v>-13.53</v>
      </c>
      <c r="F13">
        <v>-5.75</v>
      </c>
      <c r="G13">
        <v>8.2799999999999994</v>
      </c>
    </row>
    <row r="14" spans="1:20" x14ac:dyDescent="0.3">
      <c r="A14" t="s">
        <v>14</v>
      </c>
      <c r="B14">
        <v>32.26</v>
      </c>
      <c r="C14">
        <v>-31.4</v>
      </c>
      <c r="D14">
        <v>14.62</v>
      </c>
      <c r="E14">
        <v>-17.420000000000002</v>
      </c>
      <c r="F14">
        <v>4.4400000000000004</v>
      </c>
      <c r="G14">
        <v>-2.4</v>
      </c>
    </row>
    <row r="15" spans="1:20" x14ac:dyDescent="0.3">
      <c r="A15" t="s">
        <v>43</v>
      </c>
      <c r="B15">
        <v>27.39</v>
      </c>
      <c r="C15">
        <v>-30.5</v>
      </c>
      <c r="D15">
        <v>10.71</v>
      </c>
      <c r="E15">
        <v>-17.93</v>
      </c>
      <c r="F15">
        <v>26.92</v>
      </c>
      <c r="G15">
        <v>-33.03</v>
      </c>
    </row>
    <row r="22" spans="1:16" x14ac:dyDescent="0.3">
      <c r="B22" t="s">
        <v>40</v>
      </c>
      <c r="E22" t="s">
        <v>41</v>
      </c>
      <c r="H22" t="s">
        <v>42</v>
      </c>
      <c r="K22" t="s">
        <v>14</v>
      </c>
      <c r="N22" t="s">
        <v>43</v>
      </c>
    </row>
    <row r="23" spans="1:16" x14ac:dyDescent="0.3">
      <c r="B23" t="s">
        <v>11</v>
      </c>
      <c r="C23" t="s">
        <v>12</v>
      </c>
      <c r="D23" t="s">
        <v>13</v>
      </c>
      <c r="E23" t="s">
        <v>11</v>
      </c>
      <c r="F23" t="s">
        <v>12</v>
      </c>
      <c r="G23" t="s">
        <v>13</v>
      </c>
      <c r="H23" t="s">
        <v>11</v>
      </c>
      <c r="I23" t="s">
        <v>12</v>
      </c>
      <c r="J23" t="s">
        <v>13</v>
      </c>
      <c r="K23" t="s">
        <v>11</v>
      </c>
      <c r="L23" t="s">
        <v>12</v>
      </c>
      <c r="M23" t="s">
        <v>13</v>
      </c>
      <c r="N23" t="s">
        <v>11</v>
      </c>
      <c r="O23" t="s">
        <v>12</v>
      </c>
      <c r="P23" t="s">
        <v>13</v>
      </c>
    </row>
    <row r="24" spans="1:16" x14ac:dyDescent="0.3">
      <c r="A24" t="s">
        <v>26</v>
      </c>
      <c r="B24">
        <v>-0.12107172329987032</v>
      </c>
      <c r="C24">
        <v>-0.14860208032937039</v>
      </c>
      <c r="D24">
        <v>0.25973556057349612</v>
      </c>
      <c r="E24">
        <v>-0.13118313629857178</v>
      </c>
      <c r="F24">
        <v>-0.16264461351737441</v>
      </c>
      <c r="G24">
        <v>0.2772368457246418</v>
      </c>
      <c r="H24">
        <v>-0.10019517696517231</v>
      </c>
      <c r="I24">
        <v>-6.0416363227629818E-2</v>
      </c>
      <c r="J24">
        <v>0.11100425211995757</v>
      </c>
      <c r="K24">
        <v>-8.9022689754419432E-2</v>
      </c>
      <c r="L24">
        <v>-0.15695047441549945</v>
      </c>
      <c r="M24">
        <v>0.122048734635128</v>
      </c>
      <c r="N24">
        <v>-0.15339134943806293</v>
      </c>
      <c r="O24">
        <v>-0.12423111752394478</v>
      </c>
      <c r="P24">
        <v>9.5318881912427322E-2</v>
      </c>
    </row>
    <row r="25" spans="1:16" x14ac:dyDescent="0.3">
      <c r="A25" t="s">
        <v>31</v>
      </c>
      <c r="B25">
        <v>-0.12361111111111112</v>
      </c>
      <c r="C25">
        <v>-6.4583333333333354E-2</v>
      </c>
      <c r="D25">
        <v>0.19444444444444442</v>
      </c>
      <c r="E25">
        <v>-0.12240552240552241</v>
      </c>
      <c r="F25">
        <v>-5.2548652548652597E-2</v>
      </c>
      <c r="G25">
        <v>0.18689598689598685</v>
      </c>
      <c r="H25">
        <v>-1.9906594950264062E-2</v>
      </c>
      <c r="I25">
        <v>8.8893593977125124E-2</v>
      </c>
      <c r="J25">
        <v>-0.12275801414512394</v>
      </c>
      <c r="K25">
        <v>-7.0344287949921758E-2</v>
      </c>
      <c r="L25">
        <v>-2.3474178403755874E-2</v>
      </c>
      <c r="M25">
        <v>1.2050078247261342E-2</v>
      </c>
      <c r="N25">
        <v>-0.25782092772384035</v>
      </c>
      <c r="O25">
        <v>-0.28509785791339187</v>
      </c>
      <c r="P25">
        <v>0.46355370627215281</v>
      </c>
    </row>
    <row r="26" spans="1:16" x14ac:dyDescent="0.3">
      <c r="A26" t="s">
        <v>28</v>
      </c>
      <c r="B26">
        <v>-0.19470973782771536</v>
      </c>
      <c r="C26">
        <v>-0.21439606741573036</v>
      </c>
      <c r="D26">
        <v>0.4029962546816479</v>
      </c>
      <c r="E26">
        <v>-0.1972431348392</v>
      </c>
      <c r="F26">
        <v>-0.29169892741980047</v>
      </c>
      <c r="G26">
        <v>0.49005590720930403</v>
      </c>
      <c r="H26">
        <v>-0.16934750196027293</v>
      </c>
      <c r="I26">
        <v>-0.16684574037311509</v>
      </c>
      <c r="J26">
        <v>0.29555542745143248</v>
      </c>
      <c r="K26">
        <v>-0.13683502556660529</v>
      </c>
      <c r="L26">
        <v>-0.33434643302691425</v>
      </c>
      <c r="M26">
        <v>0.34824647612004611</v>
      </c>
      <c r="N26">
        <v>-0.32774210748483706</v>
      </c>
      <c r="O26">
        <v>-0.23308376470936731</v>
      </c>
      <c r="P26">
        <v>0.37852228714462394</v>
      </c>
    </row>
    <row r="27" spans="1:16" x14ac:dyDescent="0.3">
      <c r="A27" t="s">
        <v>29</v>
      </c>
      <c r="B27">
        <v>4.9973096583266069E-2</v>
      </c>
      <c r="C27">
        <v>-1.2106537530266193E-3</v>
      </c>
      <c r="D27">
        <v>-5.1183750336292633E-2</v>
      </c>
      <c r="E27">
        <v>5.6345523864894193E-2</v>
      </c>
      <c r="F27">
        <v>-7.6505661353773485E-2</v>
      </c>
      <c r="G27">
        <v>2.5923074588675377E-2</v>
      </c>
      <c r="H27">
        <v>-4.9245730044836566E-2</v>
      </c>
      <c r="I27">
        <v>-0.19532297112261038</v>
      </c>
      <c r="J27">
        <v>0.30730918947659885</v>
      </c>
      <c r="K27">
        <v>2.25319521377359E-2</v>
      </c>
      <c r="L27">
        <v>-0.1539217802076589</v>
      </c>
      <c r="M27">
        <v>0.21414766323765677</v>
      </c>
      <c r="N27">
        <v>8.3470169677066247E-2</v>
      </c>
      <c r="O27">
        <v>0.17624521072796934</v>
      </c>
      <c r="P27">
        <v>-0.1803503010399562</v>
      </c>
    </row>
    <row r="28" spans="1:16" x14ac:dyDescent="0.3">
      <c r="A28" t="s">
        <v>27</v>
      </c>
      <c r="B28">
        <v>-7.1098626716604246E-2</v>
      </c>
      <c r="C28">
        <v>-0.14981273408239698</v>
      </c>
      <c r="D28">
        <v>0.20855181023720348</v>
      </c>
      <c r="E28">
        <v>-7.4837612433677592E-2</v>
      </c>
      <c r="F28">
        <v>-0.2391502748711479</v>
      </c>
      <c r="G28">
        <v>0.30315992031331718</v>
      </c>
      <c r="H28">
        <v>-0.14944090701000889</v>
      </c>
      <c r="I28">
        <v>-0.25573933435024021</v>
      </c>
      <c r="J28">
        <v>0.41831344159655642</v>
      </c>
      <c r="K28">
        <v>-6.6490737616683532E-2</v>
      </c>
      <c r="L28">
        <v>-0.31087225462315837</v>
      </c>
      <c r="M28">
        <v>0.33619639787278477</v>
      </c>
      <c r="N28">
        <v>-6.9921179760996682E-2</v>
      </c>
      <c r="O28">
        <v>5.2014093204024558E-2</v>
      </c>
      <c r="P28">
        <v>-8.5031419127528873E-2</v>
      </c>
    </row>
    <row r="29" spans="1:16" x14ac:dyDescent="0.3">
      <c r="A29" t="s">
        <v>30</v>
      </c>
      <c r="B29">
        <v>-7.3638014527845047E-2</v>
      </c>
      <c r="C29">
        <v>-6.5793987086359973E-2</v>
      </c>
      <c r="D29">
        <v>0.14326069410815179</v>
      </c>
      <c r="E29">
        <v>-6.6059998540628218E-2</v>
      </c>
      <c r="F29">
        <v>-0.12905431390242608</v>
      </c>
      <c r="G29">
        <v>0.21281906148466223</v>
      </c>
      <c r="H29">
        <v>-6.9152324995100628E-2</v>
      </c>
      <c r="I29">
        <v>-0.10642937714548525</v>
      </c>
      <c r="J29">
        <v>0.18455117533147491</v>
      </c>
      <c r="K29">
        <v>-4.7812335812185858E-2</v>
      </c>
      <c r="L29">
        <v>-0.17739595861141477</v>
      </c>
      <c r="M29">
        <v>0.22619774148491811</v>
      </c>
      <c r="N29">
        <v>-0.17435075804677411</v>
      </c>
      <c r="O29">
        <v>-0.10885264718542254</v>
      </c>
      <c r="P29">
        <v>0.28320340523219661</v>
      </c>
    </row>
    <row r="32" spans="1:16" x14ac:dyDescent="0.3">
      <c r="A32" t="s">
        <v>40</v>
      </c>
      <c r="B32" t="s">
        <v>11</v>
      </c>
    </row>
    <row r="33" spans="1:8" x14ac:dyDescent="0.3">
      <c r="A33" t="s">
        <v>41</v>
      </c>
      <c r="B33" t="s">
        <v>11</v>
      </c>
    </row>
    <row r="34" spans="1:8" x14ac:dyDescent="0.3">
      <c r="A34" t="s">
        <v>42</v>
      </c>
      <c r="B34" t="s">
        <v>11</v>
      </c>
    </row>
    <row r="35" spans="1:8" x14ac:dyDescent="0.3">
      <c r="A35" t="s">
        <v>14</v>
      </c>
      <c r="B35" t="s">
        <v>11</v>
      </c>
    </row>
    <row r="36" spans="1:8" x14ac:dyDescent="0.3">
      <c r="A36" t="s">
        <v>43</v>
      </c>
      <c r="B36" t="s">
        <v>11</v>
      </c>
    </row>
    <row r="38" spans="1:8" x14ac:dyDescent="0.3">
      <c r="C38" t="s">
        <v>56</v>
      </c>
      <c r="D38" t="s">
        <v>59</v>
      </c>
      <c r="E38" t="s">
        <v>57</v>
      </c>
      <c r="F38" t="s">
        <v>60</v>
      </c>
      <c r="G38" t="s">
        <v>58</v>
      </c>
      <c r="H38" t="s">
        <v>61</v>
      </c>
    </row>
    <row r="39" spans="1:8" x14ac:dyDescent="0.3">
      <c r="B39" t="s">
        <v>40</v>
      </c>
      <c r="C39" s="162">
        <v>-0.14860208032937039</v>
      </c>
      <c r="D39" s="162">
        <v>0.25973556057349612</v>
      </c>
      <c r="E39" s="162">
        <v>-0.14981273408239698</v>
      </c>
      <c r="F39" s="162">
        <v>0.20855181023720348</v>
      </c>
      <c r="G39" s="162">
        <v>-0.21439606741573036</v>
      </c>
      <c r="H39" s="162">
        <v>0.4029962546816479</v>
      </c>
    </row>
    <row r="40" spans="1:8" x14ac:dyDescent="0.3">
      <c r="B40" t="s">
        <v>41</v>
      </c>
      <c r="C40" s="162">
        <v>-0.16264461351737441</v>
      </c>
      <c r="D40" s="162">
        <v>0.2772368457246418</v>
      </c>
      <c r="E40" s="162">
        <v>-0.2391502748711479</v>
      </c>
      <c r="F40" s="162">
        <v>0.30315992031331718</v>
      </c>
      <c r="G40" s="162">
        <v>-0.29169892741980047</v>
      </c>
      <c r="H40" s="162">
        <v>0.49005590720930403</v>
      </c>
    </row>
    <row r="41" spans="1:8" x14ac:dyDescent="0.3">
      <c r="B41" t="s">
        <v>42</v>
      </c>
      <c r="C41" s="162">
        <v>-6.0416363227629818E-2</v>
      </c>
      <c r="D41" s="162">
        <v>0.11100425211995757</v>
      </c>
      <c r="E41" s="162">
        <v>-0.25573933435024021</v>
      </c>
      <c r="F41" s="162">
        <v>0.41831344159655642</v>
      </c>
      <c r="G41" s="162">
        <v>-0.16684574037311509</v>
      </c>
      <c r="H41" s="162">
        <v>0.29555542745143248</v>
      </c>
    </row>
    <row r="42" spans="1:8" x14ac:dyDescent="0.3">
      <c r="B42" t="s">
        <v>14</v>
      </c>
      <c r="C42" s="162">
        <v>-0.15695047441549945</v>
      </c>
      <c r="D42" s="162">
        <v>0.122048734635128</v>
      </c>
      <c r="E42" s="162">
        <v>-0.31087225462315837</v>
      </c>
      <c r="F42" s="162">
        <v>0.33619639787278477</v>
      </c>
      <c r="G42" s="162">
        <v>-0.33434643302691425</v>
      </c>
      <c r="H42" s="162">
        <v>0.34824647612004611</v>
      </c>
    </row>
    <row r="43" spans="1:8" x14ac:dyDescent="0.3">
      <c r="B43" t="s">
        <v>43</v>
      </c>
      <c r="C43" s="162">
        <v>-0.12423111752394478</v>
      </c>
      <c r="D43" s="162">
        <v>9.5318881912427322E-2</v>
      </c>
      <c r="E43" s="162">
        <v>5.2014093204024558E-2</v>
      </c>
      <c r="F43" s="162">
        <v>-8.5031419127528873E-2</v>
      </c>
      <c r="G43" s="162">
        <v>-0.23308376470936731</v>
      </c>
      <c r="H43" s="162">
        <v>0.37852228714462394</v>
      </c>
    </row>
    <row r="45" spans="1:8" x14ac:dyDescent="0.3">
      <c r="C45" t="s">
        <v>65</v>
      </c>
      <c r="D45" t="s">
        <v>71</v>
      </c>
      <c r="E45" t="s">
        <v>64</v>
      </c>
      <c r="F45" t="s">
        <v>70</v>
      </c>
      <c r="G45" t="s">
        <v>63</v>
      </c>
      <c r="H45" t="s">
        <v>69</v>
      </c>
    </row>
    <row r="46" spans="1:8" x14ac:dyDescent="0.3">
      <c r="B46" t="s">
        <v>40</v>
      </c>
      <c r="C46" s="162">
        <f>-C39</f>
        <v>0.14860208032937039</v>
      </c>
      <c r="D46" s="162">
        <f>-D39</f>
        <v>-0.25973556057349612</v>
      </c>
      <c r="E46" s="162">
        <v>-6.5793987086359973E-2</v>
      </c>
      <c r="F46" s="162">
        <v>0.14326069410815179</v>
      </c>
      <c r="G46" s="162">
        <v>-1.2106537530266193E-3</v>
      </c>
      <c r="H46" s="162">
        <v>-5.1183750336292633E-2</v>
      </c>
    </row>
    <row r="47" spans="1:8" x14ac:dyDescent="0.3">
      <c r="B47" t="s">
        <v>41</v>
      </c>
      <c r="C47" s="162">
        <f>-C40</f>
        <v>0.16264461351737441</v>
      </c>
      <c r="D47" s="162">
        <f>-D40</f>
        <v>-0.2772368457246418</v>
      </c>
      <c r="E47" s="162">
        <v>-0.12905431390242608</v>
      </c>
      <c r="F47" s="162">
        <v>0.21281906148466223</v>
      </c>
      <c r="G47" s="162">
        <v>-7.6505661353773485E-2</v>
      </c>
      <c r="H47" s="162">
        <v>2.5923074588675377E-2</v>
      </c>
    </row>
    <row r="48" spans="1:8" x14ac:dyDescent="0.3">
      <c r="B48" t="s">
        <v>42</v>
      </c>
      <c r="C48" s="162">
        <f>-C41</f>
        <v>6.0416363227629818E-2</v>
      </c>
      <c r="D48" s="162">
        <f>-D41</f>
        <v>-0.11100425211995757</v>
      </c>
      <c r="E48" s="162">
        <v>-0.10642937714548525</v>
      </c>
      <c r="F48" s="162">
        <v>0.18455117533147491</v>
      </c>
      <c r="G48" s="162">
        <v>-0.19532297112261038</v>
      </c>
      <c r="H48" s="162">
        <v>0.30730918947659885</v>
      </c>
    </row>
    <row r="49" spans="2:8" x14ac:dyDescent="0.3">
      <c r="B49" t="s">
        <v>14</v>
      </c>
      <c r="C49" s="162">
        <f>-C42</f>
        <v>0.15695047441549945</v>
      </c>
      <c r="D49" s="162">
        <f>-D42</f>
        <v>-0.122048734635128</v>
      </c>
      <c r="E49" s="162">
        <v>-0.17739595861141477</v>
      </c>
      <c r="F49" s="162">
        <v>0.22619774148491811</v>
      </c>
      <c r="G49" s="162">
        <v>-0.1539217802076589</v>
      </c>
      <c r="H49" s="162">
        <v>0.21414766323765677</v>
      </c>
    </row>
    <row r="50" spans="2:8" x14ac:dyDescent="0.3">
      <c r="B50" t="s">
        <v>43</v>
      </c>
      <c r="C50" s="162">
        <f>-C43</f>
        <v>0.12423111752394478</v>
      </c>
      <c r="D50" s="162">
        <f>-D43</f>
        <v>-9.5318881912427322E-2</v>
      </c>
      <c r="E50" s="162">
        <v>-0.10885264718542254</v>
      </c>
      <c r="F50" s="162">
        <v>0.28320340523219661</v>
      </c>
      <c r="G50" s="162">
        <v>0.17624521072796934</v>
      </c>
      <c r="H50" s="162">
        <v>-0.1803503010399562</v>
      </c>
    </row>
    <row r="52" spans="2:8" x14ac:dyDescent="0.3">
      <c r="C52" t="s">
        <v>62</v>
      </c>
      <c r="D52" t="s">
        <v>68</v>
      </c>
      <c r="E52" t="s">
        <v>67</v>
      </c>
      <c r="F52" t="s">
        <v>73</v>
      </c>
      <c r="G52" t="s">
        <v>66</v>
      </c>
      <c r="H52" t="s">
        <v>72</v>
      </c>
    </row>
    <row r="53" spans="2:8" x14ac:dyDescent="0.3">
      <c r="B53" t="s">
        <v>40</v>
      </c>
      <c r="C53" s="162">
        <v>-6.4583333333333354E-2</v>
      </c>
      <c r="D53" s="162">
        <v>0.19444444444444442</v>
      </c>
      <c r="E53" s="162">
        <f>-E39</f>
        <v>0.14981273408239698</v>
      </c>
      <c r="F53" s="162">
        <f>-F39</f>
        <v>-0.20855181023720348</v>
      </c>
      <c r="G53" s="162">
        <f>-G46</f>
        <v>1.2106537530266193E-3</v>
      </c>
      <c r="H53" s="162">
        <f>-H46</f>
        <v>5.1183750336292633E-2</v>
      </c>
    </row>
    <row r="54" spans="2:8" x14ac:dyDescent="0.3">
      <c r="B54" t="s">
        <v>41</v>
      </c>
      <c r="C54" s="162">
        <v>-5.2548652548652597E-2</v>
      </c>
      <c r="D54" s="162">
        <v>0.18689598689598685</v>
      </c>
      <c r="E54" s="162">
        <f>-E40</f>
        <v>0.2391502748711479</v>
      </c>
      <c r="F54" s="162">
        <f>-F40</f>
        <v>-0.30315992031331718</v>
      </c>
      <c r="G54" s="162">
        <f>-G47</f>
        <v>7.6505661353773485E-2</v>
      </c>
      <c r="H54" s="162">
        <f>-H47</f>
        <v>-2.5923074588675377E-2</v>
      </c>
    </row>
    <row r="55" spans="2:8" x14ac:dyDescent="0.3">
      <c r="B55" t="s">
        <v>42</v>
      </c>
      <c r="C55" s="162">
        <v>8.8893593977125124E-2</v>
      </c>
      <c r="D55" s="162">
        <v>-0.12275801414512394</v>
      </c>
      <c r="E55" s="162">
        <f>-E41</f>
        <v>0.25573933435024021</v>
      </c>
      <c r="F55" s="162">
        <f>-F41</f>
        <v>-0.41831344159655642</v>
      </c>
      <c r="G55" s="162">
        <f>-G48</f>
        <v>0.19532297112261038</v>
      </c>
      <c r="H55" s="162">
        <f>-H48</f>
        <v>-0.30730918947659885</v>
      </c>
    </row>
    <row r="56" spans="2:8" x14ac:dyDescent="0.3">
      <c r="B56" t="s">
        <v>14</v>
      </c>
      <c r="C56" s="162">
        <v>-2.3474178403755874E-2</v>
      </c>
      <c r="D56" s="162">
        <v>1.2050078247261342E-2</v>
      </c>
      <c r="E56" s="162">
        <f>-E42</f>
        <v>0.31087225462315837</v>
      </c>
      <c r="F56" s="162">
        <f>-F42</f>
        <v>-0.33619639787278477</v>
      </c>
      <c r="G56" s="162">
        <f>-G49</f>
        <v>0.1539217802076589</v>
      </c>
      <c r="H56" s="162">
        <f>-H49</f>
        <v>-0.21414766323765677</v>
      </c>
    </row>
    <row r="57" spans="2:8" x14ac:dyDescent="0.3">
      <c r="B57" t="s">
        <v>43</v>
      </c>
      <c r="C57" s="162">
        <v>-0.28509785791339187</v>
      </c>
      <c r="D57" s="162">
        <v>0.46355370627215281</v>
      </c>
      <c r="E57" s="162">
        <f>-E43</f>
        <v>-5.2014093204024558E-2</v>
      </c>
      <c r="F57" s="162">
        <f>-F43</f>
        <v>8.5031419127528873E-2</v>
      </c>
      <c r="G57" s="162">
        <f>-G50</f>
        <v>-0.17624521072796934</v>
      </c>
      <c r="H57" s="162">
        <f>-H50</f>
        <v>0.1803503010399562</v>
      </c>
    </row>
    <row r="59" spans="2:8" x14ac:dyDescent="0.3">
      <c r="C59" t="s">
        <v>54</v>
      </c>
      <c r="D59" t="s">
        <v>51</v>
      </c>
      <c r="E59" t="s">
        <v>53</v>
      </c>
      <c r="F59" t="s">
        <v>50</v>
      </c>
      <c r="G59" t="s">
        <v>55</v>
      </c>
      <c r="H59" t="s">
        <v>52</v>
      </c>
    </row>
    <row r="60" spans="2:8" x14ac:dyDescent="0.3">
      <c r="B60" t="s">
        <v>40</v>
      </c>
      <c r="C60" s="162">
        <f>-C53</f>
        <v>6.4583333333333354E-2</v>
      </c>
      <c r="D60" s="162">
        <f>-D53</f>
        <v>-0.19444444444444442</v>
      </c>
      <c r="E60" s="162">
        <f>-E46</f>
        <v>6.5793987086359973E-2</v>
      </c>
      <c r="F60" s="162">
        <f>-F46</f>
        <v>-0.14326069410815179</v>
      </c>
      <c r="G60" s="162">
        <f>-G39</f>
        <v>0.21439606741573036</v>
      </c>
      <c r="H60" s="162">
        <f>-H39</f>
        <v>-0.4029962546816479</v>
      </c>
    </row>
    <row r="61" spans="2:8" x14ac:dyDescent="0.3">
      <c r="B61" t="s">
        <v>41</v>
      </c>
      <c r="C61" s="162">
        <f>-C54</f>
        <v>5.2548652548652597E-2</v>
      </c>
      <c r="D61" s="162">
        <f>-D54</f>
        <v>-0.18689598689598685</v>
      </c>
      <c r="E61" s="162">
        <f>-E47</f>
        <v>0.12905431390242608</v>
      </c>
      <c r="F61" s="162">
        <f>-F47</f>
        <v>-0.21281906148466223</v>
      </c>
      <c r="G61" s="162">
        <f>-G40</f>
        <v>0.29169892741980047</v>
      </c>
      <c r="H61" s="162">
        <f>-H40</f>
        <v>-0.49005590720930403</v>
      </c>
    </row>
    <row r="62" spans="2:8" x14ac:dyDescent="0.3">
      <c r="B62" t="s">
        <v>42</v>
      </c>
      <c r="C62" s="162">
        <f>-C55</f>
        <v>-8.8893593977125124E-2</v>
      </c>
      <c r="D62" s="162">
        <f>-D55</f>
        <v>0.12275801414512394</v>
      </c>
      <c r="E62" s="162">
        <f>-E48</f>
        <v>0.10642937714548525</v>
      </c>
      <c r="F62" s="162">
        <f>-F48</f>
        <v>-0.18455117533147491</v>
      </c>
      <c r="G62" s="162">
        <f>-G41</f>
        <v>0.16684574037311509</v>
      </c>
      <c r="H62" s="162">
        <f>-H41</f>
        <v>-0.29555542745143248</v>
      </c>
    </row>
    <row r="63" spans="2:8" x14ac:dyDescent="0.3">
      <c r="B63" t="s">
        <v>14</v>
      </c>
      <c r="C63" s="162">
        <f>-C56</f>
        <v>2.3474178403755874E-2</v>
      </c>
      <c r="D63" s="162">
        <f>-D56</f>
        <v>-1.2050078247261342E-2</v>
      </c>
      <c r="E63" s="162">
        <f>-E49</f>
        <v>0.17739595861141477</v>
      </c>
      <c r="F63" s="162">
        <f>-F49</f>
        <v>-0.22619774148491811</v>
      </c>
      <c r="G63" s="162">
        <f>-G42</f>
        <v>0.33434643302691425</v>
      </c>
      <c r="H63" s="162">
        <f>-H42</f>
        <v>-0.34824647612004611</v>
      </c>
    </row>
    <row r="64" spans="2:8" x14ac:dyDescent="0.3">
      <c r="B64" t="s">
        <v>43</v>
      </c>
      <c r="C64" s="162">
        <f>-C57</f>
        <v>0.28509785791339187</v>
      </c>
      <c r="D64" s="162">
        <f>-D57</f>
        <v>-0.46355370627215281</v>
      </c>
      <c r="E64" s="162">
        <f>-E50</f>
        <v>0.10885264718542254</v>
      </c>
      <c r="F64" s="162">
        <f>-F50</f>
        <v>-0.28320340523219661</v>
      </c>
      <c r="G64" s="162">
        <f>-G43</f>
        <v>0.23308376470936731</v>
      </c>
      <c r="H64" s="162">
        <f>-H43</f>
        <v>-0.37852228714462394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Person by Hashtag</vt:lpstr>
      <vt:lpstr>Hastag by Person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Van Horn</dc:creator>
  <cp:lastModifiedBy>Andrew Van Horn</cp:lastModifiedBy>
  <cp:lastPrinted>2020-12-07T22:40:55Z</cp:lastPrinted>
  <dcterms:created xsi:type="dcterms:W3CDTF">2020-11-29T00:26:19Z</dcterms:created>
  <dcterms:modified xsi:type="dcterms:W3CDTF">2020-12-07T23:32:30Z</dcterms:modified>
</cp:coreProperties>
</file>