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3095" activeTab="1"/>
  </bookViews>
  <sheets>
    <sheet name="WinAMD64" sheetId="1" r:id="rId1"/>
    <sheet name="42 main test" sheetId="2" r:id="rId2"/>
    <sheet name="Sheet3" sheetId="3" r:id="rId3"/>
  </sheets>
  <definedNames>
    <definedName name="_xlnm._FilterDatabase" localSheetId="0" hidden="1">WinAMD64!$A$1:$L$45</definedName>
  </definedNames>
  <calcPr calcId="125725"/>
</workbook>
</file>

<file path=xl/calcChain.xml><?xml version="1.0" encoding="utf-8"?>
<calcChain xmlns="http://schemas.openxmlformats.org/spreadsheetml/2006/main">
  <c r="F6" i="2"/>
  <c r="O41" i="1"/>
  <c r="O40"/>
  <c r="O39"/>
  <c r="O38"/>
  <c r="O37"/>
  <c r="O36"/>
  <c r="O35"/>
  <c r="O34"/>
  <c r="O33"/>
  <c r="O30"/>
  <c r="O29"/>
  <c r="O28"/>
  <c r="O27"/>
  <c r="O26"/>
  <c r="O25"/>
  <c r="O24"/>
  <c r="O23"/>
  <c r="O22"/>
  <c r="O21"/>
  <c r="O20"/>
  <c r="O19"/>
  <c r="O17"/>
  <c r="O16"/>
  <c r="O15"/>
  <c r="O14"/>
  <c r="O13"/>
  <c r="O12"/>
  <c r="O11"/>
  <c r="O10"/>
  <c r="O9"/>
  <c r="O8"/>
  <c r="O7"/>
  <c r="O6"/>
  <c r="O5"/>
  <c r="O4"/>
  <c r="O3"/>
  <c r="O2"/>
  <c r="N38"/>
  <c r="N29"/>
  <c r="N25"/>
  <c r="N23"/>
  <c r="N20"/>
  <c r="N18"/>
  <c r="N8"/>
  <c r="L26"/>
  <c r="L17"/>
  <c r="L12"/>
  <c r="L9"/>
  <c r="L44"/>
  <c r="L42"/>
  <c r="L39"/>
  <c r="L34"/>
  <c r="L28"/>
  <c r="L24"/>
  <c r="L22"/>
  <c r="L11"/>
  <c r="L5"/>
  <c r="L4"/>
  <c r="L2"/>
  <c r="L41"/>
  <c r="L38"/>
  <c r="L37"/>
  <c r="L35"/>
  <c r="L33"/>
  <c r="L25"/>
  <c r="L8"/>
  <c r="L6"/>
  <c r="L43"/>
  <c r="L40"/>
  <c r="L23"/>
  <c r="L15"/>
  <c r="L16"/>
  <c r="L21"/>
  <c r="L36"/>
  <c r="L7"/>
  <c r="L29"/>
  <c r="L14"/>
  <c r="L13"/>
  <c r="L10"/>
  <c r="L3"/>
  <c r="L19"/>
  <c r="L20"/>
  <c r="L27"/>
  <c r="L30"/>
  <c r="K26"/>
  <c r="K12"/>
  <c r="K9"/>
  <c r="K44"/>
  <c r="K42"/>
  <c r="K39"/>
  <c r="K34"/>
  <c r="K28"/>
  <c r="K24"/>
  <c r="K22"/>
  <c r="K11"/>
  <c r="K5"/>
  <c r="K4"/>
  <c r="K2"/>
  <c r="K41"/>
  <c r="K38"/>
  <c r="K37"/>
  <c r="K35"/>
  <c r="K33"/>
  <c r="K25"/>
  <c r="K8"/>
  <c r="K6"/>
  <c r="K43"/>
  <c r="K40"/>
  <c r="K23"/>
  <c r="K15"/>
  <c r="K16"/>
  <c r="K21"/>
  <c r="K36"/>
  <c r="K7"/>
  <c r="K29"/>
  <c r="K14"/>
  <c r="K13"/>
  <c r="K10"/>
  <c r="K3"/>
  <c r="K19"/>
  <c r="K20"/>
  <c r="K27"/>
  <c r="K30"/>
  <c r="K17"/>
  <c r="P41"/>
  <c r="G26"/>
  <c r="I26" s="1"/>
  <c r="F26"/>
  <c r="H26" s="1"/>
  <c r="G17"/>
  <c r="I17" s="1"/>
  <c r="F17"/>
  <c r="H17" s="1"/>
  <c r="M39"/>
  <c r="G12"/>
  <c r="I12" s="1"/>
  <c r="F12"/>
  <c r="H12" s="1"/>
  <c r="G9"/>
  <c r="I9" s="1"/>
  <c r="F9"/>
  <c r="H9" s="1"/>
  <c r="M37"/>
  <c r="G44"/>
  <c r="I44" s="1"/>
  <c r="J44" s="1"/>
  <c r="P37" s="1"/>
  <c r="F44"/>
  <c r="H44" s="1"/>
  <c r="G42"/>
  <c r="I42" s="1"/>
  <c r="F42"/>
  <c r="H42" s="1"/>
  <c r="G39"/>
  <c r="I39" s="1"/>
  <c r="J39" s="1"/>
  <c r="P35" s="1"/>
  <c r="F39"/>
  <c r="H39" s="1"/>
  <c r="F11"/>
  <c r="G11"/>
  <c r="H11"/>
  <c r="I11"/>
  <c r="P30"/>
  <c r="F22"/>
  <c r="G22"/>
  <c r="H22"/>
  <c r="I22"/>
  <c r="J22" s="1"/>
  <c r="N31" s="1"/>
  <c r="M31"/>
  <c r="F24"/>
  <c r="G24"/>
  <c r="H24"/>
  <c r="I24"/>
  <c r="M32"/>
  <c r="F28"/>
  <c r="G28"/>
  <c r="H28"/>
  <c r="I28"/>
  <c r="J28" s="1"/>
  <c r="M33" s="1"/>
  <c r="P33"/>
  <c r="F34"/>
  <c r="G34"/>
  <c r="H34"/>
  <c r="I34"/>
  <c r="M34"/>
  <c r="B9"/>
  <c r="P29"/>
  <c r="P28"/>
  <c r="M28"/>
  <c r="P27"/>
  <c r="M27"/>
  <c r="P26"/>
  <c r="P25"/>
  <c r="P24"/>
  <c r="M24"/>
  <c r="P23"/>
  <c r="P22"/>
  <c r="M22"/>
  <c r="P21"/>
  <c r="P20"/>
  <c r="P19"/>
  <c r="P17"/>
  <c r="M17"/>
  <c r="P16"/>
  <c r="P15"/>
  <c r="M15"/>
  <c r="P14"/>
  <c r="M14"/>
  <c r="P13"/>
  <c r="P12"/>
  <c r="P11"/>
  <c r="M11"/>
  <c r="P10"/>
  <c r="P9"/>
  <c r="P8"/>
  <c r="P7"/>
  <c r="M7"/>
  <c r="P6"/>
  <c r="P5"/>
  <c r="P4"/>
  <c r="P3"/>
  <c r="M3"/>
  <c r="P2"/>
  <c r="G5"/>
  <c r="I5" s="1"/>
  <c r="F5"/>
  <c r="H5" s="1"/>
  <c r="G4"/>
  <c r="I4" s="1"/>
  <c r="F4"/>
  <c r="H4" s="1"/>
  <c r="G2"/>
  <c r="I2" s="1"/>
  <c r="F2"/>
  <c r="H2" s="1"/>
  <c r="G41"/>
  <c r="I41" s="1"/>
  <c r="F41"/>
  <c r="H41" s="1"/>
  <c r="G38"/>
  <c r="I38" s="1"/>
  <c r="F38"/>
  <c r="H38" s="1"/>
  <c r="G37"/>
  <c r="I37" s="1"/>
  <c r="F37"/>
  <c r="H37" s="1"/>
  <c r="G35"/>
  <c r="I35" s="1"/>
  <c r="F35"/>
  <c r="H35" s="1"/>
  <c r="G33"/>
  <c r="I33" s="1"/>
  <c r="F33"/>
  <c r="H33" s="1"/>
  <c r="G25"/>
  <c r="I25" s="1"/>
  <c r="F25"/>
  <c r="H25" s="1"/>
  <c r="G8"/>
  <c r="I8" s="1"/>
  <c r="F8"/>
  <c r="H8" s="1"/>
  <c r="G6"/>
  <c r="I6" s="1"/>
  <c r="F6"/>
  <c r="H6" s="1"/>
  <c r="G43"/>
  <c r="I43" s="1"/>
  <c r="F43"/>
  <c r="H43" s="1"/>
  <c r="G40"/>
  <c r="I40" s="1"/>
  <c r="F40"/>
  <c r="H40" s="1"/>
  <c r="G23"/>
  <c r="I23" s="1"/>
  <c r="F23"/>
  <c r="H23" s="1"/>
  <c r="G15"/>
  <c r="I15" s="1"/>
  <c r="F15"/>
  <c r="H15" s="1"/>
  <c r="G16"/>
  <c r="I16" s="1"/>
  <c r="F16"/>
  <c r="H16" s="1"/>
  <c r="G21"/>
  <c r="I21" s="1"/>
  <c r="F21"/>
  <c r="H21" s="1"/>
  <c r="G36"/>
  <c r="I36" s="1"/>
  <c r="F36"/>
  <c r="H36" s="1"/>
  <c r="G7"/>
  <c r="I7" s="1"/>
  <c r="F7"/>
  <c r="H7" s="1"/>
  <c r="G29"/>
  <c r="I29" s="1"/>
  <c r="F29"/>
  <c r="H29" s="1"/>
  <c r="G14"/>
  <c r="I14" s="1"/>
  <c r="F14"/>
  <c r="H14" s="1"/>
  <c r="G13"/>
  <c r="I13" s="1"/>
  <c r="F13"/>
  <c r="H13" s="1"/>
  <c r="G10"/>
  <c r="I10" s="1"/>
  <c r="F10"/>
  <c r="H10" s="1"/>
  <c r="G3"/>
  <c r="I3" s="1"/>
  <c r="F3"/>
  <c r="H3" s="1"/>
  <c r="G19"/>
  <c r="I19" s="1"/>
  <c r="F19"/>
  <c r="H19" s="1"/>
  <c r="G20"/>
  <c r="I20" s="1"/>
  <c r="F20"/>
  <c r="H20" s="1"/>
  <c r="G27"/>
  <c r="I27" s="1"/>
  <c r="F27"/>
  <c r="H27" s="1"/>
  <c r="B12"/>
  <c r="B44"/>
  <c r="B42"/>
  <c r="B39"/>
  <c r="B34"/>
  <c r="B28"/>
  <c r="B24"/>
  <c r="B22"/>
  <c r="B11"/>
  <c r="B5"/>
  <c r="B4"/>
  <c r="B2"/>
  <c r="B41"/>
  <c r="B38"/>
  <c r="B37"/>
  <c r="B35"/>
  <c r="B33"/>
  <c r="B25"/>
  <c r="B8"/>
  <c r="B6"/>
  <c r="B43"/>
  <c r="B40"/>
  <c r="B23"/>
  <c r="B15"/>
  <c r="B16"/>
  <c r="B21"/>
  <c r="B36"/>
  <c r="B7"/>
  <c r="B29"/>
  <c r="B14"/>
  <c r="B13"/>
  <c r="B10"/>
  <c r="B3"/>
  <c r="B19"/>
  <c r="B20"/>
  <c r="B27"/>
  <c r="F30"/>
  <c r="H30" s="1"/>
  <c r="G30"/>
  <c r="I30" s="1"/>
  <c r="B30"/>
  <c r="J24" l="1"/>
  <c r="N32" s="1"/>
  <c r="K45"/>
  <c r="I32"/>
  <c r="J34"/>
  <c r="P34" s="1"/>
  <c r="J26"/>
  <c r="N35"/>
  <c r="N41"/>
  <c r="J11"/>
  <c r="N30" s="1"/>
  <c r="J12"/>
  <c r="N12" s="1"/>
  <c r="L45"/>
  <c r="N34"/>
  <c r="J42"/>
  <c r="J9"/>
  <c r="M9" s="1"/>
  <c r="J17"/>
  <c r="J21"/>
  <c r="J25"/>
  <c r="M21" s="1"/>
  <c r="J5"/>
  <c r="J10"/>
  <c r="J20"/>
  <c r="M4" s="1"/>
  <c r="J13"/>
  <c r="J36"/>
  <c r="J8"/>
  <c r="M20" s="1"/>
  <c r="J4"/>
  <c r="J35"/>
  <c r="J15"/>
  <c r="N15" s="1"/>
  <c r="J3"/>
  <c r="N6" s="1"/>
  <c r="J16"/>
  <c r="J33"/>
  <c r="H31"/>
  <c r="J18" s="1"/>
  <c r="J23"/>
  <c r="M16" s="1"/>
  <c r="J37"/>
  <c r="N24" s="1"/>
  <c r="J30"/>
  <c r="M30" s="1"/>
  <c r="J40"/>
  <c r="J29"/>
  <c r="M10" s="1"/>
  <c r="J38"/>
  <c r="J43"/>
  <c r="M18" s="1"/>
  <c r="J14"/>
  <c r="N9" s="1"/>
  <c r="J41"/>
  <c r="M26" s="1"/>
  <c r="J27"/>
  <c r="J7"/>
  <c r="N11" s="1"/>
  <c r="J6"/>
  <c r="J2"/>
  <c r="J19"/>
  <c r="N40" l="1"/>
  <c r="N22"/>
  <c r="N33"/>
  <c r="N5"/>
  <c r="N19"/>
  <c r="M19"/>
  <c r="M6"/>
  <c r="O18"/>
  <c r="P18"/>
  <c r="N14"/>
  <c r="N16"/>
  <c r="N28"/>
  <c r="N4"/>
  <c r="M12"/>
  <c r="M36"/>
  <c r="M29"/>
  <c r="M5"/>
  <c r="N13"/>
  <c r="N21"/>
  <c r="M41"/>
  <c r="N26"/>
  <c r="N3"/>
  <c r="M25"/>
  <c r="N17"/>
  <c r="N27"/>
  <c r="N2"/>
  <c r="M23"/>
  <c r="M35"/>
  <c r="M8"/>
  <c r="M13"/>
  <c r="N7"/>
  <c r="N10"/>
  <c r="N37"/>
  <c r="P39"/>
  <c r="N39"/>
  <c r="P36"/>
  <c r="N36"/>
  <c r="J31"/>
  <c r="M2"/>
  <c r="M40"/>
  <c r="P40"/>
  <c r="P38"/>
  <c r="M38"/>
  <c r="J32"/>
  <c r="J45" l="1"/>
  <c r="N42"/>
  <c r="P31"/>
  <c r="O31"/>
  <c r="O42" s="1"/>
  <c r="M42"/>
  <c r="P42"/>
  <c r="O32"/>
  <c r="P32"/>
</calcChain>
</file>

<file path=xl/sharedStrings.xml><?xml version="1.0" encoding="utf-8"?>
<sst xmlns="http://schemas.openxmlformats.org/spreadsheetml/2006/main" count="191" uniqueCount="147">
  <si>
    <t xml:space="preserve">+ maxlmain.sh 230:17:03:19 Elapsed sec:    9414 Suc:     543  Dif:       0 </t>
  </si>
  <si>
    <t>+ maxlmain.sh 230:14:26:25 12_08_17</t>
  </si>
  <si>
    <t xml:space="preserve">+ dxmdmain.sh 230:21:24:51 Elapsed sec:    24852 Suc:    4455  Dif:       0 </t>
  </si>
  <si>
    <t>+ dxmdmain.sh 230:14:30:39 12_08_17</t>
  </si>
  <si>
    <t>+ dmccmain.sh 230:17:08:09 12_08_17</t>
  </si>
  <si>
    <t xml:space="preserve">+ dmccmain.sh 231:03:07:47 Elapsed sec:    35978 Suc:    3247  Dif:       6 </t>
  </si>
  <si>
    <t xml:space="preserve">+ dmbgmain.sh 231:00:59:39 Elapsed sec:    12445 Suc:     324  Dif:       0 </t>
  </si>
  <si>
    <t>+ dmbgmain.sh 230:21:32:14 12_08_17</t>
  </si>
  <si>
    <t>+ agbgmain.sh 231:01:08:05 12_08_18</t>
  </si>
  <si>
    <t xml:space="preserve">+ agbgmain.sh 231:01:35:17 Elapsed sec:    1632 Suc:      51  Dif:       0 </t>
  </si>
  <si>
    <t xml:space="preserve">+ dcbgmain.sh 231:03:11:50 Elapsed sec:    5372 Suc:     109  Dif:       1 </t>
  </si>
  <si>
    <t>+ dcbgmain.sh 231:01:42:18 12_08_18</t>
  </si>
  <si>
    <t xml:space="preserve">+ dcrpmain.sh 231:03:50:47 Elapsed sec:    2127 Suc:      87  Dif:       0 </t>
  </si>
  <si>
    <t>+ dcrpmain.sh 231:03:15:20 12_08_18</t>
  </si>
  <si>
    <t xml:space="preserve">+ dctpmain.sh 231:05:52:02 Elapsed sec:    9295 Suc:     312  Dif:       0 </t>
  </si>
  <si>
    <t>+ dctpmain.sh 231:03:17:07 12_08_18</t>
  </si>
  <si>
    <t xml:space="preserve">+ dxssmain.sh 231:06:11:31 Elapsed sec:    8205 Suc:     680  Dif:       0 </t>
  </si>
  <si>
    <t>+ dxssmain.sh 231:03:54:46 12_08_18</t>
  </si>
  <si>
    <t xml:space="preserve">+ apgdmain.sh 231:07:13:06 Elapsed sec:    4505 Suc:     411  Dif:       0 </t>
  </si>
  <si>
    <t>+ apgdmain.sh 231:05:58:01 12_08_18</t>
  </si>
  <si>
    <t xml:space="preserve">+ sddbmain.sh 231:17:38:04 Elapsed sec:    40907 Suc:    3498  Dif:       0 </t>
  </si>
  <si>
    <t>+ sddbmain.sh 231:06:16:17 12_08_18</t>
  </si>
  <si>
    <t xml:space="preserve">+ dmdcmain.sh 231:08:21:17 Elapsed sec:    3808 Suc:     233  Dif:       0 </t>
  </si>
  <si>
    <t>+ dmdcmain.sh 231:07:17:49 12_08_18</t>
  </si>
  <si>
    <t xml:space="preserve">+ ddldmain.sh 231:17:22:06 Elapsed sec:    32155 Suc:    1908  Dif:       0 </t>
  </si>
  <si>
    <t>+ ddldmain.sh 231:08:26:11 12_08_18</t>
  </si>
  <si>
    <t xml:space="preserve">+ ddbgmain.sh 231:17:44:20 Elapsed sec:    665 Suc:      21  Dif:       0 </t>
  </si>
  <si>
    <t>+ ddbgmain.sh 231:17:33:15 12_08_18</t>
  </si>
  <si>
    <t xml:space="preserve">+ dmpcmain.sh 231:19:56:27 Elapsed sec:    7841 Suc:     385  Dif:       0 </t>
  </si>
  <si>
    <t>+ dmpcmain.sh 231:17:45:46 12_08_18</t>
  </si>
  <si>
    <t xml:space="preserve">+ smbgmain.sh 231:20:57:23 Elapsed sec:    11298 Suc:      10  Dif:       0 </t>
  </si>
  <si>
    <t>+ smbgmain.sh 231:17:49:05 12_08_18</t>
  </si>
  <si>
    <t xml:space="preserve">+ smlrmain.sh 231:20:17:54 Elapsed sec:    1025 Suc:     125  Dif:       0 </t>
  </si>
  <si>
    <t>+ smlrmain.sh 231:20:00:49 12_08_18</t>
  </si>
  <si>
    <t xml:space="preserve">+ apbgmain.sh 231:20:38:33 Elapsed sec:    999 Suc:      59  Dif:       1 </t>
  </si>
  <si>
    <t>+ apbgmain.sh 231:20:21:54 12_08_18</t>
  </si>
  <si>
    <t xml:space="preserve">+ apgemain.sh 231:20:57:49 Elapsed sec:    886 Suc:      40  Dif:       0 </t>
  </si>
  <si>
    <t>+ apgemain.sh 231:20:43:03 12_08_18</t>
  </si>
  <si>
    <t xml:space="preserve">+ dresmain.sh 231:21:09:30 Elapsed sec:    474 Suc:      24  Dif:       0 </t>
  </si>
  <si>
    <t>+ dresmain.sh 231:21:01:36 12_08_18</t>
  </si>
  <si>
    <t xml:space="preserve">+ msscmain.sh 231:21:29:06 Elapsed sec:    1569 Suc:     115  Dif:       1 </t>
  </si>
  <si>
    <t>+ msscmain.sh 231:21:02:57 12_08_18</t>
  </si>
  <si>
    <t xml:space="preserve">+ sdbgmain.sh 231:22:05:59 Elapsed sec:    3157 Suc:     225  Dif:       0 </t>
  </si>
  <si>
    <t>+ sdbgmain.sh 231:21:13:22 12_08_18</t>
  </si>
  <si>
    <t xml:space="preserve">+ sdremain.sh 231:22:58:24 Elapsed sec:    5023 Suc:     316  Dif:       0 </t>
  </si>
  <si>
    <t>+ sdremain.sh 231:21:34:41 12_08_18</t>
  </si>
  <si>
    <t>+ sdsvmain.sh 231:22:10:14 12_08_18</t>
  </si>
  <si>
    <t xml:space="preserve">+ sdsvmain.sh 231:22:14:45 Elapsed sec:    271 Suc:      31  Dif:       0 </t>
  </si>
  <si>
    <t xml:space="preserve">+ smbumain.sh 231:23:46:56 Elapsed sec:    5304 Suc:     436  Dif:       0 </t>
  </si>
  <si>
    <t>+ smbumain.sh 231:22:18:32 12_08_18</t>
  </si>
  <si>
    <t xml:space="preserve">+ agapmain.sh 231:23:20:08 Elapsed sec:    1008 Suc:      39  Dif:       1 </t>
  </si>
  <si>
    <t>+ agapmain.sh 231:23:03:20 12_08_18</t>
  </si>
  <si>
    <t xml:space="preserve">+ aglgmain.sh 232:00:00:12 Elapsed sec:    2082 Suc:     142  Dif:       0 </t>
  </si>
  <si>
    <t>+ aglgmain.sh 231:23:25:30 12_08_18</t>
  </si>
  <si>
    <t xml:space="preserve">+ agsymain.sh 232:03:31:38 Elapsed sec:    13237 Suc:    1249  Dif:       0 </t>
  </si>
  <si>
    <t>+ agsymain.sh 231:23:51:01 12_08_18</t>
  </si>
  <si>
    <t xml:space="preserve">+ dcmpmain.sh 232:01:49:27 Elapsed sec:    6175 Suc:     306  Dif:       0 </t>
  </si>
  <si>
    <t>+ dcmpmain.sh 232:00:06:32 12_08_19</t>
  </si>
  <si>
    <t xml:space="preserve">+ dmglmain.sh 232:03:30:07 Elapsed sec:    5611 Suc:     412  Dif:       0 </t>
  </si>
  <si>
    <t>+ dmglmain.sh 232:01:56:36 12_08_19</t>
  </si>
  <si>
    <t>+ dmudmain.sh 232:03:35:20 12_08_19</t>
  </si>
  <si>
    <t xml:space="preserve">+ dmudmain.sh 232:03:38:42 Elapsed sec:    202 Suc:      46  Dif:       0 </t>
  </si>
  <si>
    <t xml:space="preserve">+ dxrrmain.sh 232:09:03:18 Elapsed sec:    19615 Suc:    5188  Dif:       3 </t>
  </si>
  <si>
    <t>+ dxrrmain.sh 232:03:36:23 12_08_19</t>
  </si>
  <si>
    <t xml:space="preserve">+ sdatmain.sh 232:04:29:48 Elapsed sec:    2769 Suc:     413  Dif:       0 </t>
  </si>
  <si>
    <t>+ sdatmain.sh 232:03:43:39 12_08_19</t>
  </si>
  <si>
    <t xml:space="preserve">+ smalmain.sh 232:05:39:00 Elapsed sec:    3840 Suc:      97  Dif:       0 </t>
  </si>
  <si>
    <t>+ smalmain.sh 232:04:35:00 12_08_19</t>
  </si>
  <si>
    <t xml:space="preserve">+ smixmain.sh 232:06:35:32 Elapsed sec:    3037 Suc:     172  Dif:       1 </t>
  </si>
  <si>
    <t>+ smixmain.sh 232:05:44:55 12_08_19</t>
  </si>
  <si>
    <t xml:space="preserve">+ smtxmain.sh 232:09:18:07 Elapsed sec:    9364 Suc:     375  Dif:       0 </t>
  </si>
  <si>
    <t>+ smtxmain.sh 232:06:42:03 12_08_19</t>
  </si>
  <si>
    <t xml:space="preserve">+ dcosmain.sh 232:10:22:27 Elapsed sec:    3523 Suc:      55  Dif:       0 </t>
  </si>
  <si>
    <t>+ dcosmain.sh 232:09:23:44 12_08_19</t>
  </si>
  <si>
    <t>Min</t>
  </si>
  <si>
    <t>Total</t>
  </si>
  <si>
    <t>Difference</t>
  </si>
  <si>
    <t>Sort</t>
  </si>
  <si>
    <t>Script</t>
  </si>
  <si>
    <t>Start Line</t>
  </si>
  <si>
    <t>End Line</t>
  </si>
  <si>
    <t>Start Time</t>
  </si>
  <si>
    <t>End Time</t>
  </si>
  <si>
    <t>Start Value</t>
  </si>
  <si>
    <t>End Value</t>
  </si>
  <si>
    <t>Suc</t>
  </si>
  <si>
    <t>Dif</t>
  </si>
  <si>
    <t>Machine</t>
  </si>
  <si>
    <t>scl34438</t>
  </si>
  <si>
    <t>scl34511</t>
  </si>
  <si>
    <t>ddximain</t>
  </si>
  <si>
    <t>dxbgmain</t>
  </si>
  <si>
    <t>+ apotmain.sh 232:15:52:57 Elapsed sec:    24073 Suc:    2603  Dif:       0 </t>
  </si>
  <si>
    <t>+ apotmain.sh 232:09:11:44 12_08_19</t>
  </si>
  <si>
    <t>+ ddximain.sh 232:12:22:43 Elapsed sec:    6899 Suc:     354  Dif:       0 </t>
  </si>
  <si>
    <t>+ ddximain.sh 232:10:27:44 12_08_19</t>
  </si>
  <si>
    <t>+ dxbgmain.sh 232:15:41:57 Elapsed sec:    11578 Suc:     435  Dif:       0 </t>
  </si>
  <si>
    <t>+ dxbgmain.sh 232:12:28:59 12_08_19</t>
  </si>
  <si>
    <t>Mix</t>
  </si>
  <si>
    <t>agapmain</t>
  </si>
  <si>
    <t>agbgmain</t>
  </si>
  <si>
    <t>aglgmain</t>
  </si>
  <si>
    <t>agsymain</t>
  </si>
  <si>
    <t>apbgmain</t>
  </si>
  <si>
    <t>apgdmain</t>
  </si>
  <si>
    <t>apgemain</t>
  </si>
  <si>
    <t>apotmain</t>
  </si>
  <si>
    <t>dcbgmain</t>
  </si>
  <si>
    <t>dcmpmain</t>
  </si>
  <si>
    <t>dcosmain</t>
  </si>
  <si>
    <t>dcrpmain</t>
  </si>
  <si>
    <t>dctpmain</t>
  </si>
  <si>
    <t>ddbgmain</t>
  </si>
  <si>
    <t>ddldmain</t>
  </si>
  <si>
    <t>dmbgmain</t>
  </si>
  <si>
    <t>dmccmain</t>
  </si>
  <si>
    <t>dmdcmain</t>
  </si>
  <si>
    <t>dmglmain</t>
  </si>
  <si>
    <t>dmpcmain</t>
  </si>
  <si>
    <t>dmudmain</t>
  </si>
  <si>
    <t>dresmain</t>
  </si>
  <si>
    <t>dxmdmain</t>
  </si>
  <si>
    <t>dxrrmain</t>
  </si>
  <si>
    <t>dxssmain</t>
  </si>
  <si>
    <t>maxlmain</t>
  </si>
  <si>
    <t>msscmain</t>
  </si>
  <si>
    <t>sdatmain</t>
  </si>
  <si>
    <t>sdbgmain</t>
  </si>
  <si>
    <t>sddbmain</t>
  </si>
  <si>
    <t>sdremain</t>
  </si>
  <si>
    <t>sdsvmain</t>
  </si>
  <si>
    <t>smalmain</t>
  </si>
  <si>
    <t>smbgmain</t>
  </si>
  <si>
    <t>smbumain</t>
  </si>
  <si>
    <t>smixmain</t>
  </si>
  <si>
    <t>smlrmain</t>
  </si>
  <si>
    <t>smtxmain</t>
  </si>
  <si>
    <t>agsfmain</t>
  </si>
  <si>
    <t>agssmain</t>
  </si>
  <si>
    <t>agsbmain</t>
  </si>
  <si>
    <t>capitest</t>
  </si>
  <si>
    <t>a*main</t>
  </si>
  <si>
    <t>d*</t>
  </si>
  <si>
    <t xml:space="preserve">m </t>
  </si>
  <si>
    <t>prob_main</t>
  </si>
  <si>
    <t>s</t>
  </si>
  <si>
    <t>prob_main.sh</t>
  </si>
</sst>
</file>

<file path=xl/styles.xml><?xml version="1.0" encoding="utf-8"?>
<styleSheet xmlns="http://schemas.openxmlformats.org/spreadsheetml/2006/main">
  <numFmts count="3">
    <numFmt numFmtId="164" formatCode="yy/mm/dd\ h:mm:ss;@"/>
    <numFmt numFmtId="165" formatCode="h:mm:ss;@"/>
    <numFmt numFmtId="166" formatCode="dd\ h:mm:ss;@"/>
  </numFmts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5" xfId="0" applyBorder="1"/>
    <xf numFmtId="166" fontId="0" fillId="0" borderId="0" xfId="0" applyNumberForma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6" fontId="0" fillId="0" borderId="7" xfId="0" applyNumberFormat="1" applyBorder="1"/>
    <xf numFmtId="0" fontId="0" fillId="0" borderId="8" xfId="0" applyBorder="1"/>
    <xf numFmtId="0" fontId="3" fillId="2" borderId="0" xfId="1" applyFont="1" applyBorder="1"/>
    <xf numFmtId="164" fontId="0" fillId="0" borderId="2" xfId="0" applyNumberForma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7" xfId="0" applyFont="1" applyBorder="1"/>
    <xf numFmtId="0" fontId="3" fillId="2" borderId="9" xfId="1" applyFont="1" applyBorder="1"/>
    <xf numFmtId="0" fontId="3" fillId="2" borderId="10" xfId="1" applyFont="1" applyBorder="1"/>
    <xf numFmtId="0" fontId="3" fillId="2" borderId="11" xfId="1" applyFont="1" applyBorder="1"/>
    <xf numFmtId="0" fontId="3" fillId="2" borderId="2" xfId="1" applyFont="1" applyBorder="1"/>
    <xf numFmtId="165" fontId="0" fillId="0" borderId="2" xfId="0" applyNumberFormat="1" applyBorder="1"/>
    <xf numFmtId="0" fontId="5" fillId="0" borderId="0" xfId="0" applyFont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" sqref="B2:B44"/>
    </sheetView>
  </sheetViews>
  <sheetFormatPr defaultRowHeight="15"/>
  <cols>
    <col min="1" max="1" width="6.85546875" bestFit="1" customWidth="1"/>
    <col min="2" max="2" width="10.5703125" bestFit="1" customWidth="1"/>
    <col min="3" max="3" width="35" bestFit="1" customWidth="1"/>
    <col min="4" max="4" width="63.42578125" bestFit="1" customWidth="1"/>
    <col min="5" max="5" width="10.85546875" bestFit="1" customWidth="1"/>
    <col min="6" max="6" width="12.28515625" bestFit="1" customWidth="1"/>
    <col min="7" max="7" width="11.7109375" bestFit="1" customWidth="1"/>
    <col min="8" max="9" width="16.42578125" bestFit="1" customWidth="1"/>
    <col min="10" max="10" width="12.7109375" bestFit="1" customWidth="1"/>
  </cols>
  <sheetData>
    <row r="1" spans="1:16" ht="15.75" thickBot="1">
      <c r="A1" s="17" t="s">
        <v>77</v>
      </c>
      <c r="B1" s="18" t="s">
        <v>78</v>
      </c>
      <c r="C1" s="18" t="s">
        <v>79</v>
      </c>
      <c r="D1" s="18" t="s">
        <v>80</v>
      </c>
      <c r="E1" s="18" t="s">
        <v>87</v>
      </c>
      <c r="F1" s="18" t="s">
        <v>81</v>
      </c>
      <c r="G1" s="18" t="s">
        <v>82</v>
      </c>
      <c r="H1" s="18" t="s">
        <v>83</v>
      </c>
      <c r="I1" s="18" t="s">
        <v>84</v>
      </c>
      <c r="J1" s="18" t="s">
        <v>76</v>
      </c>
      <c r="K1" s="18" t="s">
        <v>85</v>
      </c>
      <c r="L1" s="18" t="s">
        <v>86</v>
      </c>
      <c r="M1" s="22" t="s">
        <v>88</v>
      </c>
      <c r="N1" s="23" t="s">
        <v>89</v>
      </c>
      <c r="O1" s="23"/>
      <c r="P1" s="24"/>
    </row>
    <row r="2" spans="1:16">
      <c r="A2" s="4">
        <v>26</v>
      </c>
      <c r="B2" s="19" t="str">
        <f t="shared" ref="B2:B16" si="0">MID(C2,3,FIND(".sh",C2)-3)</f>
        <v>agapmain</v>
      </c>
      <c r="C2" s="15" t="s">
        <v>51</v>
      </c>
      <c r="D2" s="15" t="s">
        <v>50</v>
      </c>
      <c r="E2" s="15" t="s">
        <v>89</v>
      </c>
      <c r="F2" s="5" t="str">
        <f t="shared" ref="F2:F17" si="1">MID(C2,FIND(".sh",C2)+4,12)</f>
        <v>231:23:03:20</v>
      </c>
      <c r="G2" s="5" t="str">
        <f t="shared" ref="G2:G17" si="2">MID(D2,FIND(".sh",D2)+4,FIND("Elapsed",D2)-FIND(".sh",D2)-5)</f>
        <v>231:23:20:08</v>
      </c>
      <c r="H2" s="6">
        <f t="shared" ref="H2:H17" si="3">DATE(2012,1,1)+MID(F2,1,3)-1+TIME(MID(F2,5,2),MID(F2,8,2),MID(F2,11,2))</f>
        <v>41139.960648148146</v>
      </c>
      <c r="I2" s="6">
        <f t="shared" ref="I2:I17" si="4">DATE(2012,1,1)+MID(G2,1,3)-1+TIME(MID(G2,5,2),MID(G2,8,2),MID(G2,11,2))</f>
        <v>41139.972314814811</v>
      </c>
      <c r="J2" s="7">
        <f t="shared" ref="J2:J17" si="5">I2-H2</f>
        <v>1.1666666665405501E-2</v>
      </c>
      <c r="K2" s="5">
        <f t="shared" ref="K2:K17" si="6">TRIM(SUBSTITUTE(MID(D2,FIND("Suc:",D2)+8,FIND("Dif:",D2)-FIND("Suc:",D2)-10),CHAR(160),CHAR(32)))+0</f>
        <v>39</v>
      </c>
      <c r="L2" s="5">
        <f t="shared" ref="L2:L17" si="7">TRIM(SUBSTITUTE(MID(D2,FIND("Dif:",D2)+11,999),CHAR(160),CHAR(32)))+0</f>
        <v>1</v>
      </c>
      <c r="M2" s="4" t="str">
        <f>IF($E2=M$1,$J2,"")</f>
        <v/>
      </c>
      <c r="N2" s="2">
        <f t="shared" ref="N2:P41" si="8">IF($E2=N$1,$J2,"")</f>
        <v>1.1666666665405501E-2</v>
      </c>
      <c r="O2" s="2" t="str">
        <f t="shared" si="8"/>
        <v/>
      </c>
      <c r="P2" s="8" t="str">
        <f t="shared" si="8"/>
        <v/>
      </c>
    </row>
    <row r="3" spans="1:16">
      <c r="A3" s="4">
        <v>5</v>
      </c>
      <c r="B3" s="19" t="str">
        <f t="shared" si="0"/>
        <v>agbgmain</v>
      </c>
      <c r="C3" s="15" t="s">
        <v>8</v>
      </c>
      <c r="D3" s="15" t="s">
        <v>9</v>
      </c>
      <c r="E3" s="15" t="s">
        <v>89</v>
      </c>
      <c r="F3" s="5" t="str">
        <f t="shared" si="1"/>
        <v>231:01:08:05</v>
      </c>
      <c r="G3" s="5" t="str">
        <f t="shared" si="2"/>
        <v>231:01:35:17</v>
      </c>
      <c r="H3" s="6">
        <f t="shared" si="3"/>
        <v>41139.047280092593</v>
      </c>
      <c r="I3" s="6">
        <f t="shared" si="4"/>
        <v>41139.066168981481</v>
      </c>
      <c r="J3" s="7">
        <f t="shared" si="5"/>
        <v>1.8888888887886424E-2</v>
      </c>
      <c r="K3" s="5">
        <f t="shared" si="6"/>
        <v>51</v>
      </c>
      <c r="L3" s="5">
        <f t="shared" si="7"/>
        <v>0</v>
      </c>
      <c r="M3" s="4" t="str">
        <f t="shared" ref="M3:M22" si="9">IF($E3=M$1,$J3,"")</f>
        <v/>
      </c>
      <c r="N3" s="5">
        <f t="shared" si="8"/>
        <v>1.8888888887886424E-2</v>
      </c>
      <c r="O3" s="5" t="str">
        <f t="shared" si="8"/>
        <v/>
      </c>
      <c r="P3" s="8" t="str">
        <f t="shared" si="8"/>
        <v/>
      </c>
    </row>
    <row r="4" spans="1:16">
      <c r="A4" s="4">
        <v>27</v>
      </c>
      <c r="B4" s="19" t="str">
        <f t="shared" si="0"/>
        <v>aglgmain</v>
      </c>
      <c r="C4" s="15" t="s">
        <v>53</v>
      </c>
      <c r="D4" s="15" t="s">
        <v>52</v>
      </c>
      <c r="E4" s="15" t="s">
        <v>89</v>
      </c>
      <c r="F4" s="5" t="str">
        <f t="shared" si="1"/>
        <v>231:23:25:30</v>
      </c>
      <c r="G4" s="5" t="str">
        <f t="shared" si="2"/>
        <v>232:00:00:12</v>
      </c>
      <c r="H4" s="6">
        <f t="shared" si="3"/>
        <v>41139.976041666669</v>
      </c>
      <c r="I4" s="6">
        <f t="shared" si="4"/>
        <v>41140.000138888892</v>
      </c>
      <c r="J4" s="7">
        <f t="shared" si="5"/>
        <v>2.4097222223645076E-2</v>
      </c>
      <c r="K4" s="5">
        <f t="shared" si="6"/>
        <v>142</v>
      </c>
      <c r="L4" s="5">
        <f t="shared" si="7"/>
        <v>0</v>
      </c>
      <c r="M4" s="4" t="str">
        <f t="shared" si="9"/>
        <v/>
      </c>
      <c r="N4" s="5">
        <f t="shared" si="8"/>
        <v>2.4097222223645076E-2</v>
      </c>
      <c r="O4" s="5" t="str">
        <f t="shared" si="8"/>
        <v/>
      </c>
      <c r="P4" s="8" t="str">
        <f t="shared" si="8"/>
        <v/>
      </c>
    </row>
    <row r="5" spans="1:16">
      <c r="A5" s="4">
        <v>28</v>
      </c>
      <c r="B5" s="19" t="str">
        <f t="shared" si="0"/>
        <v>agsymain</v>
      </c>
      <c r="C5" s="15" t="s">
        <v>55</v>
      </c>
      <c r="D5" s="15" t="s">
        <v>54</v>
      </c>
      <c r="E5" s="15" t="s">
        <v>88</v>
      </c>
      <c r="F5" s="5" t="str">
        <f t="shared" si="1"/>
        <v>231:23:51:01</v>
      </c>
      <c r="G5" s="5" t="str">
        <f t="shared" si="2"/>
        <v>232:03:31:38</v>
      </c>
      <c r="H5" s="6">
        <f t="shared" si="3"/>
        <v>41139.993761574071</v>
      </c>
      <c r="I5" s="6">
        <f t="shared" si="4"/>
        <v>41140.146967592591</v>
      </c>
      <c r="J5" s="7">
        <f t="shared" si="5"/>
        <v>0.15320601851999527</v>
      </c>
      <c r="K5" s="5">
        <f t="shared" si="6"/>
        <v>1249</v>
      </c>
      <c r="L5" s="5">
        <f t="shared" si="7"/>
        <v>0</v>
      </c>
      <c r="M5" s="4">
        <f t="shared" si="9"/>
        <v>0.15320601851999527</v>
      </c>
      <c r="N5" s="5" t="str">
        <f t="shared" si="8"/>
        <v/>
      </c>
      <c r="O5" s="5" t="str">
        <f t="shared" si="8"/>
        <v/>
      </c>
      <c r="P5" s="8" t="str">
        <f t="shared" si="8"/>
        <v/>
      </c>
    </row>
    <row r="6" spans="1:16">
      <c r="A6" s="4">
        <v>18</v>
      </c>
      <c r="B6" s="19" t="str">
        <f t="shared" si="0"/>
        <v>apbgmain</v>
      </c>
      <c r="C6" s="15" t="s">
        <v>35</v>
      </c>
      <c r="D6" s="15" t="s">
        <v>34</v>
      </c>
      <c r="E6" s="15" t="s">
        <v>88</v>
      </c>
      <c r="F6" s="5" t="str">
        <f t="shared" si="1"/>
        <v>231:20:21:54</v>
      </c>
      <c r="G6" s="5" t="str">
        <f t="shared" si="2"/>
        <v>231:20:38:33</v>
      </c>
      <c r="H6" s="6">
        <f t="shared" si="3"/>
        <v>41139.848541666666</v>
      </c>
      <c r="I6" s="6">
        <f t="shared" si="4"/>
        <v>41139.86010416667</v>
      </c>
      <c r="J6" s="7">
        <f t="shared" si="5"/>
        <v>1.156250000349246E-2</v>
      </c>
      <c r="K6" s="5">
        <f t="shared" si="6"/>
        <v>59</v>
      </c>
      <c r="L6" s="5">
        <f t="shared" si="7"/>
        <v>1</v>
      </c>
      <c r="M6" s="4">
        <f t="shared" si="9"/>
        <v>1.156250000349246E-2</v>
      </c>
      <c r="N6" s="5" t="str">
        <f t="shared" si="8"/>
        <v/>
      </c>
      <c r="O6" s="5" t="str">
        <f t="shared" si="8"/>
        <v/>
      </c>
      <c r="P6" s="8" t="str">
        <f t="shared" si="8"/>
        <v/>
      </c>
    </row>
    <row r="7" spans="1:16">
      <c r="A7" s="4">
        <v>10</v>
      </c>
      <c r="B7" s="19" t="str">
        <f t="shared" si="0"/>
        <v>apgdmain</v>
      </c>
      <c r="C7" s="15" t="s">
        <v>19</v>
      </c>
      <c r="D7" s="15" t="s">
        <v>18</v>
      </c>
      <c r="E7" s="15" t="s">
        <v>89</v>
      </c>
      <c r="F7" s="5" t="str">
        <f t="shared" si="1"/>
        <v>231:05:58:01</v>
      </c>
      <c r="G7" s="5" t="str">
        <f t="shared" si="2"/>
        <v>231:07:13:06</v>
      </c>
      <c r="H7" s="6">
        <f t="shared" si="3"/>
        <v>41139.248622685183</v>
      </c>
      <c r="I7" s="6">
        <f t="shared" si="4"/>
        <v>41139.300763888888</v>
      </c>
      <c r="J7" s="7">
        <f t="shared" si="5"/>
        <v>5.2141203705104999E-2</v>
      </c>
      <c r="K7" s="5">
        <f t="shared" si="6"/>
        <v>411</v>
      </c>
      <c r="L7" s="5">
        <f t="shared" si="7"/>
        <v>0</v>
      </c>
      <c r="M7" s="4" t="str">
        <f t="shared" si="9"/>
        <v/>
      </c>
      <c r="N7" s="5">
        <f t="shared" si="8"/>
        <v>5.2141203705104999E-2</v>
      </c>
      <c r="O7" s="5" t="str">
        <f t="shared" si="8"/>
        <v/>
      </c>
      <c r="P7" s="8" t="str">
        <f t="shared" si="8"/>
        <v/>
      </c>
    </row>
    <row r="8" spans="1:16">
      <c r="A8" s="4">
        <v>19</v>
      </c>
      <c r="B8" s="19" t="str">
        <f t="shared" si="0"/>
        <v>apgemain</v>
      </c>
      <c r="C8" s="15" t="s">
        <v>37</v>
      </c>
      <c r="D8" s="15" t="s">
        <v>36</v>
      </c>
      <c r="E8" s="15" t="s">
        <v>88</v>
      </c>
      <c r="F8" s="5" t="str">
        <f t="shared" si="1"/>
        <v>231:20:43:03</v>
      </c>
      <c r="G8" s="5" t="str">
        <f t="shared" si="2"/>
        <v>231:20:57:49</v>
      </c>
      <c r="H8" s="6">
        <f t="shared" si="3"/>
        <v>41139.863229166665</v>
      </c>
      <c r="I8" s="6">
        <f t="shared" si="4"/>
        <v>41139.873483796298</v>
      </c>
      <c r="J8" s="7">
        <f t="shared" si="5"/>
        <v>1.025462963298196E-2</v>
      </c>
      <c r="K8" s="5">
        <f t="shared" si="6"/>
        <v>40</v>
      </c>
      <c r="L8" s="5">
        <f t="shared" si="7"/>
        <v>0</v>
      </c>
      <c r="M8" s="4">
        <f t="shared" si="9"/>
        <v>1.025462963298196E-2</v>
      </c>
      <c r="N8" s="5" t="str">
        <f t="shared" si="8"/>
        <v/>
      </c>
      <c r="O8" s="5" t="str">
        <f t="shared" si="8"/>
        <v/>
      </c>
      <c r="P8" s="8" t="str">
        <f t="shared" si="8"/>
        <v/>
      </c>
    </row>
    <row r="9" spans="1:16">
      <c r="A9" s="4">
        <v>37</v>
      </c>
      <c r="B9" s="19" t="str">
        <f t="shared" si="0"/>
        <v>apotmain</v>
      </c>
      <c r="C9" s="15" t="s">
        <v>93</v>
      </c>
      <c r="D9" s="15" t="s">
        <v>92</v>
      </c>
      <c r="E9" s="15" t="s">
        <v>88</v>
      </c>
      <c r="F9" s="5" t="str">
        <f t="shared" si="1"/>
        <v>232:09:11:44</v>
      </c>
      <c r="G9" s="5" t="str">
        <f t="shared" si="2"/>
        <v>232:15:52:57</v>
      </c>
      <c r="H9" s="6">
        <f t="shared" si="3"/>
        <v>41140.383148148147</v>
      </c>
      <c r="I9" s="6">
        <f t="shared" si="4"/>
        <v>41140.661770833336</v>
      </c>
      <c r="J9" s="7">
        <f t="shared" si="5"/>
        <v>0.27862268518947531</v>
      </c>
      <c r="K9" s="5">
        <f t="shared" si="6"/>
        <v>2603</v>
      </c>
      <c r="L9" s="5">
        <f t="shared" si="7"/>
        <v>0</v>
      </c>
      <c r="M9" s="4">
        <f t="shared" si="9"/>
        <v>0.27862268518947531</v>
      </c>
      <c r="N9" s="5" t="str">
        <f t="shared" si="8"/>
        <v/>
      </c>
      <c r="O9" s="5" t="str">
        <f t="shared" si="8"/>
        <v/>
      </c>
      <c r="P9" s="8" t="str">
        <f t="shared" si="8"/>
        <v/>
      </c>
    </row>
    <row r="10" spans="1:16">
      <c r="A10" s="4">
        <v>6</v>
      </c>
      <c r="B10" s="19" t="str">
        <f t="shared" si="0"/>
        <v>dcbgmain</v>
      </c>
      <c r="C10" s="15" t="s">
        <v>11</v>
      </c>
      <c r="D10" s="15" t="s">
        <v>10</v>
      </c>
      <c r="E10" s="15" t="s">
        <v>89</v>
      </c>
      <c r="F10" s="5" t="str">
        <f t="shared" si="1"/>
        <v>231:01:42:18</v>
      </c>
      <c r="G10" s="5" t="str">
        <f t="shared" si="2"/>
        <v>231:03:11:50</v>
      </c>
      <c r="H10" s="6">
        <f t="shared" si="3"/>
        <v>41139.07104166667</v>
      </c>
      <c r="I10" s="6">
        <f t="shared" si="4"/>
        <v>41139.133217592593</v>
      </c>
      <c r="J10" s="7">
        <f t="shared" si="5"/>
        <v>6.2175925922929309E-2</v>
      </c>
      <c r="K10" s="5">
        <f t="shared" si="6"/>
        <v>109</v>
      </c>
      <c r="L10" s="5">
        <f t="shared" si="7"/>
        <v>1</v>
      </c>
      <c r="M10" s="4" t="str">
        <f t="shared" si="9"/>
        <v/>
      </c>
      <c r="N10" s="5">
        <f t="shared" si="8"/>
        <v>6.2175925922929309E-2</v>
      </c>
      <c r="O10" s="5" t="str">
        <f t="shared" si="8"/>
        <v/>
      </c>
      <c r="P10" s="8" t="str">
        <f t="shared" si="8"/>
        <v/>
      </c>
    </row>
    <row r="11" spans="1:16">
      <c r="A11" s="4">
        <v>29</v>
      </c>
      <c r="B11" s="19" t="str">
        <f t="shared" si="0"/>
        <v>dcmpmain</v>
      </c>
      <c r="C11" s="15" t="s">
        <v>57</v>
      </c>
      <c r="D11" s="15" t="s">
        <v>56</v>
      </c>
      <c r="E11" s="15" t="s">
        <v>89</v>
      </c>
      <c r="F11" s="5" t="str">
        <f t="shared" si="1"/>
        <v>232:00:06:32</v>
      </c>
      <c r="G11" s="5" t="str">
        <f t="shared" si="2"/>
        <v>232:01:49:27</v>
      </c>
      <c r="H11" s="6">
        <f t="shared" si="3"/>
        <v>41140.004537037035</v>
      </c>
      <c r="I11" s="6">
        <f t="shared" si="4"/>
        <v>41140.076006944444</v>
      </c>
      <c r="J11" s="7">
        <f t="shared" si="5"/>
        <v>7.1469907408754807E-2</v>
      </c>
      <c r="K11" s="5">
        <f t="shared" si="6"/>
        <v>306</v>
      </c>
      <c r="L11" s="5">
        <f t="shared" si="7"/>
        <v>0</v>
      </c>
      <c r="M11" s="4" t="str">
        <f t="shared" si="9"/>
        <v/>
      </c>
      <c r="N11" s="5">
        <f t="shared" si="8"/>
        <v>7.1469907408754807E-2</v>
      </c>
      <c r="O11" s="5" t="str">
        <f t="shared" si="8"/>
        <v/>
      </c>
      <c r="P11" s="8" t="str">
        <f t="shared" si="8"/>
        <v/>
      </c>
    </row>
    <row r="12" spans="1:16">
      <c r="A12" s="4">
        <v>38</v>
      </c>
      <c r="B12" s="19" t="str">
        <f t="shared" si="0"/>
        <v>dcosmain</v>
      </c>
      <c r="C12" s="15" t="s">
        <v>73</v>
      </c>
      <c r="D12" s="15" t="s">
        <v>72</v>
      </c>
      <c r="E12" s="15" t="s">
        <v>89</v>
      </c>
      <c r="F12" s="5" t="str">
        <f t="shared" si="1"/>
        <v>232:09:23:44</v>
      </c>
      <c r="G12" s="5" t="str">
        <f t="shared" si="2"/>
        <v>232:10:22:27</v>
      </c>
      <c r="H12" s="6">
        <f t="shared" si="3"/>
        <v>41140.391481481478</v>
      </c>
      <c r="I12" s="6">
        <f t="shared" si="4"/>
        <v>41140.432256944441</v>
      </c>
      <c r="J12" s="7">
        <f t="shared" si="5"/>
        <v>4.0775462963210884E-2</v>
      </c>
      <c r="K12" s="5">
        <f t="shared" si="6"/>
        <v>55</v>
      </c>
      <c r="L12" s="5">
        <f t="shared" si="7"/>
        <v>0</v>
      </c>
      <c r="M12" s="4" t="str">
        <f t="shared" si="9"/>
        <v/>
      </c>
      <c r="N12" s="5">
        <f t="shared" si="8"/>
        <v>4.0775462963210884E-2</v>
      </c>
      <c r="O12" s="5" t="str">
        <f t="shared" si="8"/>
        <v/>
      </c>
      <c r="P12" s="8" t="str">
        <f t="shared" si="8"/>
        <v/>
      </c>
    </row>
    <row r="13" spans="1:16">
      <c r="A13" s="4">
        <v>7</v>
      </c>
      <c r="B13" s="19" t="str">
        <f t="shared" si="0"/>
        <v>dcrpmain</v>
      </c>
      <c r="C13" s="15" t="s">
        <v>13</v>
      </c>
      <c r="D13" s="15" t="s">
        <v>12</v>
      </c>
      <c r="E13" s="15" t="s">
        <v>88</v>
      </c>
      <c r="F13" s="5" t="str">
        <f t="shared" si="1"/>
        <v>231:03:15:20</v>
      </c>
      <c r="G13" s="5" t="str">
        <f t="shared" si="2"/>
        <v>231:03:50:47</v>
      </c>
      <c r="H13" s="6">
        <f t="shared" si="3"/>
        <v>41139.135648148149</v>
      </c>
      <c r="I13" s="6">
        <f t="shared" si="4"/>
        <v>41139.160266203704</v>
      </c>
      <c r="J13" s="7">
        <f t="shared" si="5"/>
        <v>2.4618055555038154E-2</v>
      </c>
      <c r="K13" s="5">
        <f t="shared" si="6"/>
        <v>87</v>
      </c>
      <c r="L13" s="5">
        <f t="shared" si="7"/>
        <v>0</v>
      </c>
      <c r="M13" s="4">
        <f t="shared" si="9"/>
        <v>2.4618055555038154E-2</v>
      </c>
      <c r="N13" s="5" t="str">
        <f t="shared" si="8"/>
        <v/>
      </c>
      <c r="O13" s="5" t="str">
        <f t="shared" si="8"/>
        <v/>
      </c>
      <c r="P13" s="8" t="str">
        <f t="shared" si="8"/>
        <v/>
      </c>
    </row>
    <row r="14" spans="1:16">
      <c r="A14" s="4">
        <v>8</v>
      </c>
      <c r="B14" s="19" t="str">
        <f t="shared" si="0"/>
        <v>dctpmain</v>
      </c>
      <c r="C14" s="15" t="s">
        <v>15</v>
      </c>
      <c r="D14" s="15" t="s">
        <v>14</v>
      </c>
      <c r="E14" s="15" t="s">
        <v>89</v>
      </c>
      <c r="F14" s="5" t="str">
        <f t="shared" si="1"/>
        <v>231:03:17:07</v>
      </c>
      <c r="G14" s="5" t="str">
        <f t="shared" si="2"/>
        <v>231:05:52:02</v>
      </c>
      <c r="H14" s="6">
        <f t="shared" si="3"/>
        <v>41139.136886574073</v>
      </c>
      <c r="I14" s="6">
        <f t="shared" si="4"/>
        <v>41139.244467592594</v>
      </c>
      <c r="J14" s="7">
        <f t="shared" si="5"/>
        <v>0.10758101852115942</v>
      </c>
      <c r="K14" s="5">
        <f t="shared" si="6"/>
        <v>312</v>
      </c>
      <c r="L14" s="5">
        <f t="shared" si="7"/>
        <v>0</v>
      </c>
      <c r="M14" s="4" t="str">
        <f t="shared" si="9"/>
        <v/>
      </c>
      <c r="N14" s="5">
        <f t="shared" si="8"/>
        <v>0.10758101852115942</v>
      </c>
      <c r="O14" s="5" t="str">
        <f t="shared" si="8"/>
        <v/>
      </c>
      <c r="P14" s="8" t="str">
        <f t="shared" si="8"/>
        <v/>
      </c>
    </row>
    <row r="15" spans="1:16">
      <c r="A15" s="4">
        <v>14</v>
      </c>
      <c r="B15" s="19" t="str">
        <f t="shared" si="0"/>
        <v>ddbgmain</v>
      </c>
      <c r="C15" s="15" t="s">
        <v>27</v>
      </c>
      <c r="D15" s="15" t="s">
        <v>26</v>
      </c>
      <c r="E15" s="15" t="s">
        <v>89</v>
      </c>
      <c r="F15" s="5" t="str">
        <f t="shared" si="1"/>
        <v>231:17:33:15</v>
      </c>
      <c r="G15" s="5" t="str">
        <f t="shared" si="2"/>
        <v>231:17:44:20</v>
      </c>
      <c r="H15" s="6">
        <f t="shared" si="3"/>
        <v>41139.731423611112</v>
      </c>
      <c r="I15" s="6">
        <f t="shared" si="4"/>
        <v>41139.739120370374</v>
      </c>
      <c r="J15" s="7">
        <f t="shared" si="5"/>
        <v>7.6967592613073066E-3</v>
      </c>
      <c r="K15" s="5">
        <f t="shared" si="6"/>
        <v>21</v>
      </c>
      <c r="L15" s="5">
        <f t="shared" si="7"/>
        <v>0</v>
      </c>
      <c r="M15" s="4" t="str">
        <f t="shared" si="9"/>
        <v/>
      </c>
      <c r="N15" s="5">
        <f t="shared" si="8"/>
        <v>7.6967592613073066E-3</v>
      </c>
      <c r="O15" s="5" t="str">
        <f t="shared" si="8"/>
        <v/>
      </c>
      <c r="P15" s="8" t="str">
        <f t="shared" si="8"/>
        <v/>
      </c>
    </row>
    <row r="16" spans="1:16">
      <c r="A16" s="4">
        <v>13</v>
      </c>
      <c r="B16" s="19" t="str">
        <f t="shared" si="0"/>
        <v>ddldmain</v>
      </c>
      <c r="C16" s="15" t="s">
        <v>25</v>
      </c>
      <c r="D16" s="15" t="s">
        <v>24</v>
      </c>
      <c r="E16" s="15" t="s">
        <v>89</v>
      </c>
      <c r="F16" s="5" t="str">
        <f t="shared" si="1"/>
        <v>231:08:26:11</v>
      </c>
      <c r="G16" s="5" t="str">
        <f t="shared" si="2"/>
        <v>231:17:22:06</v>
      </c>
      <c r="H16" s="6">
        <f t="shared" si="3"/>
        <v>41139.3515162037</v>
      </c>
      <c r="I16" s="6">
        <f t="shared" si="4"/>
        <v>41139.723680555559</v>
      </c>
      <c r="J16" s="7">
        <f t="shared" si="5"/>
        <v>0.37216435185837327</v>
      </c>
      <c r="K16" s="5">
        <f t="shared" si="6"/>
        <v>1908</v>
      </c>
      <c r="L16" s="5">
        <f t="shared" si="7"/>
        <v>0</v>
      </c>
      <c r="M16" s="4" t="str">
        <f t="shared" si="9"/>
        <v/>
      </c>
      <c r="N16" s="5">
        <f t="shared" si="8"/>
        <v>0.37216435185837327</v>
      </c>
      <c r="O16" s="5" t="str">
        <f t="shared" si="8"/>
        <v/>
      </c>
      <c r="P16" s="8" t="str">
        <f t="shared" si="8"/>
        <v/>
      </c>
    </row>
    <row r="17" spans="1:16">
      <c r="A17" s="4">
        <v>39</v>
      </c>
      <c r="B17" s="19" t="s">
        <v>90</v>
      </c>
      <c r="C17" s="15" t="s">
        <v>95</v>
      </c>
      <c r="D17" s="15" t="s">
        <v>94</v>
      </c>
      <c r="E17" s="15" t="s">
        <v>89</v>
      </c>
      <c r="F17" s="5" t="str">
        <f t="shared" si="1"/>
        <v>232:10:27:44</v>
      </c>
      <c r="G17" s="5" t="str">
        <f t="shared" si="2"/>
        <v>232:12:22:43</v>
      </c>
      <c r="H17" s="6">
        <f t="shared" si="3"/>
        <v>41140.435925925929</v>
      </c>
      <c r="I17" s="6">
        <f t="shared" si="4"/>
        <v>41140.515775462962</v>
      </c>
      <c r="J17" s="7">
        <f t="shared" si="5"/>
        <v>7.9849537032714579E-2</v>
      </c>
      <c r="K17" s="5">
        <f t="shared" si="6"/>
        <v>354</v>
      </c>
      <c r="L17" s="5">
        <f t="shared" si="7"/>
        <v>0</v>
      </c>
      <c r="M17" s="4" t="str">
        <f t="shared" si="9"/>
        <v/>
      </c>
      <c r="N17" s="5">
        <f t="shared" si="8"/>
        <v>7.9849537032714579E-2</v>
      </c>
      <c r="O17" s="5" t="str">
        <f t="shared" si="8"/>
        <v/>
      </c>
      <c r="P17" s="8" t="str">
        <f t="shared" si="8"/>
        <v/>
      </c>
    </row>
    <row r="18" spans="1:16">
      <c r="A18" s="4">
        <v>44</v>
      </c>
      <c r="B18" s="19" t="s">
        <v>76</v>
      </c>
      <c r="C18" s="5"/>
      <c r="D18" s="5"/>
      <c r="E18" s="5"/>
      <c r="F18" s="5"/>
      <c r="G18" s="5"/>
      <c r="H18" s="5"/>
      <c r="I18" s="6"/>
      <c r="J18" s="9">
        <f>I17-H16</f>
        <v>1.1642592592615983</v>
      </c>
      <c r="K18" s="5"/>
      <c r="L18" s="5"/>
      <c r="M18" s="4" t="str">
        <f t="shared" si="9"/>
        <v/>
      </c>
      <c r="N18" s="5" t="str">
        <f t="shared" si="8"/>
        <v/>
      </c>
      <c r="O18" s="5">
        <f t="shared" si="8"/>
        <v>1.1642592592615983</v>
      </c>
      <c r="P18" s="8">
        <f t="shared" si="8"/>
        <v>1.1642592592615983</v>
      </c>
    </row>
    <row r="19" spans="1:16">
      <c r="A19" s="4">
        <v>4</v>
      </c>
      <c r="B19" s="19" t="str">
        <f t="shared" ref="B19:B25" si="10">MID(C19,3,FIND(".sh",C19)-3)</f>
        <v>dmbgmain</v>
      </c>
      <c r="C19" s="15" t="s">
        <v>7</v>
      </c>
      <c r="D19" s="15" t="s">
        <v>6</v>
      </c>
      <c r="E19" s="15" t="s">
        <v>89</v>
      </c>
      <c r="F19" s="5" t="str">
        <f t="shared" ref="F19:F30" si="11">MID(C19,FIND(".sh",C19)+4,12)</f>
        <v>230:21:32:14</v>
      </c>
      <c r="G19" s="5" t="str">
        <f t="shared" ref="G19:G30" si="12">MID(D19,FIND(".sh",D19)+4,FIND("Elapsed",D19)-FIND(".sh",D19)-5)</f>
        <v>231:00:59:39</v>
      </c>
      <c r="H19" s="6">
        <f t="shared" ref="H19:H30" si="13">DATE(2012,1,1)+MID(F19,1,3)-1+TIME(MID(F19,5,2),MID(F19,8,2),MID(F19,11,2))</f>
        <v>41138.89738425926</v>
      </c>
      <c r="I19" s="6">
        <f t="shared" ref="I19:I30" si="14">DATE(2012,1,1)+MID(G19,1,3)-1+TIME(MID(G19,5,2),MID(G19,8,2),MID(G19,11,2))</f>
        <v>41139.04142361111</v>
      </c>
      <c r="J19" s="7">
        <f t="shared" ref="J19:J30" si="15">I19-H19</f>
        <v>0.14403935184964212</v>
      </c>
      <c r="K19" s="5">
        <f t="shared" ref="K19:K30" si="16">TRIM(SUBSTITUTE(MID(D19,FIND("Suc:",D19)+8,FIND("Dif:",D19)-FIND("Suc:",D19)-10),CHAR(160),CHAR(32)))+0</f>
        <v>324</v>
      </c>
      <c r="L19" s="5">
        <f t="shared" ref="L19:L30" si="17">TRIM(SUBSTITUTE(MID(D19,FIND("Dif:",D19)+11,999),CHAR(160),CHAR(32)))+0</f>
        <v>0</v>
      </c>
      <c r="M19" s="4" t="str">
        <f t="shared" si="9"/>
        <v/>
      </c>
      <c r="N19" s="5">
        <f t="shared" si="8"/>
        <v>0.14403935184964212</v>
      </c>
      <c r="O19" s="5" t="str">
        <f t="shared" si="8"/>
        <v/>
      </c>
      <c r="P19" s="8" t="str">
        <f t="shared" si="8"/>
        <v/>
      </c>
    </row>
    <row r="20" spans="1:16">
      <c r="A20" s="4">
        <v>3</v>
      </c>
      <c r="B20" s="19" t="str">
        <f t="shared" si="10"/>
        <v>dmccmain</v>
      </c>
      <c r="C20" s="15" t="s">
        <v>4</v>
      </c>
      <c r="D20" s="15" t="s">
        <v>5</v>
      </c>
      <c r="E20" s="15" t="s">
        <v>88</v>
      </c>
      <c r="F20" s="5" t="str">
        <f t="shared" si="11"/>
        <v>230:17:08:09</v>
      </c>
      <c r="G20" s="5" t="str">
        <f t="shared" si="12"/>
        <v>231:03:07:47</v>
      </c>
      <c r="H20" s="6">
        <f t="shared" si="13"/>
        <v>41138.713993055557</v>
      </c>
      <c r="I20" s="6">
        <f t="shared" si="14"/>
        <v>41139.13040509259</v>
      </c>
      <c r="J20" s="7">
        <f t="shared" si="15"/>
        <v>0.41641203703329666</v>
      </c>
      <c r="K20" s="5">
        <f t="shared" si="16"/>
        <v>3247</v>
      </c>
      <c r="L20" s="5">
        <f t="shared" si="17"/>
        <v>6</v>
      </c>
      <c r="M20" s="4">
        <f t="shared" si="9"/>
        <v>0.41641203703329666</v>
      </c>
      <c r="N20" s="5" t="str">
        <f t="shared" si="8"/>
        <v/>
      </c>
      <c r="O20" s="5" t="str">
        <f t="shared" si="8"/>
        <v/>
      </c>
      <c r="P20" s="8" t="str">
        <f t="shared" si="8"/>
        <v/>
      </c>
    </row>
    <row r="21" spans="1:16">
      <c r="A21" s="4">
        <v>12</v>
      </c>
      <c r="B21" s="19" t="str">
        <f t="shared" si="10"/>
        <v>dmdcmain</v>
      </c>
      <c r="C21" s="15" t="s">
        <v>23</v>
      </c>
      <c r="D21" s="15" t="s">
        <v>22</v>
      </c>
      <c r="E21" s="15" t="s">
        <v>89</v>
      </c>
      <c r="F21" s="5" t="str">
        <f t="shared" si="11"/>
        <v>231:07:17:49</v>
      </c>
      <c r="G21" s="5" t="str">
        <f t="shared" si="12"/>
        <v>231:08:21:17</v>
      </c>
      <c r="H21" s="6">
        <f t="shared" si="13"/>
        <v>41139.304039351853</v>
      </c>
      <c r="I21" s="6">
        <f t="shared" si="14"/>
        <v>41139.348113425927</v>
      </c>
      <c r="J21" s="7">
        <f t="shared" si="15"/>
        <v>4.4074074074160308E-2</v>
      </c>
      <c r="K21" s="5">
        <f t="shared" si="16"/>
        <v>233</v>
      </c>
      <c r="L21" s="5">
        <f t="shared" si="17"/>
        <v>0</v>
      </c>
      <c r="M21" s="4" t="str">
        <f t="shared" si="9"/>
        <v/>
      </c>
      <c r="N21" s="5">
        <f t="shared" si="8"/>
        <v>4.4074074074160308E-2</v>
      </c>
      <c r="O21" s="5" t="str">
        <f t="shared" si="8"/>
        <v/>
      </c>
      <c r="P21" s="8" t="str">
        <f t="shared" si="8"/>
        <v/>
      </c>
    </row>
    <row r="22" spans="1:16">
      <c r="A22" s="4">
        <v>30</v>
      </c>
      <c r="B22" s="19" t="str">
        <f t="shared" si="10"/>
        <v>dmglmain</v>
      </c>
      <c r="C22" s="15" t="s">
        <v>59</v>
      </c>
      <c r="D22" s="15" t="s">
        <v>58</v>
      </c>
      <c r="E22" s="15" t="s">
        <v>89</v>
      </c>
      <c r="F22" s="5" t="str">
        <f t="shared" si="11"/>
        <v>232:01:56:36</v>
      </c>
      <c r="G22" s="5" t="str">
        <f t="shared" si="12"/>
        <v>232:03:30:07</v>
      </c>
      <c r="H22" s="6">
        <f t="shared" si="13"/>
        <v>41140.080972222226</v>
      </c>
      <c r="I22" s="6">
        <f t="shared" si="14"/>
        <v>41140.145914351851</v>
      </c>
      <c r="J22" s="7">
        <f t="shared" si="15"/>
        <v>6.4942129625706002E-2</v>
      </c>
      <c r="K22" s="5">
        <f t="shared" si="16"/>
        <v>412</v>
      </c>
      <c r="L22" s="5">
        <f t="shared" si="17"/>
        <v>0</v>
      </c>
      <c r="M22" s="4" t="str">
        <f t="shared" si="9"/>
        <v/>
      </c>
      <c r="N22" s="5">
        <f t="shared" si="8"/>
        <v>6.4942129625706002E-2</v>
      </c>
      <c r="O22" s="5" t="str">
        <f t="shared" si="8"/>
        <v/>
      </c>
      <c r="P22" s="8" t="str">
        <f t="shared" si="8"/>
        <v/>
      </c>
    </row>
    <row r="23" spans="1:16">
      <c r="A23" s="4">
        <v>15</v>
      </c>
      <c r="B23" s="19" t="str">
        <f t="shared" si="10"/>
        <v>dmpcmain</v>
      </c>
      <c r="C23" s="15" t="s">
        <v>29</v>
      </c>
      <c r="D23" s="15" t="s">
        <v>28</v>
      </c>
      <c r="E23" s="15" t="s">
        <v>88</v>
      </c>
      <c r="F23" s="5" t="str">
        <f t="shared" si="11"/>
        <v>231:17:45:46</v>
      </c>
      <c r="G23" s="5" t="str">
        <f t="shared" si="12"/>
        <v>231:19:56:27</v>
      </c>
      <c r="H23" s="6">
        <f t="shared" si="13"/>
        <v>41139.740115740744</v>
      </c>
      <c r="I23" s="6">
        <f t="shared" si="14"/>
        <v>41139.830868055556</v>
      </c>
      <c r="J23" s="7">
        <f t="shared" si="15"/>
        <v>9.0752314812561963E-2</v>
      </c>
      <c r="K23" s="5">
        <f t="shared" si="16"/>
        <v>385</v>
      </c>
      <c r="L23" s="5">
        <f t="shared" si="17"/>
        <v>0</v>
      </c>
      <c r="M23" s="4">
        <f t="shared" ref="M23:M41" si="18">IF($E23=M$1,$J23,"")</f>
        <v>9.0752314812561963E-2</v>
      </c>
      <c r="N23" s="5" t="str">
        <f t="shared" si="8"/>
        <v/>
      </c>
      <c r="O23" s="5" t="str">
        <f t="shared" si="8"/>
        <v/>
      </c>
      <c r="P23" s="8" t="str">
        <f t="shared" si="8"/>
        <v/>
      </c>
    </row>
    <row r="24" spans="1:16">
      <c r="A24" s="4">
        <v>31</v>
      </c>
      <c r="B24" s="19" t="str">
        <f t="shared" si="10"/>
        <v>dmudmain</v>
      </c>
      <c r="C24" s="15" t="s">
        <v>60</v>
      </c>
      <c r="D24" s="15" t="s">
        <v>61</v>
      </c>
      <c r="E24" s="15" t="s">
        <v>89</v>
      </c>
      <c r="F24" s="5" t="str">
        <f t="shared" si="11"/>
        <v>232:03:35:20</v>
      </c>
      <c r="G24" s="5" t="str">
        <f t="shared" si="12"/>
        <v>232:03:38:42</v>
      </c>
      <c r="H24" s="6">
        <f t="shared" si="13"/>
        <v>41140.149537037039</v>
      </c>
      <c r="I24" s="6">
        <f t="shared" si="14"/>
        <v>41140.151875000003</v>
      </c>
      <c r="J24" s="7">
        <f t="shared" si="15"/>
        <v>2.3379629637929611E-3</v>
      </c>
      <c r="K24" s="5">
        <f t="shared" si="16"/>
        <v>46</v>
      </c>
      <c r="L24" s="5">
        <f t="shared" si="17"/>
        <v>0</v>
      </c>
      <c r="M24" s="4" t="str">
        <f t="shared" si="18"/>
        <v/>
      </c>
      <c r="N24" s="5">
        <f t="shared" si="8"/>
        <v>2.3379629637929611E-3</v>
      </c>
      <c r="O24" s="5" t="str">
        <f t="shared" si="8"/>
        <v/>
      </c>
      <c r="P24" s="8" t="str">
        <f t="shared" si="8"/>
        <v/>
      </c>
    </row>
    <row r="25" spans="1:16">
      <c r="A25" s="4">
        <v>20</v>
      </c>
      <c r="B25" s="19" t="str">
        <f t="shared" si="10"/>
        <v>dresmain</v>
      </c>
      <c r="C25" s="15" t="s">
        <v>39</v>
      </c>
      <c r="D25" s="15" t="s">
        <v>38</v>
      </c>
      <c r="E25" s="15" t="s">
        <v>88</v>
      </c>
      <c r="F25" s="5" t="str">
        <f t="shared" si="11"/>
        <v>231:21:01:36</v>
      </c>
      <c r="G25" s="5" t="str">
        <f t="shared" si="12"/>
        <v>231:21:09:30</v>
      </c>
      <c r="H25" s="6">
        <f t="shared" si="13"/>
        <v>41139.876111111109</v>
      </c>
      <c r="I25" s="6">
        <f t="shared" si="14"/>
        <v>41139.881597222222</v>
      </c>
      <c r="J25" s="7">
        <f t="shared" si="15"/>
        <v>5.4861111129866913E-3</v>
      </c>
      <c r="K25" s="5">
        <f t="shared" si="16"/>
        <v>24</v>
      </c>
      <c r="L25" s="5">
        <f t="shared" si="17"/>
        <v>0</v>
      </c>
      <c r="M25" s="4">
        <f t="shared" si="18"/>
        <v>5.4861111129866913E-3</v>
      </c>
      <c r="N25" s="5" t="str">
        <f t="shared" si="8"/>
        <v/>
      </c>
      <c r="O25" s="5" t="str">
        <f t="shared" si="8"/>
        <v/>
      </c>
      <c r="P25" s="8" t="str">
        <f t="shared" si="8"/>
        <v/>
      </c>
    </row>
    <row r="26" spans="1:16">
      <c r="A26" s="4">
        <v>40</v>
      </c>
      <c r="B26" s="19" t="s">
        <v>91</v>
      </c>
      <c r="C26" s="15" t="s">
        <v>97</v>
      </c>
      <c r="D26" s="15" t="s">
        <v>96</v>
      </c>
      <c r="E26" s="15" t="s">
        <v>89</v>
      </c>
      <c r="F26" s="5" t="str">
        <f t="shared" si="11"/>
        <v>232:12:28:59</v>
      </c>
      <c r="G26" s="5" t="str">
        <f t="shared" si="12"/>
        <v>232:15:41:57</v>
      </c>
      <c r="H26" s="6">
        <f t="shared" si="13"/>
        <v>41140.520127314812</v>
      </c>
      <c r="I26" s="6">
        <f t="shared" si="14"/>
        <v>41140.654131944444</v>
      </c>
      <c r="J26" s="7">
        <f t="shared" si="15"/>
        <v>0.13400462963181781</v>
      </c>
      <c r="K26" s="5">
        <f t="shared" si="16"/>
        <v>435</v>
      </c>
      <c r="L26" s="5">
        <f t="shared" si="17"/>
        <v>0</v>
      </c>
      <c r="M26" s="4" t="str">
        <f t="shared" si="18"/>
        <v/>
      </c>
      <c r="N26" s="5">
        <f t="shared" si="8"/>
        <v>0.13400462963181781</v>
      </c>
      <c r="O26" s="5" t="str">
        <f t="shared" si="8"/>
        <v/>
      </c>
      <c r="P26" s="8" t="str">
        <f t="shared" si="8"/>
        <v/>
      </c>
    </row>
    <row r="27" spans="1:16">
      <c r="A27" s="4">
        <v>2</v>
      </c>
      <c r="B27" s="19" t="str">
        <f>MID(C27,3,FIND(".sh",C27)-3)</f>
        <v>dxmdmain</v>
      </c>
      <c r="C27" s="15" t="s">
        <v>3</v>
      </c>
      <c r="D27" s="15" t="s">
        <v>2</v>
      </c>
      <c r="E27" s="15" t="s">
        <v>89</v>
      </c>
      <c r="F27" s="5" t="str">
        <f t="shared" si="11"/>
        <v>230:14:30:39</v>
      </c>
      <c r="G27" s="5" t="str">
        <f t="shared" si="12"/>
        <v>230:21:24:51</v>
      </c>
      <c r="H27" s="6">
        <f t="shared" si="13"/>
        <v>41138.604618055557</v>
      </c>
      <c r="I27" s="6">
        <f t="shared" si="14"/>
        <v>41138.892256944448</v>
      </c>
      <c r="J27" s="7">
        <f t="shared" si="15"/>
        <v>0.28763888889079681</v>
      </c>
      <c r="K27" s="5">
        <f t="shared" si="16"/>
        <v>4455</v>
      </c>
      <c r="L27" s="5">
        <f t="shared" si="17"/>
        <v>0</v>
      </c>
      <c r="M27" s="4" t="str">
        <f t="shared" si="18"/>
        <v/>
      </c>
      <c r="N27" s="5">
        <f t="shared" si="8"/>
        <v>0.28763888889079681</v>
      </c>
      <c r="O27" s="5" t="str">
        <f t="shared" si="8"/>
        <v/>
      </c>
      <c r="P27" s="8" t="str">
        <f t="shared" si="8"/>
        <v/>
      </c>
    </row>
    <row r="28" spans="1:16">
      <c r="A28" s="4">
        <v>32</v>
      </c>
      <c r="B28" s="19" t="str">
        <f>MID(C28,3,FIND(".sh",C28)-3)</f>
        <v>dxrrmain</v>
      </c>
      <c r="C28" s="15" t="s">
        <v>63</v>
      </c>
      <c r="D28" s="15" t="s">
        <v>62</v>
      </c>
      <c r="E28" s="15" t="s">
        <v>88</v>
      </c>
      <c r="F28" s="5" t="str">
        <f t="shared" si="11"/>
        <v>232:03:36:23</v>
      </c>
      <c r="G28" s="5" t="str">
        <f t="shared" si="12"/>
        <v>232:09:03:18</v>
      </c>
      <c r="H28" s="6">
        <f t="shared" si="13"/>
        <v>41140.150266203702</v>
      </c>
      <c r="I28" s="6">
        <f t="shared" si="14"/>
        <v>41140.377291666664</v>
      </c>
      <c r="J28" s="7">
        <f t="shared" si="15"/>
        <v>0.22702546296204673</v>
      </c>
      <c r="K28" s="5">
        <f t="shared" si="16"/>
        <v>5188</v>
      </c>
      <c r="L28" s="5">
        <f t="shared" si="17"/>
        <v>3</v>
      </c>
      <c r="M28" s="4">
        <f t="shared" si="18"/>
        <v>0.22702546296204673</v>
      </c>
      <c r="N28" s="5" t="str">
        <f t="shared" si="8"/>
        <v/>
      </c>
      <c r="O28" s="5" t="str">
        <f t="shared" si="8"/>
        <v/>
      </c>
      <c r="P28" s="8" t="str">
        <f t="shared" si="8"/>
        <v/>
      </c>
    </row>
    <row r="29" spans="1:16">
      <c r="A29" s="4">
        <v>9</v>
      </c>
      <c r="B29" s="19" t="str">
        <f>MID(C29,3,FIND(".sh",C29)-3)</f>
        <v>dxssmain</v>
      </c>
      <c r="C29" s="15" t="s">
        <v>17</v>
      </c>
      <c r="D29" s="15" t="s">
        <v>16</v>
      </c>
      <c r="E29" s="15" t="s">
        <v>88</v>
      </c>
      <c r="F29" s="5" t="str">
        <f t="shared" si="11"/>
        <v>231:03:54:46</v>
      </c>
      <c r="G29" s="5" t="str">
        <f t="shared" si="12"/>
        <v>231:06:11:31</v>
      </c>
      <c r="H29" s="6">
        <f t="shared" si="13"/>
        <v>41139.163032407407</v>
      </c>
      <c r="I29" s="6">
        <f t="shared" si="14"/>
        <v>41139.257997685185</v>
      </c>
      <c r="J29" s="7">
        <f t="shared" si="15"/>
        <v>9.4965277778101154E-2</v>
      </c>
      <c r="K29" s="5">
        <f t="shared" si="16"/>
        <v>680</v>
      </c>
      <c r="L29" s="5">
        <f t="shared" si="17"/>
        <v>0</v>
      </c>
      <c r="M29" s="4">
        <f t="shared" si="18"/>
        <v>9.4965277778101154E-2</v>
      </c>
      <c r="N29" s="5" t="str">
        <f t="shared" si="8"/>
        <v/>
      </c>
      <c r="O29" s="5" t="str">
        <f t="shared" si="8"/>
        <v/>
      </c>
      <c r="P29" s="8" t="str">
        <f t="shared" si="8"/>
        <v/>
      </c>
    </row>
    <row r="30" spans="1:16">
      <c r="A30" s="4">
        <v>1</v>
      </c>
      <c r="B30" s="19" t="str">
        <f>MID(C30,3,FIND(".sh",C30)-3)</f>
        <v>maxlmain</v>
      </c>
      <c r="C30" s="15" t="s">
        <v>1</v>
      </c>
      <c r="D30" s="15" t="s">
        <v>0</v>
      </c>
      <c r="E30" s="15" t="s">
        <v>88</v>
      </c>
      <c r="F30" s="5" t="str">
        <f t="shared" si="11"/>
        <v>230:14:26:25</v>
      </c>
      <c r="G30" s="5" t="str">
        <f t="shared" si="12"/>
        <v>230:17:03:19</v>
      </c>
      <c r="H30" s="6">
        <f t="shared" si="13"/>
        <v>41138.601678240739</v>
      </c>
      <c r="I30" s="6">
        <f t="shared" si="14"/>
        <v>41138.710636574076</v>
      </c>
      <c r="J30" s="7">
        <f t="shared" si="15"/>
        <v>0.10895833333779592</v>
      </c>
      <c r="K30" s="5">
        <f t="shared" si="16"/>
        <v>543</v>
      </c>
      <c r="L30" s="5">
        <f t="shared" si="17"/>
        <v>0</v>
      </c>
      <c r="M30" s="4">
        <f t="shared" si="18"/>
        <v>0.10895833333779592</v>
      </c>
      <c r="N30" s="5" t="str">
        <f t="shared" si="8"/>
        <v/>
      </c>
      <c r="O30" s="5" t="str">
        <f t="shared" si="8"/>
        <v/>
      </c>
      <c r="P30" s="8" t="str">
        <f t="shared" si="8"/>
        <v/>
      </c>
    </row>
    <row r="31" spans="1:16">
      <c r="A31" s="4">
        <v>42</v>
      </c>
      <c r="B31" s="19" t="s">
        <v>74</v>
      </c>
      <c r="C31" s="5"/>
      <c r="D31" s="5"/>
      <c r="E31" s="5"/>
      <c r="F31" s="5"/>
      <c r="G31" s="5"/>
      <c r="H31" s="6">
        <f>MIN(H1:H29)</f>
        <v>41138.604618055557</v>
      </c>
      <c r="I31" s="6"/>
      <c r="J31" s="9">
        <f>MIN(J1:J29)</f>
        <v>2.3379629637929611E-3</v>
      </c>
      <c r="K31" s="5"/>
      <c r="L31" s="5"/>
      <c r="M31" s="4" t="str">
        <f t="shared" si="18"/>
        <v/>
      </c>
      <c r="N31" s="5" t="str">
        <f t="shared" si="8"/>
        <v/>
      </c>
      <c r="O31" s="5">
        <f t="shared" si="8"/>
        <v>2.3379629637929611E-3</v>
      </c>
      <c r="P31" s="8">
        <f t="shared" si="8"/>
        <v>2.3379629637929611E-3</v>
      </c>
    </row>
    <row r="32" spans="1:16">
      <c r="A32" s="4">
        <v>43</v>
      </c>
      <c r="B32" s="19" t="s">
        <v>98</v>
      </c>
      <c r="C32" s="5"/>
      <c r="D32" s="5"/>
      <c r="E32" s="5"/>
      <c r="F32" s="5"/>
      <c r="G32" s="5"/>
      <c r="H32" s="6"/>
      <c r="I32" s="6">
        <f>MAX(I1:I29)</f>
        <v>41140.661770833336</v>
      </c>
      <c r="J32" s="9">
        <f>SUM(J6:J27)</f>
        <v>3.4728587963109021</v>
      </c>
      <c r="K32" s="5"/>
      <c r="L32" s="5"/>
      <c r="M32" s="4" t="str">
        <f t="shared" si="18"/>
        <v/>
      </c>
      <c r="N32" s="5" t="str">
        <f t="shared" si="8"/>
        <v/>
      </c>
      <c r="O32" s="5">
        <f t="shared" si="8"/>
        <v>3.4728587963109021</v>
      </c>
      <c r="P32" s="8">
        <f t="shared" si="8"/>
        <v>3.4728587963109021</v>
      </c>
    </row>
    <row r="33" spans="1:16">
      <c r="A33" s="4">
        <v>21</v>
      </c>
      <c r="B33" s="19" t="str">
        <f t="shared" ref="B33:B44" si="19">MID(C33,3,FIND(".sh",C33)-3)</f>
        <v>msscmain</v>
      </c>
      <c r="C33" s="15" t="s">
        <v>41</v>
      </c>
      <c r="D33" s="15" t="s">
        <v>40</v>
      </c>
      <c r="E33" s="15" t="s">
        <v>89</v>
      </c>
      <c r="F33" s="5" t="str">
        <f t="shared" ref="F33:F44" si="20">MID(C33,FIND(".sh",C33)+4,12)</f>
        <v>231:21:02:57</v>
      </c>
      <c r="G33" s="5" t="str">
        <f t="shared" ref="G33:G44" si="21">MID(D33,FIND(".sh",D33)+4,FIND("Elapsed",D33)-FIND(".sh",D33)-5)</f>
        <v>231:21:29:06</v>
      </c>
      <c r="H33" s="6">
        <f t="shared" ref="H33:H44" si="22">DATE(2012,1,1)+MID(F33,1,3)-1+TIME(MID(F33,5,2),MID(F33,8,2),MID(F33,11,2))</f>
        <v>41139.87704861111</v>
      </c>
      <c r="I33" s="6">
        <f t="shared" ref="I33:I44" si="23">DATE(2012,1,1)+MID(G33,1,3)-1+TIME(MID(G33,5,2),MID(G33,8,2),MID(G33,11,2))</f>
        <v>41139.895208333335</v>
      </c>
      <c r="J33" s="7">
        <f t="shared" ref="J33:J44" si="24">I33-H33</f>
        <v>1.8159722225391306E-2</v>
      </c>
      <c r="K33" s="5">
        <f t="shared" ref="K33:K44" si="25">TRIM(SUBSTITUTE(MID(D33,FIND("Suc:",D33)+8,FIND("Dif:",D33)-FIND("Suc:",D33)-10),CHAR(160),CHAR(32)))+0</f>
        <v>115</v>
      </c>
      <c r="L33" s="5">
        <f t="shared" ref="L33:L44" si="26">TRIM(SUBSTITUTE(MID(D33,FIND("Dif:",D33)+11,999),CHAR(160),CHAR(32)))+0</f>
        <v>1</v>
      </c>
      <c r="M33" s="4" t="str">
        <f t="shared" si="18"/>
        <v/>
      </c>
      <c r="N33" s="5">
        <f t="shared" si="8"/>
        <v>1.8159722225391306E-2</v>
      </c>
      <c r="O33" s="5" t="str">
        <f t="shared" si="8"/>
        <v/>
      </c>
      <c r="P33" s="8" t="str">
        <f t="shared" si="8"/>
        <v/>
      </c>
    </row>
    <row r="34" spans="1:16">
      <c r="A34" s="4">
        <v>33</v>
      </c>
      <c r="B34" s="19" t="str">
        <f t="shared" si="19"/>
        <v>sdatmain</v>
      </c>
      <c r="C34" s="15" t="s">
        <v>65</v>
      </c>
      <c r="D34" s="15" t="s">
        <v>64</v>
      </c>
      <c r="E34" s="15" t="s">
        <v>89</v>
      </c>
      <c r="F34" s="5" t="str">
        <f t="shared" si="20"/>
        <v>232:03:43:39</v>
      </c>
      <c r="G34" s="5" t="str">
        <f t="shared" si="21"/>
        <v>232:04:29:48</v>
      </c>
      <c r="H34" s="6">
        <f t="shared" si="22"/>
        <v>41140.155312499999</v>
      </c>
      <c r="I34" s="6">
        <f t="shared" si="23"/>
        <v>41140.187361111108</v>
      </c>
      <c r="J34" s="7">
        <f t="shared" si="24"/>
        <v>3.2048611108621117E-2</v>
      </c>
      <c r="K34" s="5">
        <f t="shared" si="25"/>
        <v>413</v>
      </c>
      <c r="L34" s="5">
        <f t="shared" si="26"/>
        <v>0</v>
      </c>
      <c r="M34" s="4" t="str">
        <f t="shared" si="18"/>
        <v/>
      </c>
      <c r="N34" s="5">
        <f t="shared" si="8"/>
        <v>3.2048611108621117E-2</v>
      </c>
      <c r="O34" s="5" t="str">
        <f t="shared" si="8"/>
        <v/>
      </c>
      <c r="P34" s="8" t="str">
        <f t="shared" si="8"/>
        <v/>
      </c>
    </row>
    <row r="35" spans="1:16">
      <c r="A35" s="4">
        <v>22</v>
      </c>
      <c r="B35" s="19" t="str">
        <f t="shared" si="19"/>
        <v>sdbgmain</v>
      </c>
      <c r="C35" s="15" t="s">
        <v>43</v>
      </c>
      <c r="D35" s="15" t="s">
        <v>42</v>
      </c>
      <c r="E35" s="15" t="s">
        <v>88</v>
      </c>
      <c r="F35" s="5" t="str">
        <f t="shared" si="20"/>
        <v>231:21:13:22</v>
      </c>
      <c r="G35" s="5" t="str">
        <f t="shared" si="21"/>
        <v>231:22:05:59</v>
      </c>
      <c r="H35" s="6">
        <f t="shared" si="22"/>
        <v>41139.884282407409</v>
      </c>
      <c r="I35" s="6">
        <f t="shared" si="23"/>
        <v>41139.92082175926</v>
      </c>
      <c r="J35" s="7">
        <f t="shared" si="24"/>
        <v>3.6539351851388346E-2</v>
      </c>
      <c r="K35" s="5">
        <f t="shared" si="25"/>
        <v>225</v>
      </c>
      <c r="L35" s="5">
        <f t="shared" si="26"/>
        <v>0</v>
      </c>
      <c r="M35" s="4">
        <f t="shared" si="18"/>
        <v>3.6539351851388346E-2</v>
      </c>
      <c r="N35" s="5" t="str">
        <f t="shared" si="8"/>
        <v/>
      </c>
      <c r="O35" s="5" t="str">
        <f t="shared" si="8"/>
        <v/>
      </c>
      <c r="P35" s="8" t="str">
        <f t="shared" si="8"/>
        <v/>
      </c>
    </row>
    <row r="36" spans="1:16">
      <c r="A36" s="4">
        <v>11</v>
      </c>
      <c r="B36" s="19" t="str">
        <f t="shared" si="19"/>
        <v>sddbmain</v>
      </c>
      <c r="C36" s="15" t="s">
        <v>21</v>
      </c>
      <c r="D36" s="15" t="s">
        <v>20</v>
      </c>
      <c r="E36" s="15" t="s">
        <v>88</v>
      </c>
      <c r="F36" s="5" t="str">
        <f t="shared" si="20"/>
        <v>231:06:16:17</v>
      </c>
      <c r="G36" s="5" t="str">
        <f t="shared" si="21"/>
        <v>231:17:38:04</v>
      </c>
      <c r="H36" s="6">
        <f t="shared" si="22"/>
        <v>41139.261307870373</v>
      </c>
      <c r="I36" s="6">
        <f t="shared" si="23"/>
        <v>41139.734768518516</v>
      </c>
      <c r="J36" s="7">
        <f t="shared" si="24"/>
        <v>0.47346064814337296</v>
      </c>
      <c r="K36" s="5">
        <f t="shared" si="25"/>
        <v>3498</v>
      </c>
      <c r="L36" s="5">
        <f t="shared" si="26"/>
        <v>0</v>
      </c>
      <c r="M36" s="4">
        <f t="shared" si="18"/>
        <v>0.47346064814337296</v>
      </c>
      <c r="N36" s="5" t="str">
        <f t="shared" si="8"/>
        <v/>
      </c>
      <c r="O36" s="5" t="str">
        <f t="shared" si="8"/>
        <v/>
      </c>
      <c r="P36" s="8" t="str">
        <f t="shared" si="8"/>
        <v/>
      </c>
    </row>
    <row r="37" spans="1:16">
      <c r="A37" s="4">
        <v>23</v>
      </c>
      <c r="B37" s="19" t="str">
        <f t="shared" si="19"/>
        <v>sdremain</v>
      </c>
      <c r="C37" s="15" t="s">
        <v>45</v>
      </c>
      <c r="D37" s="15" t="s">
        <v>44</v>
      </c>
      <c r="E37" s="15" t="s">
        <v>89</v>
      </c>
      <c r="F37" s="5" t="str">
        <f t="shared" si="20"/>
        <v>231:21:34:41</v>
      </c>
      <c r="G37" s="5" t="str">
        <f t="shared" si="21"/>
        <v>231:22:58:24</v>
      </c>
      <c r="H37" s="6">
        <f t="shared" si="22"/>
        <v>41139.899085648147</v>
      </c>
      <c r="I37" s="6">
        <f t="shared" si="23"/>
        <v>41139.95722222222</v>
      </c>
      <c r="J37" s="7">
        <f t="shared" si="24"/>
        <v>5.8136574072705116E-2</v>
      </c>
      <c r="K37" s="5">
        <f t="shared" si="25"/>
        <v>316</v>
      </c>
      <c r="L37" s="5">
        <f t="shared" si="26"/>
        <v>0</v>
      </c>
      <c r="M37" s="4" t="str">
        <f t="shared" si="18"/>
        <v/>
      </c>
      <c r="N37" s="5">
        <f t="shared" si="8"/>
        <v>5.8136574072705116E-2</v>
      </c>
      <c r="O37" s="5" t="str">
        <f t="shared" si="8"/>
        <v/>
      </c>
      <c r="P37" s="8" t="str">
        <f t="shared" si="8"/>
        <v/>
      </c>
    </row>
    <row r="38" spans="1:16">
      <c r="A38" s="4">
        <v>24</v>
      </c>
      <c r="B38" s="19" t="str">
        <f t="shared" si="19"/>
        <v>sdsvmain</v>
      </c>
      <c r="C38" s="15" t="s">
        <v>46</v>
      </c>
      <c r="D38" s="15" t="s">
        <v>47</v>
      </c>
      <c r="E38" s="15" t="s">
        <v>88</v>
      </c>
      <c r="F38" s="5" t="str">
        <f t="shared" si="20"/>
        <v>231:22:10:14</v>
      </c>
      <c r="G38" s="5" t="str">
        <f t="shared" si="21"/>
        <v>231:22:14:45</v>
      </c>
      <c r="H38" s="6">
        <f t="shared" si="22"/>
        <v>41139.923773148148</v>
      </c>
      <c r="I38" s="6">
        <f t="shared" si="23"/>
        <v>41139.92690972222</v>
      </c>
      <c r="J38" s="7">
        <f t="shared" si="24"/>
        <v>3.1365740724140778E-3</v>
      </c>
      <c r="K38" s="5">
        <f t="shared" si="25"/>
        <v>31</v>
      </c>
      <c r="L38" s="5">
        <f t="shared" si="26"/>
        <v>0</v>
      </c>
      <c r="M38" s="4">
        <f t="shared" si="18"/>
        <v>3.1365740724140778E-3</v>
      </c>
      <c r="N38" s="5" t="str">
        <f t="shared" si="8"/>
        <v/>
      </c>
      <c r="O38" s="5" t="str">
        <f t="shared" si="8"/>
        <v/>
      </c>
      <c r="P38" s="8" t="str">
        <f t="shared" si="8"/>
        <v/>
      </c>
    </row>
    <row r="39" spans="1:16">
      <c r="A39" s="4">
        <v>34</v>
      </c>
      <c r="B39" s="19" t="str">
        <f t="shared" si="19"/>
        <v>smalmain</v>
      </c>
      <c r="C39" s="15" t="s">
        <v>67</v>
      </c>
      <c r="D39" s="15" t="s">
        <v>66</v>
      </c>
      <c r="E39" s="15" t="s">
        <v>89</v>
      </c>
      <c r="F39" s="5" t="str">
        <f t="shared" si="20"/>
        <v>232:04:35:00</v>
      </c>
      <c r="G39" s="5" t="str">
        <f t="shared" si="21"/>
        <v>232:05:39:00</v>
      </c>
      <c r="H39" s="6">
        <f t="shared" si="22"/>
        <v>41140.190972222219</v>
      </c>
      <c r="I39" s="6">
        <f t="shared" si="23"/>
        <v>41140.23541666667</v>
      </c>
      <c r="J39" s="7">
        <f t="shared" si="24"/>
        <v>4.444444445107365E-2</v>
      </c>
      <c r="K39" s="5">
        <f t="shared" si="25"/>
        <v>97</v>
      </c>
      <c r="L39" s="5">
        <f t="shared" si="26"/>
        <v>0</v>
      </c>
      <c r="M39" s="4" t="str">
        <f t="shared" si="18"/>
        <v/>
      </c>
      <c r="N39" s="5">
        <f t="shared" si="8"/>
        <v>4.444444445107365E-2</v>
      </c>
      <c r="O39" s="5" t="str">
        <f t="shared" si="8"/>
        <v/>
      </c>
      <c r="P39" s="8" t="str">
        <f t="shared" si="8"/>
        <v/>
      </c>
    </row>
    <row r="40" spans="1:16">
      <c r="A40" s="4">
        <v>16</v>
      </c>
      <c r="B40" s="19" t="str">
        <f t="shared" si="19"/>
        <v>smbgmain</v>
      </c>
      <c r="C40" s="15" t="s">
        <v>31</v>
      </c>
      <c r="D40" s="15" t="s">
        <v>30</v>
      </c>
      <c r="E40" s="15" t="s">
        <v>89</v>
      </c>
      <c r="F40" s="5" t="str">
        <f t="shared" si="20"/>
        <v>231:17:49:05</v>
      </c>
      <c r="G40" s="5" t="str">
        <f t="shared" si="21"/>
        <v>231:20:57:23</v>
      </c>
      <c r="H40" s="6">
        <f t="shared" si="22"/>
        <v>41139.742418981485</v>
      </c>
      <c r="I40" s="6">
        <f t="shared" si="23"/>
        <v>41139.873182870368</v>
      </c>
      <c r="J40" s="7">
        <f t="shared" si="24"/>
        <v>0.13076388888293877</v>
      </c>
      <c r="K40" s="5">
        <f t="shared" si="25"/>
        <v>10</v>
      </c>
      <c r="L40" s="5">
        <f t="shared" si="26"/>
        <v>0</v>
      </c>
      <c r="M40" s="4" t="str">
        <f t="shared" si="18"/>
        <v/>
      </c>
      <c r="N40" s="5">
        <f t="shared" si="8"/>
        <v>0.13076388888293877</v>
      </c>
      <c r="O40" s="5" t="str">
        <f t="shared" si="8"/>
        <v/>
      </c>
      <c r="P40" s="8" t="str">
        <f t="shared" si="8"/>
        <v/>
      </c>
    </row>
    <row r="41" spans="1:16" ht="15.75" thickBot="1">
      <c r="A41" s="4">
        <v>25</v>
      </c>
      <c r="B41" s="19" t="str">
        <f t="shared" si="19"/>
        <v>smbumain</v>
      </c>
      <c r="C41" s="15" t="s">
        <v>49</v>
      </c>
      <c r="D41" s="15" t="s">
        <v>48</v>
      </c>
      <c r="E41" s="15" t="s">
        <v>88</v>
      </c>
      <c r="F41" s="5" t="str">
        <f t="shared" si="20"/>
        <v>231:22:18:32</v>
      </c>
      <c r="G41" s="5" t="str">
        <f t="shared" si="21"/>
        <v>231:23:46:56</v>
      </c>
      <c r="H41" s="6">
        <f t="shared" si="22"/>
        <v>41139.929537037038</v>
      </c>
      <c r="I41" s="6">
        <f t="shared" si="23"/>
        <v>41139.990925925929</v>
      </c>
      <c r="J41" s="7">
        <f t="shared" si="24"/>
        <v>6.1388888891087845E-2</v>
      </c>
      <c r="K41" s="5">
        <f t="shared" si="25"/>
        <v>436</v>
      </c>
      <c r="L41" s="5">
        <f t="shared" si="26"/>
        <v>0</v>
      </c>
      <c r="M41" s="4">
        <f t="shared" si="18"/>
        <v>6.1388888891087845E-2</v>
      </c>
      <c r="N41" s="5" t="str">
        <f t="shared" si="8"/>
        <v/>
      </c>
      <c r="O41" s="5" t="str">
        <f t="shared" si="8"/>
        <v/>
      </c>
      <c r="P41" s="8" t="str">
        <f t="shared" si="8"/>
        <v/>
      </c>
    </row>
    <row r="42" spans="1:16">
      <c r="A42" s="1">
        <v>35</v>
      </c>
      <c r="B42" s="20" t="str">
        <f t="shared" si="19"/>
        <v>smixmain</v>
      </c>
      <c r="C42" s="25" t="s">
        <v>69</v>
      </c>
      <c r="D42" s="25" t="s">
        <v>68</v>
      </c>
      <c r="E42" s="25" t="s">
        <v>89</v>
      </c>
      <c r="F42" s="2" t="str">
        <f t="shared" si="20"/>
        <v>232:05:44:55</v>
      </c>
      <c r="G42" s="2" t="str">
        <f t="shared" si="21"/>
        <v>232:06:35:32</v>
      </c>
      <c r="H42" s="16">
        <f t="shared" si="22"/>
        <v>41140.239525462966</v>
      </c>
      <c r="I42" s="16">
        <f t="shared" si="23"/>
        <v>41140.274675925924</v>
      </c>
      <c r="J42" s="26">
        <f t="shared" si="24"/>
        <v>3.5150462957972195E-2</v>
      </c>
      <c r="K42" s="2">
        <f t="shared" si="25"/>
        <v>172</v>
      </c>
      <c r="L42" s="2">
        <f t="shared" si="26"/>
        <v>1</v>
      </c>
      <c r="M42" s="1">
        <f t="shared" ref="M42:P42" si="27">SUM(M2:M41)</f>
        <v>1.9963888888960355</v>
      </c>
      <c r="N42" s="2">
        <f t="shared" si="27"/>
        <v>1.8090972222271375</v>
      </c>
      <c r="O42" s="2">
        <f t="shared" si="27"/>
        <v>4.6394560185362934</v>
      </c>
      <c r="P42" s="3">
        <f t="shared" si="27"/>
        <v>4.6394560185362934</v>
      </c>
    </row>
    <row r="43" spans="1:16">
      <c r="A43" s="4">
        <v>17</v>
      </c>
      <c r="B43" s="19" t="str">
        <f t="shared" si="19"/>
        <v>smlrmain</v>
      </c>
      <c r="C43" s="15" t="s">
        <v>33</v>
      </c>
      <c r="D43" s="15" t="s">
        <v>32</v>
      </c>
      <c r="E43" s="15" t="s">
        <v>88</v>
      </c>
      <c r="F43" s="5" t="str">
        <f t="shared" si="20"/>
        <v>231:20:00:49</v>
      </c>
      <c r="G43" s="5" t="str">
        <f t="shared" si="21"/>
        <v>231:20:17:54</v>
      </c>
      <c r="H43" s="6">
        <f t="shared" si="22"/>
        <v>41139.83390046296</v>
      </c>
      <c r="I43" s="6">
        <f t="shared" si="23"/>
        <v>41139.845763888887</v>
      </c>
      <c r="J43" s="7">
        <f t="shared" si="24"/>
        <v>1.1863425927003846E-2</v>
      </c>
      <c r="K43" s="5">
        <f t="shared" si="25"/>
        <v>125</v>
      </c>
      <c r="L43" s="5">
        <f t="shared" si="26"/>
        <v>0</v>
      </c>
      <c r="M43" s="4"/>
      <c r="N43" s="5"/>
      <c r="O43" s="5"/>
      <c r="P43" s="8"/>
    </row>
    <row r="44" spans="1:16">
      <c r="A44" s="4">
        <v>36</v>
      </c>
      <c r="B44" s="19" t="str">
        <f t="shared" si="19"/>
        <v>smtxmain</v>
      </c>
      <c r="C44" s="15" t="s">
        <v>71</v>
      </c>
      <c r="D44" s="15" t="s">
        <v>70</v>
      </c>
      <c r="E44" s="15" t="s">
        <v>89</v>
      </c>
      <c r="F44" s="5" t="str">
        <f t="shared" si="20"/>
        <v>232:06:42:03</v>
      </c>
      <c r="G44" s="5" t="str">
        <f t="shared" si="21"/>
        <v>232:09:18:07</v>
      </c>
      <c r="H44" s="6">
        <f t="shared" si="22"/>
        <v>41140.27920138889</v>
      </c>
      <c r="I44" s="6">
        <f t="shared" si="23"/>
        <v>41140.38758101852</v>
      </c>
      <c r="J44" s="7">
        <f t="shared" si="24"/>
        <v>0.10837962962978054</v>
      </c>
      <c r="K44" s="5">
        <f t="shared" si="25"/>
        <v>375</v>
      </c>
      <c r="L44" s="5">
        <f t="shared" si="26"/>
        <v>0</v>
      </c>
      <c r="M44" s="4"/>
      <c r="N44" s="5"/>
      <c r="O44" s="5"/>
      <c r="P44" s="8"/>
    </row>
    <row r="45" spans="1:16" ht="15.75" thickBot="1">
      <c r="A45" s="10">
        <v>41</v>
      </c>
      <c r="B45" s="21" t="s">
        <v>75</v>
      </c>
      <c r="C45" s="11"/>
      <c r="D45" s="11"/>
      <c r="E45" s="11"/>
      <c r="F45" s="11"/>
      <c r="G45" s="11"/>
      <c r="H45" s="12"/>
      <c r="I45" s="12"/>
      <c r="J45" s="13">
        <f>SUM(J5:J44)</f>
        <v>8.545682870397286</v>
      </c>
      <c r="K45" s="11">
        <f>SUM(K5:K44)</f>
        <v>29299</v>
      </c>
      <c r="L45" s="11">
        <f>SUM(L5:L44)</f>
        <v>13</v>
      </c>
      <c r="M45" s="10"/>
      <c r="N45" s="11"/>
      <c r="O45" s="11"/>
      <c r="P45" s="14"/>
    </row>
  </sheetData>
  <autoFilter ref="A1:L45">
    <sortState ref="A2:L45">
      <sortCondition ref="B1:B45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205" zoomScaleNormal="205" workbookViewId="0">
      <selection activeCell="C4" sqref="C4"/>
    </sheetView>
  </sheetViews>
  <sheetFormatPr defaultRowHeight="15"/>
  <cols>
    <col min="2" max="3" width="11.85546875" customWidth="1"/>
    <col min="4" max="4" width="15.5703125" customWidth="1"/>
    <col min="6" max="6" width="13.42578125" customWidth="1"/>
  </cols>
  <sheetData>
    <row r="1" spans="1:6">
      <c r="A1">
        <v>1</v>
      </c>
      <c r="B1" t="s">
        <v>99</v>
      </c>
      <c r="D1" s="19"/>
      <c r="E1" t="s">
        <v>141</v>
      </c>
      <c r="F1">
        <v>11</v>
      </c>
    </row>
    <row r="2" spans="1:6">
      <c r="A2">
        <v>2</v>
      </c>
      <c r="B2" t="s">
        <v>100</v>
      </c>
      <c r="D2" s="19"/>
      <c r="E2" t="s">
        <v>140</v>
      </c>
      <c r="F2">
        <v>1</v>
      </c>
    </row>
    <row r="3" spans="1:6">
      <c r="A3">
        <v>3</v>
      </c>
      <c r="B3" t="s">
        <v>101</v>
      </c>
      <c r="D3" s="19"/>
      <c r="E3" t="s">
        <v>142</v>
      </c>
      <c r="F3">
        <v>19</v>
      </c>
    </row>
    <row r="4" spans="1:6" ht="18.75">
      <c r="A4">
        <v>4</v>
      </c>
      <c r="B4" t="s">
        <v>102</v>
      </c>
      <c r="C4">
        <v>9</v>
      </c>
      <c r="D4" s="27" t="s">
        <v>139</v>
      </c>
      <c r="E4" t="s">
        <v>143</v>
      </c>
      <c r="F4">
        <v>2</v>
      </c>
    </row>
    <row r="5" spans="1:6" ht="18.75">
      <c r="A5">
        <v>5</v>
      </c>
      <c r="B5" t="s">
        <v>103</v>
      </c>
      <c r="C5">
        <v>10</v>
      </c>
      <c r="D5" s="27" t="s">
        <v>137</v>
      </c>
      <c r="E5" t="s">
        <v>145</v>
      </c>
      <c r="F5">
        <v>11</v>
      </c>
    </row>
    <row r="6" spans="1:6" ht="18.75">
      <c r="A6">
        <v>6</v>
      </c>
      <c r="B6" t="s">
        <v>104</v>
      </c>
      <c r="C6">
        <v>11</v>
      </c>
      <c r="D6" s="27" t="s">
        <v>138</v>
      </c>
      <c r="F6">
        <f>SUM(F1:F5)</f>
        <v>44</v>
      </c>
    </row>
    <row r="7" spans="1:6">
      <c r="A7">
        <v>7</v>
      </c>
      <c r="B7" t="s">
        <v>105</v>
      </c>
      <c r="D7" s="19"/>
      <c r="F7" t="s">
        <v>146</v>
      </c>
    </row>
    <row r="8" spans="1:6">
      <c r="A8">
        <v>8</v>
      </c>
      <c r="B8" t="s">
        <v>106</v>
      </c>
      <c r="D8" s="19"/>
    </row>
    <row r="9" spans="1:6">
      <c r="B9" s="19" t="s">
        <v>140</v>
      </c>
      <c r="C9" s="19"/>
      <c r="D9" s="19"/>
    </row>
    <row r="10" spans="1:6">
      <c r="A10">
        <v>1</v>
      </c>
      <c r="B10" s="28" t="s">
        <v>107</v>
      </c>
      <c r="C10" s="28"/>
    </row>
    <row r="11" spans="1:6">
      <c r="A11">
        <v>2</v>
      </c>
      <c r="B11" t="s">
        <v>108</v>
      </c>
      <c r="D11" s="19"/>
    </row>
    <row r="12" spans="1:6">
      <c r="A12">
        <v>3</v>
      </c>
      <c r="B12" t="s">
        <v>109</v>
      </c>
      <c r="D12" s="19"/>
    </row>
    <row r="13" spans="1:6">
      <c r="A13">
        <v>4</v>
      </c>
      <c r="B13" t="s">
        <v>110</v>
      </c>
      <c r="D13" s="19"/>
    </row>
    <row r="14" spans="1:6">
      <c r="A14">
        <v>5</v>
      </c>
      <c r="B14" t="s">
        <v>111</v>
      </c>
      <c r="D14" s="19"/>
    </row>
    <row r="15" spans="1:6">
      <c r="A15">
        <v>6</v>
      </c>
      <c r="B15" t="s">
        <v>112</v>
      </c>
      <c r="D15" s="19"/>
    </row>
    <row r="16" spans="1:6">
      <c r="A16">
        <v>7</v>
      </c>
      <c r="B16" t="s">
        <v>113</v>
      </c>
      <c r="D16" s="19"/>
    </row>
    <row r="17" spans="1:4">
      <c r="A17">
        <v>8</v>
      </c>
      <c r="B17" t="s">
        <v>90</v>
      </c>
      <c r="D17" s="19"/>
    </row>
    <row r="18" spans="1:4">
      <c r="A18">
        <v>9</v>
      </c>
      <c r="B18" t="s">
        <v>114</v>
      </c>
      <c r="D18" s="19"/>
    </row>
    <row r="19" spans="1:4">
      <c r="A19">
        <v>10</v>
      </c>
      <c r="B19" t="s">
        <v>115</v>
      </c>
      <c r="D19" s="19"/>
    </row>
    <row r="20" spans="1:4">
      <c r="A20">
        <v>11</v>
      </c>
      <c r="B20" t="s">
        <v>116</v>
      </c>
      <c r="D20" s="19"/>
    </row>
    <row r="21" spans="1:4">
      <c r="A21">
        <v>12</v>
      </c>
      <c r="B21" t="s">
        <v>117</v>
      </c>
      <c r="D21" s="19"/>
    </row>
    <row r="22" spans="1:4">
      <c r="A22">
        <v>13</v>
      </c>
      <c r="B22" t="s">
        <v>118</v>
      </c>
      <c r="D22" s="19"/>
    </row>
    <row r="23" spans="1:4">
      <c r="A23">
        <v>14</v>
      </c>
      <c r="B23" t="s">
        <v>119</v>
      </c>
      <c r="D23" s="19"/>
    </row>
    <row r="24" spans="1:4">
      <c r="A24">
        <v>15</v>
      </c>
      <c r="B24" t="s">
        <v>120</v>
      </c>
      <c r="D24" s="19"/>
    </row>
    <row r="25" spans="1:4">
      <c r="A25">
        <v>16</v>
      </c>
      <c r="B25" t="s">
        <v>91</v>
      </c>
      <c r="D25" s="19"/>
    </row>
    <row r="26" spans="1:4">
      <c r="A26">
        <v>17</v>
      </c>
      <c r="B26" t="s">
        <v>121</v>
      </c>
      <c r="D26" s="19"/>
    </row>
    <row r="27" spans="1:4">
      <c r="A27">
        <v>18</v>
      </c>
      <c r="B27" t="s">
        <v>122</v>
      </c>
      <c r="D27" s="19"/>
    </row>
    <row r="28" spans="1:4">
      <c r="A28">
        <v>19</v>
      </c>
      <c r="B28" t="s">
        <v>123</v>
      </c>
      <c r="D28" s="19"/>
    </row>
    <row r="29" spans="1:4">
      <c r="A29">
        <v>1</v>
      </c>
      <c r="B29" s="28" t="s">
        <v>124</v>
      </c>
      <c r="C29" s="28"/>
      <c r="D29" s="19"/>
    </row>
    <row r="30" spans="1:4">
      <c r="A30">
        <v>2</v>
      </c>
      <c r="B30" t="s">
        <v>125</v>
      </c>
      <c r="D30" s="19"/>
    </row>
    <row r="31" spans="1:4">
      <c r="A31">
        <v>1</v>
      </c>
      <c r="B31" s="28" t="s">
        <v>126</v>
      </c>
      <c r="C31" s="28"/>
      <c r="D31" s="19"/>
    </row>
    <row r="32" spans="1:4">
      <c r="A32">
        <v>2</v>
      </c>
      <c r="B32" t="s">
        <v>127</v>
      </c>
      <c r="D32" s="19"/>
    </row>
    <row r="33" spans="1:4">
      <c r="A33">
        <v>3</v>
      </c>
      <c r="B33" t="s">
        <v>128</v>
      </c>
      <c r="D33" s="19"/>
    </row>
    <row r="34" spans="1:4">
      <c r="A34">
        <v>4</v>
      </c>
      <c r="B34" t="s">
        <v>129</v>
      </c>
      <c r="D34" s="19"/>
    </row>
    <row r="35" spans="1:4">
      <c r="A35">
        <v>5</v>
      </c>
      <c r="B35" t="s">
        <v>130</v>
      </c>
      <c r="D35" s="19"/>
    </row>
    <row r="36" spans="1:4">
      <c r="A36">
        <v>6</v>
      </c>
      <c r="B36" t="s">
        <v>131</v>
      </c>
      <c r="D36" s="19"/>
    </row>
    <row r="37" spans="1:4">
      <c r="A37">
        <v>7</v>
      </c>
      <c r="B37" t="s">
        <v>132</v>
      </c>
      <c r="D37" s="19"/>
    </row>
    <row r="38" spans="1:4">
      <c r="A38">
        <v>8</v>
      </c>
      <c r="B38" t="s">
        <v>133</v>
      </c>
      <c r="D38" s="19"/>
    </row>
    <row r="39" spans="1:4">
      <c r="A39">
        <v>9</v>
      </c>
      <c r="B39" t="s">
        <v>134</v>
      </c>
      <c r="D39" s="19"/>
    </row>
    <row r="40" spans="1:4">
      <c r="A40">
        <v>10</v>
      </c>
      <c r="B40" t="s">
        <v>135</v>
      </c>
      <c r="D40" s="19"/>
    </row>
    <row r="41" spans="1:4" ht="15.75" thickBot="1">
      <c r="A41">
        <v>11</v>
      </c>
      <c r="B41" t="s">
        <v>136</v>
      </c>
      <c r="D41" s="19"/>
    </row>
    <row r="42" spans="1:4">
      <c r="D42" s="20"/>
    </row>
    <row r="43" spans="1:4">
      <c r="B43" t="s">
        <v>144</v>
      </c>
      <c r="D43" s="19"/>
    </row>
    <row r="44" spans="1:4">
      <c r="D44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WinAMD64</vt:lpstr>
      <vt:lpstr>42 main 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tachyon</dc:creator>
  <cp:lastModifiedBy>andrew zhang</cp:lastModifiedBy>
  <dcterms:created xsi:type="dcterms:W3CDTF">2012-08-19T17:07:48Z</dcterms:created>
  <dcterms:modified xsi:type="dcterms:W3CDTF">2013-04-24T23:39:20Z</dcterms:modified>
</cp:coreProperties>
</file>