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Weka-Datasets\"/>
    </mc:Choice>
  </mc:AlternateContent>
  <xr:revisionPtr revIDLastSave="0" documentId="13_ncr:1_{F60E376E-6ABF-4DE1-B440-F9EB847A34EF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  <c r="D6" i="1" a="1"/>
  <c r="D6" i="1"/>
  <c r="D7" i="1" a="1"/>
  <c r="D7" i="1"/>
  <c r="D8" i="1" a="1"/>
  <c r="D8" i="1" s="1"/>
  <c r="D9" i="1" a="1"/>
  <c r="D9" i="1"/>
  <c r="D10" i="1" a="1"/>
  <c r="D10" i="1"/>
  <c r="D11" i="1" a="1"/>
  <c r="D11" i="1"/>
  <c r="D12" i="1" a="1"/>
  <c r="D12" i="1"/>
  <c r="D13" i="1" a="1"/>
  <c r="D13" i="1" s="1"/>
  <c r="D14" i="1" a="1"/>
  <c r="D14" i="1" s="1"/>
  <c r="D15" i="1" a="1"/>
  <c r="D15" i="1" s="1"/>
  <c r="D16" i="1" a="1"/>
  <c r="D16" i="1"/>
  <c r="D17" i="1" a="1"/>
  <c r="D17" i="1"/>
  <c r="D18" i="1" a="1"/>
  <c r="D18" i="1" s="1"/>
  <c r="D19" i="1" a="1"/>
  <c r="D19" i="1"/>
  <c r="D20" i="1" a="1"/>
  <c r="D20" i="1" s="1"/>
  <c r="D21" i="1" a="1"/>
  <c r="D21" i="1" s="1"/>
  <c r="D22" i="1" a="1"/>
  <c r="D22" i="1"/>
  <c r="D23" i="1" a="1"/>
  <c r="D23" i="1" s="1"/>
  <c r="D24" i="1" a="1"/>
  <c r="D24" i="1" s="1"/>
  <c r="D25" i="1" a="1"/>
  <c r="D25" i="1" s="1"/>
  <c r="D26" i="1" a="1"/>
  <c r="D26" i="1"/>
  <c r="D27" i="1" a="1"/>
  <c r="D27" i="1"/>
  <c r="D28" i="1" a="1"/>
  <c r="D28" i="1" s="1"/>
  <c r="D29" i="1" a="1"/>
  <c r="D29" i="1"/>
  <c r="D30" i="1" a="1"/>
  <c r="D30" i="1"/>
  <c r="D31" i="1" a="1"/>
  <c r="D31" i="1"/>
  <c r="D32" i="1" a="1"/>
  <c r="D32" i="1"/>
  <c r="D33" i="1" a="1"/>
  <c r="D33" i="1" s="1"/>
  <c r="D34" i="1" a="1"/>
  <c r="D34" i="1" s="1"/>
  <c r="D35" i="1" a="1"/>
  <c r="D35" i="1" s="1"/>
  <c r="D36" i="1" a="1"/>
  <c r="D36" i="1"/>
  <c r="D37" i="1" a="1"/>
  <c r="D37" i="1"/>
  <c r="D38" i="1" a="1"/>
  <c r="D38" i="1" s="1"/>
  <c r="D39" i="1" a="1"/>
  <c r="D39" i="1"/>
  <c r="D40" i="1" a="1"/>
  <c r="D40" i="1"/>
  <c r="D41" i="1" a="1"/>
  <c r="D41" i="1" s="1"/>
  <c r="D42" i="1" a="1"/>
  <c r="D42" i="1"/>
  <c r="D43" i="1" a="1"/>
  <c r="D43" i="1" s="1"/>
  <c r="D44" i="1" a="1"/>
  <c r="D44" i="1" s="1"/>
  <c r="D45" i="1" a="1"/>
  <c r="D45" i="1" s="1"/>
  <c r="D46" i="1" a="1"/>
  <c r="D46" i="1" s="1"/>
  <c r="D47" i="1" a="1"/>
  <c r="D47" i="1"/>
  <c r="D48" i="1" a="1"/>
  <c r="D48" i="1" s="1"/>
  <c r="D49" i="1" a="1"/>
  <c r="D49" i="1"/>
  <c r="D50" i="1" a="1"/>
  <c r="D50" i="1" s="1"/>
  <c r="D51" i="1" a="1"/>
  <c r="D51" i="1"/>
  <c r="Q2" i="1"/>
  <c r="Q3" i="1"/>
  <c r="R4" i="1"/>
  <c r="R5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7" i="1"/>
  <c r="H8" i="1"/>
  <c r="H9" i="1"/>
  <c r="H6" i="1"/>
  <c r="H5" i="1"/>
  <c r="H4" i="1"/>
  <c r="H3" i="1"/>
  <c r="H2" i="1"/>
  <c r="J35" i="1" l="1"/>
  <c r="J45" i="1"/>
  <c r="J20" i="1"/>
  <c r="J51" i="1"/>
  <c r="J38" i="1"/>
  <c r="J26" i="1"/>
  <c r="J9" i="1"/>
  <c r="J37" i="1"/>
  <c r="J34" i="1"/>
  <c r="J15" i="1"/>
  <c r="J28" i="1"/>
  <c r="J24" i="1"/>
  <c r="J2" i="1"/>
  <c r="J40" i="1"/>
  <c r="J50" i="1"/>
  <c r="J12" i="1"/>
  <c r="J7" i="1"/>
  <c r="J31" i="1"/>
  <c r="J41" i="1"/>
  <c r="J25" i="1"/>
  <c r="J46" i="1"/>
  <c r="J21" i="1"/>
  <c r="J32" i="1"/>
  <c r="J36" i="1"/>
  <c r="J43" i="1"/>
  <c r="J47" i="1"/>
  <c r="J13" i="1"/>
  <c r="J18" i="1"/>
  <c r="J14" i="1"/>
  <c r="J6" i="1"/>
  <c r="J30" i="1"/>
  <c r="J16" i="1"/>
  <c r="J10" i="1"/>
  <c r="J23" i="1"/>
  <c r="J44" i="1"/>
  <c r="J39" i="1"/>
  <c r="J8" i="1"/>
  <c r="J48" i="1"/>
  <c r="J27" i="1"/>
  <c r="J3" i="1"/>
  <c r="J11" i="1"/>
  <c r="J19" i="1"/>
  <c r="J22" i="1"/>
  <c r="J42" i="1"/>
  <c r="J5" i="1"/>
  <c r="J49" i="1"/>
  <c r="J29" i="1"/>
  <c r="J33" i="1"/>
  <c r="J4" i="1"/>
  <c r="J17" i="1"/>
  <c r="E36" i="1"/>
  <c r="E44" i="1"/>
  <c r="E25" i="1"/>
  <c r="E7" i="1"/>
  <c r="E29" i="1"/>
  <c r="E30" i="1"/>
  <c r="E41" i="1"/>
  <c r="E40" i="1"/>
  <c r="E3" i="1"/>
  <c r="E20" i="1"/>
  <c r="E10" i="1"/>
  <c r="E28" i="1"/>
  <c r="E35" i="1"/>
  <c r="E9" i="1"/>
  <c r="E13" i="1"/>
  <c r="E48" i="1"/>
  <c r="E38" i="1"/>
  <c r="E39" i="1"/>
  <c r="E14" i="1"/>
  <c r="E43" i="1"/>
  <c r="E50" i="1"/>
  <c r="E17" i="1"/>
  <c r="E45" i="1"/>
  <c r="E37" i="1"/>
  <c r="E18" i="1"/>
  <c r="E5" i="1"/>
  <c r="E51" i="1"/>
  <c r="E19" i="1"/>
  <c r="E32" i="1"/>
  <c r="E47" i="1"/>
  <c r="E8" i="1"/>
  <c r="E24" i="1"/>
  <c r="E23" i="1"/>
  <c r="E49" i="1"/>
  <c r="E6" i="1"/>
  <c r="E46" i="1"/>
  <c r="E15" i="1"/>
  <c r="E31" i="1"/>
  <c r="E12" i="1"/>
  <c r="E33" i="1"/>
  <c r="E11" i="1"/>
  <c r="E34" i="1"/>
  <c r="E2" i="1"/>
  <c r="E21" i="1"/>
  <c r="E26" i="1"/>
  <c r="E42" i="1"/>
  <c r="E27" i="1"/>
  <c r="E16" i="1"/>
  <c r="E22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<sst xmlns="http://schemas.openxmlformats.org/spreadsheetml/2006/main" count="171" uniqueCount="26">
  <si>
    <t>Gender</t>
  </si>
  <si>
    <t>Age</t>
  </si>
  <si>
    <t>Cust ID</t>
  </si>
  <si>
    <t>M</t>
  </si>
  <si>
    <t>F</t>
  </si>
  <si>
    <t>Rentals</t>
  </si>
  <si>
    <t>Genre</t>
  </si>
  <si>
    <t>Action</t>
  </si>
  <si>
    <t>Comedy</t>
  </si>
  <si>
    <t>Drama</t>
  </si>
  <si>
    <t>Income</t>
  </si>
  <si>
    <t xml:space="preserve"> </t>
  </si>
  <si>
    <t>Avg Per Visit</t>
  </si>
  <si>
    <t>Incidentals</t>
  </si>
  <si>
    <t>Yes</t>
  </si>
  <si>
    <t>No</t>
  </si>
  <si>
    <t>Bin</t>
  </si>
  <si>
    <t>Bin Mean Age</t>
  </si>
  <si>
    <t>Min</t>
  </si>
  <si>
    <t>Max</t>
  </si>
  <si>
    <t>Average</t>
  </si>
  <si>
    <t>SD</t>
  </si>
  <si>
    <t>Stat</t>
  </si>
  <si>
    <t>Z-Normalized Rentals</t>
  </si>
  <si>
    <t>Income (Min-Max Normalized)</t>
  </si>
  <si>
    <t>Income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</si>
</sst>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3" xfId="0" applyBorder="1" applyAlignment="1">
      <alignment horizontal="center"/>
    </xf>
    <xf numFmtId="164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/>
    <xf numFmtId="164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0" xfId="0" applyNumberFormat="1"/>
    <xf numFmtId="0" fontId="2" fillId="0" borderId="0" xfId="0" applyFont="1"/>
    <xf numFmtId="165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0" fillId="0" borderId="0" xfId="0" applyNumberFormat="1"/>
    <xf numFmtId="0" fontId="0" fillId="0" borderId="2" xfId="1" applyNumberFormat="1" applyFont="1" applyBorder="1"/>
    <xf numFmtId="0" fontId="0" fillId="0" borderId="1" xfId="1" applyNumberFormat="1" applyFont="1" applyBorder="1"/>
    <xf numFmtId="0" fontId="0" fillId="0" borderId="3" xfId="1" applyNumberFormat="1" applyFont="1" applyBorder="1"/>
  </cellXfs>
  <cellStyles count="2">
    <cellStyle name="Currency" xfId="1" builtinId="4"/>
    <cellStyle name="Normal" xfId="0" builtinId="0"/>
  </cellStyles>
  <dxfs count="17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1" formatCode="&quot;$&quot;#,##0.00_);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ck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1" totalsRowShown="0" headerRowDxfId="16" headerRowBorderDxfId="15" tableBorderDxfId="14">
  <autoFilter ref="A1:M51" xr:uid="{00000000-0009-0000-0100-000001000000}"/>
  <sortState xmlns:xlrd2="http://schemas.microsoft.com/office/spreadsheetml/2017/richdata2" ref="A2:M51">
    <sortCondition ref="F1:F51"/>
  </sortState>
  <tableColumns count="13">
    <tableColumn id="1" xr3:uid="{00000000-0010-0000-0000-000001000000}" name="Cust ID" dataDxfId="13"/>
    <tableColumn id="2" xr3:uid="{00000000-0010-0000-0000-000002000000}" name="Gender" dataDxfId="12"/>
    <tableColumn id="3" xr3:uid="{00000000-0010-0000-0000-000003000000}" name="Income" dataDxfId="11" dataCellStyle="Currency"/>
    <tableColumn id="15" xr3:uid="{00000000-0010-0000-0000-00000F000000}" name="Income Category" dataDxfId="1">
      <calculatedColumnFormula array="1">_xlfn.IFS(C2&gt;=60000, "High",AND(C2 &gt;25000, C2&lt;59999),"Mid",C2&lt;=25000,"Low")</calculatedColumnFormula>
    </tableColumn>
    <tableColumn id="13" xr3:uid="{00000000-0010-0000-0000-00000D000000}" name="Income (Min-Max Normalized)" dataDxfId="0">
      <calculatedColumnFormula>(C2-$Q$2)/($Q$3-$Q$2)</calculatedColumnFormula>
    </tableColumn>
    <tableColumn id="4" xr3:uid="{00000000-0010-0000-0000-000004000000}" name="Age" dataDxfId="10"/>
    <tableColumn id="10" xr3:uid="{00000000-0010-0000-0000-00000A000000}" name="Bin" dataDxfId="9"/>
    <tableColumn id="12" xr3:uid="{00000000-0010-0000-0000-00000C000000}" name="Bin Mean Age" dataDxfId="8"/>
    <tableColumn id="5" xr3:uid="{00000000-0010-0000-0000-000005000000}" name="Rentals" dataDxfId="7"/>
    <tableColumn id="14" xr3:uid="{00000000-0010-0000-0000-00000E000000}" name="Z-Normalized Rentals" dataDxfId="6">
      <calculatedColumnFormula>(I2-$R$4)/$R$5</calculatedColumnFormula>
    </tableColumn>
    <tableColumn id="6" xr3:uid="{00000000-0010-0000-0000-000006000000}" name="Avg Per Visit" dataDxfId="5"/>
    <tableColumn id="7" xr3:uid="{00000000-0010-0000-0000-000007000000}" name="Incidentals" dataDxfId="4"/>
    <tableColumn id="8" xr3:uid="{00000000-0010-0000-0000-000008000000}" name="Genre" dataDxfId="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P1:R5" totalsRowShown="0">
  <autoFilter ref="P1:R5" xr:uid="{00000000-0009-0000-0100-000003000000}"/>
  <tableColumns count="3">
    <tableColumn id="1" xr3:uid="{00000000-0010-0000-0100-000001000000}" name="Stat" dataDxfId="2"/>
    <tableColumn id="2" xr3:uid="{00000000-0010-0000-0100-000002000000}" name="Income"/>
    <tableColumn id="3" xr3:uid="{00000000-0010-0000-0100-000003000000}" name="Rental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K13" sqref="K13"/>
    </sheetView>
  </sheetViews>
  <sheetFormatPr defaultRowHeight="12.75" x14ac:dyDescent="0.2"/>
  <cols>
    <col min="1" max="1" width="9.42578125" customWidth="1"/>
    <col min="2" max="2" width="9.85546875" customWidth="1"/>
    <col min="3" max="3" width="9.85546875" style="29" hidden="1" customWidth="1"/>
    <col min="4" max="4" width="16.42578125" customWidth="1"/>
    <col min="5" max="5" width="27" bestFit="1" customWidth="1"/>
    <col min="6" max="6" width="9.140625" hidden="1" customWidth="1"/>
    <col min="7" max="7" width="0" hidden="1" customWidth="1"/>
    <col min="8" max="8" width="18.42578125" bestFit="1" customWidth="1"/>
    <col min="9" max="9" width="9.85546875" hidden="1" customWidth="1"/>
    <col min="10" max="10" width="20.7109375" customWidth="1"/>
    <col min="11" max="11" width="14.7109375" customWidth="1"/>
    <col min="12" max="12" width="13" customWidth="1"/>
    <col min="16" max="16" width="10.42578125" customWidth="1"/>
    <col min="17" max="18" width="9.85546875" customWidth="1"/>
  </cols>
  <sheetData>
    <row r="1" spans="1:18" ht="13.5" thickBot="1" x14ac:dyDescent="0.25">
      <c r="A1" s="14" t="s">
        <v>2</v>
      </c>
      <c r="B1" s="15" t="s">
        <v>0</v>
      </c>
      <c r="C1" s="28" t="s">
        <v>10</v>
      </c>
      <c r="D1" s="15" t="s">
        <v>25</v>
      </c>
      <c r="E1" s="15" t="s">
        <v>24</v>
      </c>
      <c r="F1" s="15" t="s">
        <v>1</v>
      </c>
      <c r="G1" s="15" t="s">
        <v>16</v>
      </c>
      <c r="H1" s="15" t="s">
        <v>17</v>
      </c>
      <c r="I1" s="15" t="s">
        <v>5</v>
      </c>
      <c r="J1" s="15" t="s">
        <v>23</v>
      </c>
      <c r="K1" s="15" t="s">
        <v>12</v>
      </c>
      <c r="L1" s="16" t="s">
        <v>13</v>
      </c>
      <c r="M1" s="16" t="s">
        <v>6</v>
      </c>
      <c r="P1" s="18" t="s">
        <v>22</v>
      </c>
      <c r="Q1" s="24" t="s">
        <v>10</v>
      </c>
      <c r="R1" s="24" t="s">
        <v>5</v>
      </c>
    </row>
    <row r="2" spans="1:18" ht="13.5" thickTop="1" x14ac:dyDescent="0.2">
      <c r="A2" s="12">
        <v>23</v>
      </c>
      <c r="B2" s="3" t="s">
        <v>4</v>
      </c>
      <c r="C2" s="30">
        <v>2000</v>
      </c>
      <c r="D2" s="4" t="str" cm="1">
        <f t="array" ref="D2">_xlfn.IFS(C2&gt;=60000, "High",AND(C2 &gt;25000, C2&lt;59999),"Mid",C2&lt;=25000,"Low")</f>
        <v>Low</v>
      </c>
      <c r="E2" s="20">
        <f t="shared" ref="E2:E33" si="0">(C2-$Q$2)/($Q$3-$Q$2)</f>
        <v>1.1363636363636364E-2</v>
      </c>
      <c r="F2" s="3">
        <v>15</v>
      </c>
      <c r="G2" s="3">
        <v>1</v>
      </c>
      <c r="H2" s="3">
        <f>AVERAGE($F$2:$F$5)</f>
        <v>15.75</v>
      </c>
      <c r="I2" s="3">
        <v>30</v>
      </c>
      <c r="J2" s="25">
        <f t="shared" ref="J2:J33" si="1">(I2-$R$4)/$R$5</f>
        <v>0.37496377695559324</v>
      </c>
      <c r="K2" s="7">
        <v>2.5</v>
      </c>
      <c r="L2" s="9" t="s">
        <v>15</v>
      </c>
      <c r="M2" s="9" t="s">
        <v>8</v>
      </c>
      <c r="P2" s="24" t="s">
        <v>18</v>
      </c>
      <c r="Q2" s="19">
        <f>MIN(C2:C51)</f>
        <v>1000</v>
      </c>
    </row>
    <row r="3" spans="1:18" x14ac:dyDescent="0.2">
      <c r="A3" s="13">
        <v>18</v>
      </c>
      <c r="B3" s="1" t="s">
        <v>4</v>
      </c>
      <c r="C3" s="31">
        <v>6000</v>
      </c>
      <c r="D3" s="2" t="str" cm="1">
        <f t="array" ref="D3">_xlfn.IFS(C3&gt;=60000, "High",AND(C3 &gt;25000, C3&lt;59999),"Mid",C3&lt;=25000,"Low")</f>
        <v>Low</v>
      </c>
      <c r="E3" s="21">
        <f t="shared" si="0"/>
        <v>5.6818181818181816E-2</v>
      </c>
      <c r="F3" s="1">
        <v>16</v>
      </c>
      <c r="G3" s="1">
        <v>1</v>
      </c>
      <c r="H3" s="3">
        <f>AVERAGE($F$2:$F$5)</f>
        <v>15.75</v>
      </c>
      <c r="I3" s="1">
        <v>39</v>
      </c>
      <c r="J3" s="26">
        <f t="shared" si="1"/>
        <v>1.272483455838662</v>
      </c>
      <c r="K3" s="1">
        <v>1.8</v>
      </c>
      <c r="L3" s="10" t="s">
        <v>14</v>
      </c>
      <c r="M3" s="10" t="s">
        <v>7</v>
      </c>
      <c r="P3" s="24" t="s">
        <v>19</v>
      </c>
      <c r="Q3" s="19">
        <f>MAX(C2:C51)</f>
        <v>89000</v>
      </c>
    </row>
    <row r="4" spans="1:18" x14ac:dyDescent="0.2">
      <c r="A4" s="12">
        <v>20</v>
      </c>
      <c r="B4" s="1" t="s">
        <v>3</v>
      </c>
      <c r="C4" s="31">
        <v>12000</v>
      </c>
      <c r="D4" s="2" t="str" cm="1">
        <f t="array" ref="D4">_xlfn.IFS(C4&gt;=60000, "High",AND(C4 &gt;25000, C4&lt;59999),"Mid",C4&lt;=25000,"Low")</f>
        <v>Low</v>
      </c>
      <c r="E4" s="21">
        <f t="shared" si="0"/>
        <v>0.125</v>
      </c>
      <c r="F4" s="1">
        <v>16</v>
      </c>
      <c r="G4" s="1">
        <v>1</v>
      </c>
      <c r="H4" s="3">
        <f>AVERAGE($F$2:$F$5)</f>
        <v>15.75</v>
      </c>
      <c r="I4" s="1">
        <v>23</v>
      </c>
      <c r="J4" s="26">
        <f t="shared" si="1"/>
        <v>-0.32310708439790453</v>
      </c>
      <c r="K4" s="1">
        <v>2.2000000000000002</v>
      </c>
      <c r="L4" s="10" t="s">
        <v>14</v>
      </c>
      <c r="M4" s="10" t="s">
        <v>7</v>
      </c>
      <c r="P4" s="24" t="s">
        <v>20</v>
      </c>
      <c r="R4">
        <f>AVERAGE(I2:I51)</f>
        <v>26.24</v>
      </c>
    </row>
    <row r="5" spans="1:18" x14ac:dyDescent="0.2">
      <c r="A5" s="13">
        <v>25</v>
      </c>
      <c r="B5" s="1" t="s">
        <v>3</v>
      </c>
      <c r="C5" s="31">
        <v>1000</v>
      </c>
      <c r="D5" s="2" t="str" cm="1">
        <f t="array" ref="D5">_xlfn.IFS(C5&gt;=60000, "High",AND(C5 &gt;25000, C5&lt;59999),"Mid",C5&lt;=25000,"Low")</f>
        <v>Low</v>
      </c>
      <c r="E5" s="21">
        <f t="shared" si="0"/>
        <v>0</v>
      </c>
      <c r="F5" s="1">
        <v>16</v>
      </c>
      <c r="G5" s="1">
        <v>1</v>
      </c>
      <c r="H5" s="3">
        <f>AVERAGE($F$2:$F$5)</f>
        <v>15.75</v>
      </c>
      <c r="I5" s="1">
        <v>25</v>
      </c>
      <c r="J5" s="26">
        <f t="shared" si="1"/>
        <v>-0.12365826686833374</v>
      </c>
      <c r="K5" s="1">
        <v>1.4</v>
      </c>
      <c r="L5" s="10" t="s">
        <v>14</v>
      </c>
      <c r="M5" s="10" t="s">
        <v>8</v>
      </c>
      <c r="P5" s="24" t="s">
        <v>21</v>
      </c>
      <c r="R5" s="23">
        <f>_xlfn.STDEV.S(I2:I51)</f>
        <v>10.02763528394183</v>
      </c>
    </row>
    <row r="6" spans="1:18" x14ac:dyDescent="0.2">
      <c r="A6" s="12">
        <v>29</v>
      </c>
      <c r="B6" s="1" t="s">
        <v>4</v>
      </c>
      <c r="C6" s="31">
        <v>15000</v>
      </c>
      <c r="D6" s="2" t="str" cm="1">
        <f t="array" ref="D6">_xlfn.IFS(C6&gt;=60000, "High",AND(C6 &gt;25000, C6&lt;59999),"Mid",C6&lt;=25000,"Low")</f>
        <v>Low</v>
      </c>
      <c r="E6" s="21">
        <f t="shared" si="0"/>
        <v>0.15909090909090909</v>
      </c>
      <c r="F6" s="1">
        <v>18</v>
      </c>
      <c r="G6" s="1">
        <v>2</v>
      </c>
      <c r="H6" s="1">
        <f>AVERAGE($F$6:$F$9)</f>
        <v>19</v>
      </c>
      <c r="I6" s="1">
        <v>37</v>
      </c>
      <c r="J6" s="26">
        <f t="shared" si="1"/>
        <v>1.0730346383090912</v>
      </c>
      <c r="K6" s="1">
        <v>2.1</v>
      </c>
      <c r="L6" s="10" t="s">
        <v>14</v>
      </c>
      <c r="M6" s="10" t="s">
        <v>7</v>
      </c>
    </row>
    <row r="7" spans="1:18" x14ac:dyDescent="0.2">
      <c r="A7" s="13">
        <v>16</v>
      </c>
      <c r="B7" s="1" t="s">
        <v>3</v>
      </c>
      <c r="C7" s="31">
        <v>17000</v>
      </c>
      <c r="D7" s="2" t="str" cm="1">
        <f t="array" ref="D7">_xlfn.IFS(C7&gt;=60000, "High",AND(C7 &gt;25000, C7&lt;59999),"Mid",C7&lt;=25000,"Low")</f>
        <v>Low</v>
      </c>
      <c r="E7" s="21">
        <f t="shared" si="0"/>
        <v>0.18181818181818182</v>
      </c>
      <c r="F7" s="1">
        <v>19</v>
      </c>
      <c r="G7" s="1">
        <v>2</v>
      </c>
      <c r="H7" s="1">
        <f t="shared" ref="H7:H9" si="2">AVERAGE($F$6:$F$9)</f>
        <v>19</v>
      </c>
      <c r="I7" s="1">
        <v>26</v>
      </c>
      <c r="J7" s="26">
        <f t="shared" si="1"/>
        <v>-2.3933858103548342E-2</v>
      </c>
      <c r="K7" s="1">
        <v>2.2000000000000002</v>
      </c>
      <c r="L7" s="10" t="s">
        <v>14</v>
      </c>
      <c r="M7" s="10" t="s">
        <v>7</v>
      </c>
    </row>
    <row r="8" spans="1:18" x14ac:dyDescent="0.2">
      <c r="A8" s="12">
        <v>40</v>
      </c>
      <c r="B8" s="1" t="s">
        <v>3</v>
      </c>
      <c r="C8" s="31">
        <v>17000</v>
      </c>
      <c r="D8" s="2" t="str" cm="1">
        <f t="array" ref="D8">_xlfn.IFS(C8&gt;=60000, "High",AND(C8 &gt;25000, C8&lt;59999),"Mid",C8&lt;=25000,"Low")</f>
        <v>Low</v>
      </c>
      <c r="E8" s="21">
        <f t="shared" si="0"/>
        <v>0.18181818181818182</v>
      </c>
      <c r="F8" s="1">
        <v>19</v>
      </c>
      <c r="G8" s="1">
        <v>2</v>
      </c>
      <c r="H8" s="1">
        <f t="shared" si="2"/>
        <v>19</v>
      </c>
      <c r="I8" s="1">
        <v>32</v>
      </c>
      <c r="J8" s="26">
        <f t="shared" si="1"/>
        <v>0.57441259448516402</v>
      </c>
      <c r="K8" s="1">
        <v>1.8</v>
      </c>
      <c r="L8" s="10" t="s">
        <v>15</v>
      </c>
      <c r="M8" s="10" t="s">
        <v>7</v>
      </c>
    </row>
    <row r="9" spans="1:18" x14ac:dyDescent="0.2">
      <c r="A9" s="13">
        <v>3</v>
      </c>
      <c r="B9" s="1" t="s">
        <v>4</v>
      </c>
      <c r="C9" s="31">
        <v>32000</v>
      </c>
      <c r="D9" s="2" t="str" cm="1">
        <f t="array" ref="D9">_xlfn.IFS(C9&gt;=60000, "High",AND(C9 &gt;25000, C9&lt;59999),"Mid",C9&lt;=25000,"Low")</f>
        <v>Mid</v>
      </c>
      <c r="E9" s="21">
        <f t="shared" si="0"/>
        <v>0.35227272727272729</v>
      </c>
      <c r="F9" s="1">
        <v>20</v>
      </c>
      <c r="G9" s="1">
        <v>2</v>
      </c>
      <c r="H9" s="1">
        <f t="shared" si="2"/>
        <v>19</v>
      </c>
      <c r="I9" s="1">
        <v>42</v>
      </c>
      <c r="J9" s="26">
        <f t="shared" si="1"/>
        <v>1.571656682133018</v>
      </c>
      <c r="K9" s="1">
        <v>1.6</v>
      </c>
      <c r="L9" s="10" t="s">
        <v>15</v>
      </c>
      <c r="M9" s="10" t="s">
        <v>8</v>
      </c>
    </row>
    <row r="10" spans="1:18" x14ac:dyDescent="0.2">
      <c r="A10" s="12">
        <v>6</v>
      </c>
      <c r="B10" s="1" t="s">
        <v>3</v>
      </c>
      <c r="C10" s="31">
        <v>18000</v>
      </c>
      <c r="D10" s="2" t="str" cm="1">
        <f t="array" ref="D10">_xlfn.IFS(C10&gt;=60000, "High",AND(C10 &gt;25000, C10&lt;59999),"Mid",C10&lt;=25000,"Low")</f>
        <v>Low</v>
      </c>
      <c r="E10" s="21">
        <f t="shared" si="0"/>
        <v>0.19318181818181818</v>
      </c>
      <c r="F10" s="1">
        <v>20</v>
      </c>
      <c r="G10" s="1">
        <v>3</v>
      </c>
      <c r="H10" s="1">
        <f>AVERAGE($F$10:$F$13)</f>
        <v>20.5</v>
      </c>
      <c r="I10" s="1">
        <v>33</v>
      </c>
      <c r="J10" s="26">
        <f t="shared" si="1"/>
        <v>0.67413700324994952</v>
      </c>
      <c r="K10" s="1">
        <v>1.7</v>
      </c>
      <c r="L10" s="10" t="s">
        <v>15</v>
      </c>
      <c r="M10" s="10" t="s">
        <v>7</v>
      </c>
    </row>
    <row r="11" spans="1:18" x14ac:dyDescent="0.2">
      <c r="A11" s="13">
        <v>50</v>
      </c>
      <c r="B11" s="1" t="s">
        <v>3</v>
      </c>
      <c r="C11" s="31">
        <v>24000</v>
      </c>
      <c r="D11" s="2" t="str" cm="1">
        <f t="array" ref="D11">_xlfn.IFS(C11&gt;=60000, "High",AND(C11 &gt;25000, C11&lt;59999),"Mid",C11&lt;=25000,"Low")</f>
        <v>Low</v>
      </c>
      <c r="E11" s="21">
        <f t="shared" si="0"/>
        <v>0.26136363636363635</v>
      </c>
      <c r="F11" s="1">
        <v>20</v>
      </c>
      <c r="G11" s="1">
        <v>3</v>
      </c>
      <c r="H11" s="1">
        <f>AVERAGE($F$10:$F$13)</f>
        <v>20.5</v>
      </c>
      <c r="I11" s="1">
        <v>33</v>
      </c>
      <c r="J11" s="26">
        <f t="shared" si="1"/>
        <v>0.67413700324994952</v>
      </c>
      <c r="K11" s="1">
        <v>4.7</v>
      </c>
      <c r="L11" s="10" t="s">
        <v>15</v>
      </c>
      <c r="M11" s="10" t="s">
        <v>7</v>
      </c>
    </row>
    <row r="12" spans="1:18" x14ac:dyDescent="0.2">
      <c r="A12" s="12">
        <v>9</v>
      </c>
      <c r="B12" s="1" t="s">
        <v>3</v>
      </c>
      <c r="C12" s="31">
        <v>38000</v>
      </c>
      <c r="D12" s="2" t="str" cm="1">
        <f t="array" ref="D12">_xlfn.IFS(C12&gt;=60000, "High",AND(C12 &gt;25000, C12&lt;59999),"Mid",C12&lt;=25000,"Low")</f>
        <v>Mid</v>
      </c>
      <c r="E12" s="21">
        <f t="shared" si="0"/>
        <v>0.42045454545454547</v>
      </c>
      <c r="F12" s="1">
        <v>21</v>
      </c>
      <c r="G12" s="1">
        <v>3</v>
      </c>
      <c r="H12" s="1">
        <f>AVERAGE($F$10:$F$13)</f>
        <v>20.5</v>
      </c>
      <c r="I12" s="1">
        <v>18</v>
      </c>
      <c r="J12" s="26">
        <f t="shared" si="1"/>
        <v>-0.82172912822183153</v>
      </c>
      <c r="K12" s="1">
        <v>2.1</v>
      </c>
      <c r="L12" s="10" t="s">
        <v>15</v>
      </c>
      <c r="M12" s="10" t="s">
        <v>8</v>
      </c>
    </row>
    <row r="13" spans="1:18" x14ac:dyDescent="0.2">
      <c r="A13" s="13">
        <v>36</v>
      </c>
      <c r="B13" s="1" t="s">
        <v>4</v>
      </c>
      <c r="C13" s="31">
        <v>29000</v>
      </c>
      <c r="D13" s="2" t="str" cm="1">
        <f t="array" ref="D13">_xlfn.IFS(C13&gt;=60000, "High",AND(C13 &gt;25000, C13&lt;59999),"Mid",C13&lt;=25000,"Low")</f>
        <v>Mid</v>
      </c>
      <c r="E13" s="21">
        <f t="shared" si="0"/>
        <v>0.31818181818181818</v>
      </c>
      <c r="F13" s="1">
        <v>21</v>
      </c>
      <c r="G13" s="1">
        <v>3</v>
      </c>
      <c r="H13" s="1">
        <f>AVERAGE($F$10:$F$13)</f>
        <v>20.5</v>
      </c>
      <c r="I13" s="1">
        <v>34</v>
      </c>
      <c r="J13" s="26">
        <f t="shared" si="1"/>
        <v>0.77386141201473491</v>
      </c>
      <c r="K13" s="1">
        <v>2.2999999999999998</v>
      </c>
      <c r="L13" s="10" t="s">
        <v>15</v>
      </c>
      <c r="M13" s="10" t="s">
        <v>8</v>
      </c>
    </row>
    <row r="14" spans="1:18" x14ac:dyDescent="0.2">
      <c r="A14" s="12">
        <v>11</v>
      </c>
      <c r="B14" s="1" t="s">
        <v>4</v>
      </c>
      <c r="C14" s="31">
        <v>41000</v>
      </c>
      <c r="D14" s="2" t="str" cm="1">
        <f t="array" ref="D14">_xlfn.IFS(C14&gt;=60000, "High",AND(C14 &gt;25000, C14&lt;59999),"Mid",C14&lt;=25000,"Low")</f>
        <v>Mid</v>
      </c>
      <c r="E14" s="21">
        <f t="shared" si="0"/>
        <v>0.45454545454545453</v>
      </c>
      <c r="F14" s="1">
        <v>22</v>
      </c>
      <c r="G14" s="1">
        <v>4</v>
      </c>
      <c r="H14" s="1">
        <f>AVERAGE($F$14:$F$17)</f>
        <v>23.25</v>
      </c>
      <c r="I14" s="1">
        <v>48</v>
      </c>
      <c r="J14" s="26">
        <f t="shared" si="1"/>
        <v>2.1700031347217306</v>
      </c>
      <c r="K14" s="1">
        <v>2.2999999999999998</v>
      </c>
      <c r="L14" s="10" t="s">
        <v>14</v>
      </c>
      <c r="M14" s="10" t="s">
        <v>9</v>
      </c>
    </row>
    <row r="15" spans="1:18" x14ac:dyDescent="0.2">
      <c r="A15" s="13">
        <v>12</v>
      </c>
      <c r="B15" s="1" t="s">
        <v>4</v>
      </c>
      <c r="C15" s="31">
        <v>26000</v>
      </c>
      <c r="D15" s="2" t="str" cm="1">
        <f t="array" ref="D15">_xlfn.IFS(C15&gt;=60000, "High",AND(C15 &gt;25000, C15&lt;59999),"Mid",C15&lt;=25000,"Low")</f>
        <v>Mid</v>
      </c>
      <c r="E15" s="21">
        <f t="shared" si="0"/>
        <v>0.28409090909090912</v>
      </c>
      <c r="F15" s="1">
        <v>22</v>
      </c>
      <c r="G15" s="1">
        <v>4</v>
      </c>
      <c r="H15" s="1">
        <f>AVERAGE($F$14:$F$17)</f>
        <v>23.25</v>
      </c>
      <c r="I15" s="1">
        <v>29</v>
      </c>
      <c r="J15" s="26">
        <f t="shared" si="1"/>
        <v>0.27523936819080785</v>
      </c>
      <c r="K15" s="1">
        <v>2.9</v>
      </c>
      <c r="L15" s="10" t="s">
        <v>14</v>
      </c>
      <c r="M15" s="10" t="s">
        <v>7</v>
      </c>
      <c r="O15" s="8"/>
      <c r="P15" s="8"/>
      <c r="Q15" s="8"/>
      <c r="R15" s="8"/>
    </row>
    <row r="16" spans="1:18" x14ac:dyDescent="0.2">
      <c r="A16" s="12">
        <v>44</v>
      </c>
      <c r="B16" s="1" t="s">
        <v>3</v>
      </c>
      <c r="C16" s="31">
        <v>35000</v>
      </c>
      <c r="D16" s="2" t="str" cm="1">
        <f t="array" ref="D16">_xlfn.IFS(C16&gt;=60000, "High",AND(C16 &gt;25000, C16&lt;59999),"Mid",C16&lt;=25000,"Low")</f>
        <v>Mid</v>
      </c>
      <c r="E16" s="21">
        <f t="shared" si="0"/>
        <v>0.38636363636363635</v>
      </c>
      <c r="F16" s="1">
        <v>24</v>
      </c>
      <c r="G16" s="1">
        <v>4</v>
      </c>
      <c r="H16" s="1">
        <f>AVERAGE($F$14:$F$17)</f>
        <v>23.25</v>
      </c>
      <c r="I16" s="1">
        <v>24</v>
      </c>
      <c r="J16" s="26">
        <f t="shared" si="1"/>
        <v>-0.22338267563311914</v>
      </c>
      <c r="K16" s="1">
        <v>1.7</v>
      </c>
      <c r="L16" s="10" t="s">
        <v>15</v>
      </c>
      <c r="M16" s="10" t="s">
        <v>9</v>
      </c>
      <c r="O16" s="8"/>
      <c r="P16" s="8"/>
      <c r="Q16" s="8"/>
      <c r="R16" s="8"/>
    </row>
    <row r="17" spans="1:18" x14ac:dyDescent="0.2">
      <c r="A17" s="13">
        <v>1</v>
      </c>
      <c r="B17" s="1" t="s">
        <v>3</v>
      </c>
      <c r="C17" s="31">
        <v>45000</v>
      </c>
      <c r="D17" s="2" t="str" cm="1">
        <f t="array" ref="D17">_xlfn.IFS(C17&gt;=60000, "High",AND(C17 &gt;25000, C17&lt;59999),"Mid",C17&lt;=25000,"Low")</f>
        <v>Mid</v>
      </c>
      <c r="E17" s="21">
        <f t="shared" si="0"/>
        <v>0.5</v>
      </c>
      <c r="F17" s="1">
        <v>25</v>
      </c>
      <c r="G17" s="1">
        <v>4</v>
      </c>
      <c r="H17" s="1">
        <f>AVERAGE($F$14:$F$17)</f>
        <v>23.25</v>
      </c>
      <c r="I17" s="1">
        <v>27</v>
      </c>
      <c r="J17" s="26">
        <f t="shared" si="1"/>
        <v>7.5790550661237063E-2</v>
      </c>
      <c r="K17" s="1">
        <v>2.5</v>
      </c>
      <c r="L17" s="10" t="s">
        <v>14</v>
      </c>
      <c r="M17" s="10" t="s">
        <v>7</v>
      </c>
      <c r="O17" s="8"/>
      <c r="P17" s="8"/>
      <c r="Q17" s="8"/>
      <c r="R17" s="8"/>
    </row>
    <row r="18" spans="1:18" x14ac:dyDescent="0.2">
      <c r="A18" s="12">
        <v>8</v>
      </c>
      <c r="B18" s="1" t="s">
        <v>3</v>
      </c>
      <c r="C18" s="31">
        <v>74000</v>
      </c>
      <c r="D18" s="2" t="str" cm="1">
        <f t="array" ref="D18">_xlfn.IFS(C18&gt;=60000, "High",AND(C18 &gt;25000, C18&lt;59999),"Mid",C18&lt;=25000,"Low")</f>
        <v>High</v>
      </c>
      <c r="E18" s="21">
        <f t="shared" si="0"/>
        <v>0.82954545454545459</v>
      </c>
      <c r="F18" s="1">
        <v>25</v>
      </c>
      <c r="G18" s="1">
        <v>5</v>
      </c>
      <c r="H18" s="1">
        <f>AVERAGE($F$18:$F$21)</f>
        <v>25</v>
      </c>
      <c r="I18" s="1">
        <v>31</v>
      </c>
      <c r="J18" s="26">
        <f t="shared" si="1"/>
        <v>0.47468818572037869</v>
      </c>
      <c r="K18" s="1">
        <v>2.4</v>
      </c>
      <c r="L18" s="10" t="s">
        <v>14</v>
      </c>
      <c r="M18" s="10" t="s">
        <v>7</v>
      </c>
    </row>
    <row r="19" spans="1:18" x14ac:dyDescent="0.2">
      <c r="A19" s="13">
        <v>19</v>
      </c>
      <c r="B19" s="1" t="s">
        <v>4</v>
      </c>
      <c r="C19" s="31">
        <v>24000</v>
      </c>
      <c r="D19" s="2" t="str" cm="1">
        <f t="array" ref="D19">_xlfn.IFS(C19&gt;=60000, "High",AND(C19 &gt;25000, C19&lt;59999),"Mid",C19&lt;=25000,"Low")</f>
        <v>Low</v>
      </c>
      <c r="E19" s="21">
        <f t="shared" si="0"/>
        <v>0.26136363636363635</v>
      </c>
      <c r="F19" s="1">
        <v>25</v>
      </c>
      <c r="G19" s="1">
        <v>5</v>
      </c>
      <c r="H19" s="1">
        <f>AVERAGE($F$18:$F$21)</f>
        <v>25</v>
      </c>
      <c r="I19" s="1">
        <v>41</v>
      </c>
      <c r="J19" s="26">
        <f t="shared" si="1"/>
        <v>1.4719322733682327</v>
      </c>
      <c r="K19" s="1">
        <v>3.1</v>
      </c>
      <c r="L19" s="10" t="s">
        <v>15</v>
      </c>
      <c r="M19" s="10" t="s">
        <v>8</v>
      </c>
    </row>
    <row r="20" spans="1:18" x14ac:dyDescent="0.2">
      <c r="A20" s="12">
        <v>30</v>
      </c>
      <c r="B20" s="1" t="s">
        <v>3</v>
      </c>
      <c r="C20" s="31">
        <v>41000</v>
      </c>
      <c r="D20" s="2" t="str" cm="1">
        <f t="array" ref="D20">_xlfn.IFS(C20&gt;=60000, "High",AND(C20 &gt;25000, C20&lt;59999),"Mid",C20&lt;=25000,"Low")</f>
        <v>Mid</v>
      </c>
      <c r="E20" s="21">
        <f t="shared" si="0"/>
        <v>0.45454545454545453</v>
      </c>
      <c r="F20" s="1">
        <v>25</v>
      </c>
      <c r="G20" s="1">
        <v>5</v>
      </c>
      <c r="H20" s="1">
        <f>AVERAGE($F$18:$F$21)</f>
        <v>25</v>
      </c>
      <c r="I20" s="1">
        <v>17</v>
      </c>
      <c r="J20" s="26">
        <f t="shared" si="1"/>
        <v>-0.92145353698661692</v>
      </c>
      <c r="K20" s="1">
        <v>1.4</v>
      </c>
      <c r="L20" s="10" t="s">
        <v>14</v>
      </c>
      <c r="M20" s="10" t="s">
        <v>7</v>
      </c>
    </row>
    <row r="21" spans="1:18" x14ac:dyDescent="0.2">
      <c r="A21" s="13">
        <v>33</v>
      </c>
      <c r="B21" s="1" t="s">
        <v>3</v>
      </c>
      <c r="C21" s="31">
        <v>23000</v>
      </c>
      <c r="D21" s="2" t="str" cm="1">
        <f t="array" ref="D21">_xlfn.IFS(C21&gt;=60000, "High",AND(C21 &gt;25000, C21&lt;59999),"Mid",C21&lt;=25000,"Low")</f>
        <v>Low</v>
      </c>
      <c r="E21" s="21">
        <f t="shared" si="0"/>
        <v>0.25</v>
      </c>
      <c r="F21" s="1">
        <v>25</v>
      </c>
      <c r="G21" s="1">
        <v>5</v>
      </c>
      <c r="H21" s="1">
        <f>AVERAGE($F$18:$F$21)</f>
        <v>25</v>
      </c>
      <c r="I21" s="1">
        <v>28</v>
      </c>
      <c r="J21" s="26">
        <f t="shared" si="1"/>
        <v>0.17551495942602247</v>
      </c>
      <c r="K21" s="1">
        <v>2.7</v>
      </c>
      <c r="L21" s="10" t="s">
        <v>15</v>
      </c>
      <c r="M21" s="10" t="s">
        <v>7</v>
      </c>
    </row>
    <row r="22" spans="1:18" x14ac:dyDescent="0.2">
      <c r="A22" s="12">
        <v>42</v>
      </c>
      <c r="B22" s="1" t="s">
        <v>3</v>
      </c>
      <c r="C22" s="31">
        <v>32000</v>
      </c>
      <c r="D22" s="2" t="str" cm="1">
        <f t="array" ref="D22">_xlfn.IFS(C22&gt;=60000, "High",AND(C22 &gt;25000, C22&lt;59999),"Mid",C22&lt;=25000,"Low")</f>
        <v>Mid</v>
      </c>
      <c r="E22" s="21">
        <f t="shared" si="0"/>
        <v>0.35227272727272729</v>
      </c>
      <c r="F22" s="1">
        <v>25</v>
      </c>
      <c r="G22" s="1">
        <v>6</v>
      </c>
      <c r="H22" s="1">
        <f>AVERAGE($F$22:$F$25)</f>
        <v>26.75</v>
      </c>
      <c r="I22" s="1">
        <v>26</v>
      </c>
      <c r="J22" s="26">
        <f t="shared" si="1"/>
        <v>-2.3933858103548342E-2</v>
      </c>
      <c r="K22" s="1">
        <v>2.2000000000000002</v>
      </c>
      <c r="L22" s="10" t="s">
        <v>14</v>
      </c>
      <c r="M22" s="10" t="s">
        <v>7</v>
      </c>
    </row>
    <row r="23" spans="1:18" x14ac:dyDescent="0.2">
      <c r="A23" s="13">
        <v>49</v>
      </c>
      <c r="B23" s="1" t="s">
        <v>3</v>
      </c>
      <c r="C23" s="31">
        <v>31000</v>
      </c>
      <c r="D23" s="2" t="str" cm="1">
        <f t="array" ref="D23">_xlfn.IFS(C23&gt;=60000, "High",AND(C23 &gt;25000, C23&lt;59999),"Mid",C23&lt;=25000,"Low")</f>
        <v>Mid</v>
      </c>
      <c r="E23" s="21">
        <f t="shared" si="0"/>
        <v>0.34090909090909088</v>
      </c>
      <c r="F23" s="1">
        <v>25</v>
      </c>
      <c r="G23" s="1">
        <v>6</v>
      </c>
      <c r="H23" s="1">
        <f>AVERAGE($F$22:$F$25)</f>
        <v>26.75</v>
      </c>
      <c r="I23" s="1">
        <v>42</v>
      </c>
      <c r="J23" s="26">
        <f t="shared" si="1"/>
        <v>1.571656682133018</v>
      </c>
      <c r="K23" s="1">
        <v>3.4</v>
      </c>
      <c r="L23" s="10" t="s">
        <v>14</v>
      </c>
      <c r="M23" s="10" t="s">
        <v>7</v>
      </c>
    </row>
    <row r="24" spans="1:18" x14ac:dyDescent="0.2">
      <c r="A24" s="12">
        <v>43</v>
      </c>
      <c r="B24" s="1" t="s">
        <v>4</v>
      </c>
      <c r="C24" s="31">
        <v>49000</v>
      </c>
      <c r="D24" s="2" t="str" cm="1">
        <f t="array" ref="D24">_xlfn.IFS(C24&gt;=60000, "High",AND(C24 &gt;25000, C24&lt;59999),"Mid",C24&lt;=25000,"Low")</f>
        <v>Mid</v>
      </c>
      <c r="E24" s="21">
        <f t="shared" si="0"/>
        <v>0.54545454545454541</v>
      </c>
      <c r="F24" s="1">
        <v>28</v>
      </c>
      <c r="G24" s="1">
        <v>6</v>
      </c>
      <c r="H24" s="1">
        <f>AVERAGE($F$22:$F$25)</f>
        <v>26.75</v>
      </c>
      <c r="I24" s="1">
        <v>48</v>
      </c>
      <c r="J24" s="26">
        <f t="shared" si="1"/>
        <v>2.1700031347217306</v>
      </c>
      <c r="K24" s="1">
        <v>3.3</v>
      </c>
      <c r="L24" s="10" t="s">
        <v>14</v>
      </c>
      <c r="M24" s="10" t="s">
        <v>9</v>
      </c>
    </row>
    <row r="25" spans="1:18" x14ac:dyDescent="0.2">
      <c r="A25" s="13">
        <v>35</v>
      </c>
      <c r="B25" s="1" t="s">
        <v>3</v>
      </c>
      <c r="C25" s="31">
        <v>74000</v>
      </c>
      <c r="D25" s="2" t="str" cm="1">
        <f t="array" ref="D25">_xlfn.IFS(C25&gt;=60000, "High",AND(C25 &gt;25000, C25&lt;59999),"Mid",C25&lt;=25000,"Low")</f>
        <v>High</v>
      </c>
      <c r="E25" s="21">
        <f t="shared" si="0"/>
        <v>0.82954545454545459</v>
      </c>
      <c r="F25" s="1">
        <v>29</v>
      </c>
      <c r="G25" s="1">
        <v>6</v>
      </c>
      <c r="H25" s="1">
        <f>AVERAGE($F$22:$F$25)</f>
        <v>26.75</v>
      </c>
      <c r="I25" s="1">
        <v>43</v>
      </c>
      <c r="J25" s="26">
        <f t="shared" si="1"/>
        <v>1.6713810908978035</v>
      </c>
      <c r="K25" s="1">
        <v>4.5999999999999996</v>
      </c>
      <c r="L25" s="10" t="s">
        <v>14</v>
      </c>
      <c r="M25" s="10" t="s">
        <v>7</v>
      </c>
    </row>
    <row r="26" spans="1:18" x14ac:dyDescent="0.2">
      <c r="A26" s="12">
        <v>15</v>
      </c>
      <c r="B26" s="1" t="s">
        <v>3</v>
      </c>
      <c r="C26" s="31">
        <v>68000</v>
      </c>
      <c r="D26" s="2" t="str" cm="1">
        <f t="array" ref="D26">_xlfn.IFS(C26&gt;=60000, "High",AND(C26 &gt;25000, C26&lt;59999),"Mid",C26&lt;=25000,"Low")</f>
        <v>High</v>
      </c>
      <c r="E26" s="21">
        <f t="shared" si="0"/>
        <v>0.76136363636363635</v>
      </c>
      <c r="F26" s="1">
        <v>30</v>
      </c>
      <c r="G26" s="1">
        <v>7</v>
      </c>
      <c r="H26" s="1">
        <f>AVERAGE($F$26:$F$29)</f>
        <v>31.25</v>
      </c>
      <c r="I26" s="1">
        <v>36</v>
      </c>
      <c r="J26" s="26">
        <f t="shared" si="1"/>
        <v>0.97331022954430568</v>
      </c>
      <c r="K26" s="1">
        <v>2.7</v>
      </c>
      <c r="L26" s="10" t="s">
        <v>14</v>
      </c>
      <c r="M26" s="10" t="s">
        <v>8</v>
      </c>
    </row>
    <row r="27" spans="1:18" x14ac:dyDescent="0.2">
      <c r="A27" s="13">
        <v>32</v>
      </c>
      <c r="B27" s="1" t="s">
        <v>3</v>
      </c>
      <c r="C27" s="31">
        <v>47000</v>
      </c>
      <c r="D27" s="2" t="str" cm="1">
        <f t="array" ref="D27">_xlfn.IFS(C27&gt;=60000, "High",AND(C27 &gt;25000, C27&lt;59999),"Mid",C27&lt;=25000,"Low")</f>
        <v>Mid</v>
      </c>
      <c r="E27" s="21">
        <f t="shared" si="0"/>
        <v>0.52272727272727271</v>
      </c>
      <c r="F27" s="1">
        <v>30</v>
      </c>
      <c r="G27" s="1">
        <v>7</v>
      </c>
      <c r="H27" s="1">
        <f>AVERAGE($F$26:$F$29)</f>
        <v>31.25</v>
      </c>
      <c r="I27" s="1">
        <v>21</v>
      </c>
      <c r="J27" s="26">
        <f t="shared" si="1"/>
        <v>-0.52255590192747536</v>
      </c>
      <c r="K27" s="1">
        <v>3.1</v>
      </c>
      <c r="L27" s="10" t="s">
        <v>14</v>
      </c>
      <c r="M27" s="10" t="s">
        <v>9</v>
      </c>
    </row>
    <row r="28" spans="1:18" x14ac:dyDescent="0.2">
      <c r="A28" s="12">
        <v>34</v>
      </c>
      <c r="B28" s="5" t="s">
        <v>4</v>
      </c>
      <c r="C28" s="32">
        <v>29000</v>
      </c>
      <c r="D28" s="6" t="str" cm="1">
        <f t="array" ref="D28">_xlfn.IFS(C28&gt;=60000, "High",AND(C28 &gt;25000, C28&lt;59999),"Mid",C28&lt;=25000,"Low")</f>
        <v>Mid</v>
      </c>
      <c r="E28" s="22">
        <f t="shared" si="0"/>
        <v>0.31818181818181818</v>
      </c>
      <c r="F28" s="5">
        <v>32</v>
      </c>
      <c r="G28" s="5">
        <v>7</v>
      </c>
      <c r="H28" s="1">
        <f>AVERAGE($F$26:$F$29)</f>
        <v>31.25</v>
      </c>
      <c r="I28" s="5">
        <v>19</v>
      </c>
      <c r="J28" s="27">
        <f t="shared" si="1"/>
        <v>-0.72200471945704614</v>
      </c>
      <c r="K28" s="1">
        <v>2.9</v>
      </c>
      <c r="L28" s="11" t="s">
        <v>14</v>
      </c>
      <c r="M28" s="11" t="s">
        <v>7</v>
      </c>
    </row>
    <row r="29" spans="1:18" x14ac:dyDescent="0.2">
      <c r="A29" s="13">
        <v>2</v>
      </c>
      <c r="B29" s="5" t="s">
        <v>4</v>
      </c>
      <c r="C29" s="32">
        <v>54000</v>
      </c>
      <c r="D29" s="6" t="str" cm="1">
        <f t="array" ref="D29">_xlfn.IFS(C29&gt;=60000, "High",AND(C29 &gt;25000, C29&lt;59999),"Mid",C29&lt;=25000,"Low")</f>
        <v>Mid</v>
      </c>
      <c r="E29" s="22">
        <f t="shared" si="0"/>
        <v>0.60227272727272729</v>
      </c>
      <c r="F29" s="5">
        <v>33</v>
      </c>
      <c r="G29" s="5">
        <v>7</v>
      </c>
      <c r="H29" s="1">
        <f>AVERAGE($F$26:$F$29)</f>
        <v>31.25</v>
      </c>
      <c r="I29" s="5">
        <v>12</v>
      </c>
      <c r="J29" s="27">
        <f t="shared" si="1"/>
        <v>-1.4200755808105441</v>
      </c>
      <c r="K29" s="1">
        <v>3.4</v>
      </c>
      <c r="L29" s="11" t="s">
        <v>15</v>
      </c>
      <c r="M29" s="11" t="s">
        <v>9</v>
      </c>
    </row>
    <row r="30" spans="1:18" x14ac:dyDescent="0.2">
      <c r="A30" s="12">
        <v>22</v>
      </c>
      <c r="B30" s="5" t="s">
        <v>3</v>
      </c>
      <c r="C30" s="32">
        <v>25000</v>
      </c>
      <c r="D30" s="6" t="str" cm="1">
        <f t="array" ref="D30">_xlfn.IFS(C30&gt;=60000, "High",AND(C30 &gt;25000, C30&lt;59999),"Mid",C30&lt;=25000,"Low")</f>
        <v>Low</v>
      </c>
      <c r="E30" s="22">
        <f t="shared" si="0"/>
        <v>0.27272727272727271</v>
      </c>
      <c r="F30" s="5">
        <v>33</v>
      </c>
      <c r="G30" s="5">
        <v>8</v>
      </c>
      <c r="H30" s="5">
        <f>AVERAGE($F$30:$F$33)</f>
        <v>34</v>
      </c>
      <c r="I30" s="5">
        <v>16</v>
      </c>
      <c r="J30" s="27">
        <f t="shared" si="1"/>
        <v>-1.0211779457514023</v>
      </c>
      <c r="K30" s="1">
        <v>2.9</v>
      </c>
      <c r="L30" s="11" t="s">
        <v>14</v>
      </c>
      <c r="M30" s="11" t="s">
        <v>9</v>
      </c>
    </row>
    <row r="31" spans="1:18" x14ac:dyDescent="0.2">
      <c r="A31" s="13">
        <v>41</v>
      </c>
      <c r="B31" s="1" t="s">
        <v>4</v>
      </c>
      <c r="C31" s="31">
        <v>50000</v>
      </c>
      <c r="D31" s="2" t="str" cm="1">
        <f t="array" ref="D31">_xlfn.IFS(C31&gt;=60000, "High",AND(C31 &gt;25000, C31&lt;59999),"Mid",C31&lt;=25000,"Low")</f>
        <v>Mid</v>
      </c>
      <c r="E31" s="21">
        <f t="shared" si="0"/>
        <v>0.55681818181818177</v>
      </c>
      <c r="F31" s="1">
        <v>33</v>
      </c>
      <c r="G31" s="1">
        <v>8</v>
      </c>
      <c r="H31" s="5">
        <f>AVERAGE($F$30:$F$33)</f>
        <v>34</v>
      </c>
      <c r="I31" s="1">
        <v>17</v>
      </c>
      <c r="J31" s="26">
        <f t="shared" si="1"/>
        <v>-0.92145353698661692</v>
      </c>
      <c r="K31" s="1">
        <v>1.4</v>
      </c>
      <c r="L31" s="10" t="s">
        <v>15</v>
      </c>
      <c r="M31" s="10" t="s">
        <v>9</v>
      </c>
    </row>
    <row r="32" spans="1:18" x14ac:dyDescent="0.2">
      <c r="A32" s="12">
        <v>5</v>
      </c>
      <c r="B32" s="3" t="s">
        <v>3</v>
      </c>
      <c r="C32" s="30">
        <v>37000</v>
      </c>
      <c r="D32" s="4" t="str" cm="1">
        <f t="array" ref="D32">_xlfn.IFS(C32&gt;=60000, "High",AND(C32 &gt;25000, C32&lt;59999),"Mid",C32&lt;=25000,"Low")</f>
        <v>Mid</v>
      </c>
      <c r="E32" s="20">
        <f t="shared" si="0"/>
        <v>0.40909090909090912</v>
      </c>
      <c r="F32" s="3">
        <v>35</v>
      </c>
      <c r="G32" s="3">
        <v>8</v>
      </c>
      <c r="H32" s="5">
        <f>AVERAGE($F$30:$F$33)</f>
        <v>34</v>
      </c>
      <c r="I32" s="3">
        <v>25</v>
      </c>
      <c r="J32" s="25">
        <f t="shared" si="1"/>
        <v>-0.12365826686833374</v>
      </c>
      <c r="K32" s="1">
        <v>3.2</v>
      </c>
      <c r="L32" s="9" t="s">
        <v>14</v>
      </c>
      <c r="M32" s="9" t="s">
        <v>7</v>
      </c>
    </row>
    <row r="33" spans="1:18" x14ac:dyDescent="0.2">
      <c r="A33" s="13">
        <v>17</v>
      </c>
      <c r="B33" s="1" t="s">
        <v>3</v>
      </c>
      <c r="C33" s="31">
        <v>36000</v>
      </c>
      <c r="D33" s="2" t="str" cm="1">
        <f t="array" ref="D33">_xlfn.IFS(C33&gt;=60000, "High",AND(C33 &gt;25000, C33&lt;59999),"Mid",C33&lt;=25000,"Low")</f>
        <v>Mid</v>
      </c>
      <c r="E33" s="21">
        <f t="shared" si="0"/>
        <v>0.39772727272727271</v>
      </c>
      <c r="F33" s="1">
        <v>35</v>
      </c>
      <c r="G33" s="1">
        <v>8</v>
      </c>
      <c r="H33" s="5">
        <f>AVERAGE($F$30:$F$33)</f>
        <v>34</v>
      </c>
      <c r="I33" s="1">
        <v>28</v>
      </c>
      <c r="J33" s="26">
        <f t="shared" si="1"/>
        <v>0.17551495942602247</v>
      </c>
      <c r="K33" s="1">
        <v>3.5</v>
      </c>
      <c r="L33" s="10" t="s">
        <v>14</v>
      </c>
      <c r="M33" s="10" t="s">
        <v>9</v>
      </c>
    </row>
    <row r="34" spans="1:18" x14ac:dyDescent="0.2">
      <c r="A34" s="12">
        <v>24</v>
      </c>
      <c r="B34" s="1" t="s">
        <v>4</v>
      </c>
      <c r="C34" s="31">
        <v>79000</v>
      </c>
      <c r="D34" s="2" t="str" cm="1">
        <f t="array" ref="D34">_xlfn.IFS(C34&gt;=60000, "High",AND(C34 &gt;25000, C34&lt;59999),"Mid",C34&lt;=25000,"Low")</f>
        <v>High</v>
      </c>
      <c r="E34" s="21">
        <f t="shared" ref="E34:E51" si="3">(C34-$Q$2)/($Q$3-$Q$2)</f>
        <v>0.88636363636363635</v>
      </c>
      <c r="F34" s="1">
        <v>35</v>
      </c>
      <c r="G34" s="1">
        <v>9</v>
      </c>
      <c r="H34" s="1">
        <f>AVERAGE($F$34:$F$37)</f>
        <v>35</v>
      </c>
      <c r="I34" s="1">
        <v>22</v>
      </c>
      <c r="J34" s="26">
        <f t="shared" ref="J34:J51" si="4">(I34-$R$4)/$R$5</f>
        <v>-0.42283149316268998</v>
      </c>
      <c r="K34" s="1">
        <v>3.8</v>
      </c>
      <c r="L34" s="10" t="s">
        <v>14</v>
      </c>
      <c r="M34" s="10" t="s">
        <v>9</v>
      </c>
    </row>
    <row r="35" spans="1:18" x14ac:dyDescent="0.2">
      <c r="A35" s="13">
        <v>26</v>
      </c>
      <c r="B35" s="1" t="s">
        <v>4</v>
      </c>
      <c r="C35" s="31">
        <v>56000</v>
      </c>
      <c r="D35" s="2" t="str" cm="1">
        <f t="array" ref="D35">_xlfn.IFS(C35&gt;=60000, "High",AND(C35 &gt;25000, C35&lt;59999),"Mid",C35&lt;=25000,"Low")</f>
        <v>Mid</v>
      </c>
      <c r="E35" s="21">
        <f t="shared" si="3"/>
        <v>0.625</v>
      </c>
      <c r="F35" s="1">
        <v>35</v>
      </c>
      <c r="G35" s="1">
        <v>9</v>
      </c>
      <c r="H35" s="1">
        <f>AVERAGE($F$34:$F$37)</f>
        <v>35</v>
      </c>
      <c r="I35" s="1">
        <v>40</v>
      </c>
      <c r="J35" s="26">
        <f t="shared" si="4"/>
        <v>1.3722078646034472</v>
      </c>
      <c r="K35" s="1">
        <v>2.6</v>
      </c>
      <c r="L35" s="10" t="s">
        <v>14</v>
      </c>
      <c r="M35" s="10" t="s">
        <v>7</v>
      </c>
    </row>
    <row r="36" spans="1:18" x14ac:dyDescent="0.2">
      <c r="A36" s="12">
        <v>39</v>
      </c>
      <c r="B36" s="1" t="s">
        <v>4</v>
      </c>
      <c r="C36" s="31">
        <v>68000</v>
      </c>
      <c r="D36" s="2" t="str" cm="1">
        <f t="array" ref="D36">_xlfn.IFS(C36&gt;=60000, "High",AND(C36 &gt;25000, C36&lt;59999),"Mid",C36&lt;=25000,"Low")</f>
        <v>High</v>
      </c>
      <c r="E36" s="21">
        <f t="shared" si="3"/>
        <v>0.76136363636363635</v>
      </c>
      <c r="F36" s="1">
        <v>35</v>
      </c>
      <c r="G36" s="1">
        <v>9</v>
      </c>
      <c r="H36" s="1">
        <f>AVERAGE($F$34:$F$37)</f>
        <v>35</v>
      </c>
      <c r="I36" s="1">
        <v>19</v>
      </c>
      <c r="J36" s="26">
        <f t="shared" si="4"/>
        <v>-0.72200471945704614</v>
      </c>
      <c r="K36" s="1">
        <v>3.9</v>
      </c>
      <c r="L36" s="10" t="s">
        <v>15</v>
      </c>
      <c r="M36" s="10" t="s">
        <v>8</v>
      </c>
    </row>
    <row r="37" spans="1:18" x14ac:dyDescent="0.2">
      <c r="A37" s="13">
        <v>47</v>
      </c>
      <c r="B37" s="1" t="s">
        <v>4</v>
      </c>
      <c r="C37" s="31">
        <v>69000</v>
      </c>
      <c r="D37" s="2" t="str" cm="1">
        <f t="array" ref="D37">_xlfn.IFS(C37&gt;=60000, "High",AND(C37 &gt;25000, C37&lt;59999),"Mid",C37&lt;=25000,"Low")</f>
        <v>High</v>
      </c>
      <c r="E37" s="21">
        <f t="shared" si="3"/>
        <v>0.77272727272727271</v>
      </c>
      <c r="F37" s="1">
        <v>35</v>
      </c>
      <c r="G37" s="1">
        <v>9</v>
      </c>
      <c r="H37" s="1">
        <f>AVERAGE($F$34:$F$37)</f>
        <v>35</v>
      </c>
      <c r="I37" s="1">
        <v>22</v>
      </c>
      <c r="J37" s="26">
        <f t="shared" si="4"/>
        <v>-0.42283149316268998</v>
      </c>
      <c r="K37" s="1">
        <v>2.8</v>
      </c>
      <c r="L37" s="10" t="s">
        <v>14</v>
      </c>
      <c r="M37" s="10" t="s">
        <v>9</v>
      </c>
    </row>
    <row r="38" spans="1:18" x14ac:dyDescent="0.2">
      <c r="A38" s="12">
        <v>14</v>
      </c>
      <c r="B38" s="1" t="s">
        <v>3</v>
      </c>
      <c r="C38" s="31">
        <v>45000</v>
      </c>
      <c r="D38" s="2" t="str" cm="1">
        <f t="array" ref="D38">_xlfn.IFS(C38&gt;=60000, "High",AND(C38 &gt;25000, C38&lt;59999),"Mid",C38&lt;=25000,"Low")</f>
        <v>Mid</v>
      </c>
      <c r="E38" s="21">
        <f t="shared" si="3"/>
        <v>0.5</v>
      </c>
      <c r="F38" s="1">
        <v>36</v>
      </c>
      <c r="G38" s="1">
        <v>10</v>
      </c>
      <c r="H38" s="1">
        <f>AVERAGE($F$38:$F$41)</f>
        <v>38</v>
      </c>
      <c r="I38" s="1">
        <v>24</v>
      </c>
      <c r="J38" s="26">
        <f t="shared" si="4"/>
        <v>-0.22338267563311914</v>
      </c>
      <c r="K38" s="1">
        <v>2.7</v>
      </c>
      <c r="L38" s="10" t="s">
        <v>15</v>
      </c>
      <c r="M38" s="10" t="s">
        <v>9</v>
      </c>
      <c r="P38" t="s">
        <v>11</v>
      </c>
    </row>
    <row r="39" spans="1:18" x14ac:dyDescent="0.2">
      <c r="A39" s="13">
        <v>38</v>
      </c>
      <c r="B39" s="1" t="s">
        <v>3</v>
      </c>
      <c r="C39" s="31">
        <v>41000</v>
      </c>
      <c r="D39" s="2" t="str" cm="1">
        <f t="array" ref="D39">_xlfn.IFS(C39&gt;=60000, "High",AND(C39 &gt;25000, C39&lt;59999),"Mid",C39&lt;=25000,"Low")</f>
        <v>Mid</v>
      </c>
      <c r="E39" s="21">
        <f t="shared" si="3"/>
        <v>0.45454545454545453</v>
      </c>
      <c r="F39" s="1">
        <v>38</v>
      </c>
      <c r="G39" s="1">
        <v>10</v>
      </c>
      <c r="H39" s="1">
        <f>AVERAGE($F$38:$F$41)</f>
        <v>38</v>
      </c>
      <c r="I39" s="1">
        <v>20</v>
      </c>
      <c r="J39" s="26">
        <f t="shared" si="4"/>
        <v>-0.62228031069226075</v>
      </c>
      <c r="K39" s="1">
        <v>3.3</v>
      </c>
      <c r="L39" s="10" t="s">
        <v>14</v>
      </c>
      <c r="M39" s="10" t="s">
        <v>9</v>
      </c>
    </row>
    <row r="40" spans="1:18" x14ac:dyDescent="0.2">
      <c r="A40" s="12">
        <v>45</v>
      </c>
      <c r="B40" s="1" t="s">
        <v>3</v>
      </c>
      <c r="C40" s="31">
        <v>56000</v>
      </c>
      <c r="D40" s="2" t="str" cm="1">
        <f t="array" ref="D40">_xlfn.IFS(C40&gt;=60000, "High",AND(C40 &gt;25000, C40&lt;59999),"Mid",C40&lt;=25000,"Low")</f>
        <v>Mid</v>
      </c>
      <c r="E40" s="21">
        <f t="shared" si="3"/>
        <v>0.625</v>
      </c>
      <c r="F40" s="1">
        <v>38</v>
      </c>
      <c r="G40" s="1">
        <v>10</v>
      </c>
      <c r="H40" s="1">
        <f>AVERAGE($F$38:$F$41)</f>
        <v>38</v>
      </c>
      <c r="I40" s="1">
        <v>30</v>
      </c>
      <c r="J40" s="26">
        <f t="shared" si="4"/>
        <v>0.37496377695559324</v>
      </c>
      <c r="K40" s="1">
        <v>3.5</v>
      </c>
      <c r="L40" s="10" t="s">
        <v>14</v>
      </c>
      <c r="M40" s="10" t="s">
        <v>9</v>
      </c>
    </row>
    <row r="41" spans="1:18" x14ac:dyDescent="0.2">
      <c r="A41" s="13">
        <v>10</v>
      </c>
      <c r="B41" s="1" t="s">
        <v>4</v>
      </c>
      <c r="C41" s="31">
        <v>65000</v>
      </c>
      <c r="D41" s="2" t="str" cm="1">
        <f t="array" ref="D41">_xlfn.IFS(C41&gt;=60000, "High",AND(C41 &gt;25000, C41&lt;59999),"Mid",C41&lt;=25000,"Low")</f>
        <v>High</v>
      </c>
      <c r="E41" s="21">
        <f t="shared" si="3"/>
        <v>0.72727272727272729</v>
      </c>
      <c r="F41" s="1">
        <v>40</v>
      </c>
      <c r="G41" s="1">
        <v>10</v>
      </c>
      <c r="H41" s="1">
        <f>AVERAGE($F$38:$F$41)</f>
        <v>38</v>
      </c>
      <c r="I41" s="1">
        <v>21</v>
      </c>
      <c r="J41" s="26">
        <f t="shared" si="4"/>
        <v>-0.52255590192747536</v>
      </c>
      <c r="K41" s="1">
        <v>3.3</v>
      </c>
      <c r="L41" s="10" t="s">
        <v>15</v>
      </c>
      <c r="M41" s="10" t="s">
        <v>9</v>
      </c>
    </row>
    <row r="42" spans="1:18" x14ac:dyDescent="0.2">
      <c r="A42" s="12">
        <v>46</v>
      </c>
      <c r="B42" s="3" t="s">
        <v>4</v>
      </c>
      <c r="C42" s="30">
        <v>57000</v>
      </c>
      <c r="D42" s="4" t="str" cm="1">
        <f t="array" ref="D42">_xlfn.IFS(C42&gt;=60000, "High",AND(C42 &gt;25000, C42&lt;59999),"Mid",C42&lt;=25000,"Low")</f>
        <v>Mid</v>
      </c>
      <c r="E42" s="20">
        <f t="shared" si="3"/>
        <v>0.63636363636363635</v>
      </c>
      <c r="F42" s="3">
        <v>43</v>
      </c>
      <c r="G42" s="3">
        <v>11</v>
      </c>
      <c r="H42" s="3">
        <f>AVERAGE($F$42:$F$45)</f>
        <v>45</v>
      </c>
      <c r="I42" s="3">
        <v>9</v>
      </c>
      <c r="J42" s="25">
        <f t="shared" si="4"/>
        <v>-1.7192488071049001</v>
      </c>
      <c r="K42" s="3">
        <v>1.1000000000000001</v>
      </c>
      <c r="L42" s="9" t="s">
        <v>15</v>
      </c>
      <c r="M42" s="9" t="s">
        <v>9</v>
      </c>
    </row>
    <row r="43" spans="1:18" x14ac:dyDescent="0.2">
      <c r="A43" s="12">
        <v>7</v>
      </c>
      <c r="B43" s="1" t="s">
        <v>4</v>
      </c>
      <c r="C43" s="31">
        <v>29000</v>
      </c>
      <c r="D43" s="2" t="str" cm="1">
        <f t="array" ref="D43">_xlfn.IFS(C43&gt;=60000, "High",AND(C43 &gt;25000, C43&lt;59999),"Mid",C43&lt;=25000,"Low")</f>
        <v>Mid</v>
      </c>
      <c r="E43" s="21">
        <f t="shared" si="3"/>
        <v>0.31818181818181818</v>
      </c>
      <c r="F43" s="1">
        <v>45</v>
      </c>
      <c r="G43" s="1">
        <v>11</v>
      </c>
      <c r="H43" s="3">
        <f>AVERAGE($F$42:$F$45)</f>
        <v>45</v>
      </c>
      <c r="I43" s="1">
        <v>19</v>
      </c>
      <c r="J43" s="26">
        <f t="shared" si="4"/>
        <v>-0.72200471945704614</v>
      </c>
      <c r="K43" s="1">
        <v>3.8</v>
      </c>
      <c r="L43" s="10" t="s">
        <v>15</v>
      </c>
      <c r="M43" s="10" t="s">
        <v>9</v>
      </c>
    </row>
    <row r="44" spans="1:18" x14ac:dyDescent="0.2">
      <c r="A44" s="12">
        <v>13</v>
      </c>
      <c r="B44" s="1" t="s">
        <v>3</v>
      </c>
      <c r="C44" s="31">
        <v>83000</v>
      </c>
      <c r="D44" s="2" t="str" cm="1">
        <f t="array" ref="D44">_xlfn.IFS(C44&gt;=60000, "High",AND(C44 &gt;25000, C44&lt;59999),"Mid",C44&lt;=25000,"Low")</f>
        <v>High</v>
      </c>
      <c r="E44" s="21">
        <f t="shared" si="3"/>
        <v>0.93181818181818177</v>
      </c>
      <c r="F44" s="1">
        <v>46</v>
      </c>
      <c r="G44" s="1">
        <v>11</v>
      </c>
      <c r="H44" s="3">
        <f>AVERAGE($F$42:$F$45)</f>
        <v>45</v>
      </c>
      <c r="I44" s="1">
        <v>14</v>
      </c>
      <c r="J44" s="26">
        <f t="shared" si="4"/>
        <v>-1.2206267632809731</v>
      </c>
      <c r="K44" s="1">
        <v>3.6</v>
      </c>
      <c r="L44" s="10" t="s">
        <v>15</v>
      </c>
      <c r="M44" s="10" t="s">
        <v>8</v>
      </c>
    </row>
    <row r="45" spans="1:18" x14ac:dyDescent="0.2">
      <c r="A45" s="13">
        <v>37</v>
      </c>
      <c r="B45" s="1" t="s">
        <v>3</v>
      </c>
      <c r="C45" s="31">
        <v>89000</v>
      </c>
      <c r="D45" s="2" t="str" cm="1">
        <f t="array" ref="D45">_xlfn.IFS(C45&gt;=60000, "High",AND(C45 &gt;25000, C45&lt;59999),"Mid",C45&lt;=25000,"Low")</f>
        <v>High</v>
      </c>
      <c r="E45" s="21">
        <f t="shared" si="3"/>
        <v>1</v>
      </c>
      <c r="F45" s="1">
        <v>46</v>
      </c>
      <c r="G45" s="1">
        <v>11</v>
      </c>
      <c r="H45" s="3">
        <f>AVERAGE($F$42:$F$45)</f>
        <v>45</v>
      </c>
      <c r="I45" s="1">
        <v>12</v>
      </c>
      <c r="J45" s="26">
        <f t="shared" si="4"/>
        <v>-1.4200755808105441</v>
      </c>
      <c r="K45" s="1">
        <v>1.2</v>
      </c>
      <c r="L45" s="10" t="s">
        <v>15</v>
      </c>
      <c r="M45" s="10" t="s">
        <v>8</v>
      </c>
      <c r="O45" s="8"/>
      <c r="P45" s="8"/>
      <c r="Q45" s="8"/>
      <c r="R45" s="8"/>
    </row>
    <row r="46" spans="1:18" x14ac:dyDescent="0.2">
      <c r="A46" s="12">
        <v>27</v>
      </c>
      <c r="B46" s="1" t="s">
        <v>4</v>
      </c>
      <c r="C46" s="31">
        <v>62000</v>
      </c>
      <c r="D46" s="2" t="str" cm="1">
        <f t="array" ref="D46">_xlfn.IFS(C46&gt;=60000, "High",AND(C46 &gt;25000, C46&lt;59999),"Mid",C46&lt;=25000,"Low")</f>
        <v>High</v>
      </c>
      <c r="E46" s="21">
        <f t="shared" si="3"/>
        <v>0.69318181818181823</v>
      </c>
      <c r="F46" s="1">
        <v>47</v>
      </c>
      <c r="G46" s="1">
        <v>12</v>
      </c>
      <c r="H46" s="3">
        <f>AVERAGE($F$46:$F$49)</f>
        <v>49.5</v>
      </c>
      <c r="I46" s="1">
        <v>32</v>
      </c>
      <c r="J46" s="26">
        <f t="shared" si="4"/>
        <v>0.57441259448516402</v>
      </c>
      <c r="K46" s="1">
        <v>3.6</v>
      </c>
      <c r="L46" s="10" t="s">
        <v>15</v>
      </c>
      <c r="M46" s="10" t="s">
        <v>9</v>
      </c>
    </row>
    <row r="47" spans="1:18" x14ac:dyDescent="0.2">
      <c r="A47" s="12">
        <v>48</v>
      </c>
      <c r="B47" s="1" t="s">
        <v>4</v>
      </c>
      <c r="C47" s="31">
        <v>52000</v>
      </c>
      <c r="D47" s="2" t="str" cm="1">
        <f t="array" ref="D47">_xlfn.IFS(C47&gt;=60000, "High",AND(C47 &gt;25000, C47&lt;59999),"Mid",C47&lt;=25000,"Low")</f>
        <v>Mid</v>
      </c>
      <c r="E47" s="21">
        <f t="shared" si="3"/>
        <v>0.57954545454545459</v>
      </c>
      <c r="F47" s="1">
        <v>47</v>
      </c>
      <c r="G47" s="1">
        <v>12</v>
      </c>
      <c r="H47" s="3">
        <f>AVERAGE($F$46:$F$49)</f>
        <v>49.5</v>
      </c>
      <c r="I47" s="1">
        <v>14</v>
      </c>
      <c r="J47" s="26">
        <f t="shared" si="4"/>
        <v>-1.2206267632809731</v>
      </c>
      <c r="K47" s="1">
        <v>1.6</v>
      </c>
      <c r="L47" s="10" t="s">
        <v>15</v>
      </c>
      <c r="M47" s="10" t="s">
        <v>9</v>
      </c>
    </row>
    <row r="48" spans="1:18" x14ac:dyDescent="0.2">
      <c r="A48" s="13">
        <v>21</v>
      </c>
      <c r="B48" s="1" t="s">
        <v>4</v>
      </c>
      <c r="C48" s="31">
        <v>47000</v>
      </c>
      <c r="D48" s="2" t="str" cm="1">
        <f t="array" ref="D48">_xlfn.IFS(C48&gt;=60000, "High",AND(C48 &gt;25000, C48&lt;59999),"Mid",C48&lt;=25000,"Low")</f>
        <v>Mid</v>
      </c>
      <c r="E48" s="21">
        <f t="shared" si="3"/>
        <v>0.52272727272727271</v>
      </c>
      <c r="F48" s="1">
        <v>52</v>
      </c>
      <c r="G48" s="1">
        <v>12</v>
      </c>
      <c r="H48" s="3">
        <f>AVERAGE($F$46:$F$49)</f>
        <v>49.5</v>
      </c>
      <c r="I48" s="1">
        <v>11</v>
      </c>
      <c r="J48" s="26">
        <f t="shared" si="4"/>
        <v>-1.5197999895753294</v>
      </c>
      <c r="K48" s="1">
        <v>3.1</v>
      </c>
      <c r="L48" s="10" t="s">
        <v>15</v>
      </c>
      <c r="M48" s="10" t="s">
        <v>9</v>
      </c>
    </row>
    <row r="49" spans="1:13" x14ac:dyDescent="0.2">
      <c r="A49" s="12">
        <v>28</v>
      </c>
      <c r="B49" s="5" t="s">
        <v>3</v>
      </c>
      <c r="C49" s="32">
        <v>57000</v>
      </c>
      <c r="D49" s="6" t="str" cm="1">
        <f t="array" ref="D49">_xlfn.IFS(C49&gt;=60000, "High",AND(C49 &gt;25000, C49&lt;59999),"Mid",C49&lt;=25000,"Low")</f>
        <v>Mid</v>
      </c>
      <c r="E49" s="22">
        <f t="shared" si="3"/>
        <v>0.63636363636363635</v>
      </c>
      <c r="F49" s="5">
        <v>52</v>
      </c>
      <c r="G49" s="5">
        <v>12</v>
      </c>
      <c r="H49" s="3">
        <f>AVERAGE($F$46:$F$49)</f>
        <v>49.5</v>
      </c>
      <c r="I49" s="5">
        <v>22</v>
      </c>
      <c r="J49" s="27">
        <f t="shared" si="4"/>
        <v>-0.42283149316268998</v>
      </c>
      <c r="K49" s="1">
        <v>4.0999999999999996</v>
      </c>
      <c r="L49" s="11" t="s">
        <v>15</v>
      </c>
      <c r="M49" s="11" t="s">
        <v>8</v>
      </c>
    </row>
    <row r="50" spans="1:13" x14ac:dyDescent="0.2">
      <c r="A50" s="13">
        <v>31</v>
      </c>
      <c r="B50" s="1" t="s">
        <v>4</v>
      </c>
      <c r="C50" s="31">
        <v>49000</v>
      </c>
      <c r="D50" s="2" t="str" cm="1">
        <f t="array" ref="D50">_xlfn.IFS(C50&gt;=60000, "High",AND(C50 &gt;25000, C50&lt;59999),"Mid",C50&lt;=25000,"Low")</f>
        <v>Mid</v>
      </c>
      <c r="E50" s="21">
        <f t="shared" si="3"/>
        <v>0.54545454545454541</v>
      </c>
      <c r="F50" s="1">
        <v>56</v>
      </c>
      <c r="G50" s="1">
        <v>13</v>
      </c>
      <c r="H50" s="1">
        <f>AVERAGE($F$50:$F$51)</f>
        <v>63</v>
      </c>
      <c r="I50" s="1">
        <v>15</v>
      </c>
      <c r="J50" s="26">
        <f t="shared" si="4"/>
        <v>-1.1209023545161878</v>
      </c>
      <c r="K50" s="1">
        <v>3.2</v>
      </c>
      <c r="L50" s="10" t="s">
        <v>15</v>
      </c>
      <c r="M50" s="10" t="s">
        <v>8</v>
      </c>
    </row>
    <row r="51" spans="1:13" x14ac:dyDescent="0.2">
      <c r="A51" s="17">
        <v>4</v>
      </c>
      <c r="B51" s="5" t="s">
        <v>4</v>
      </c>
      <c r="C51" s="32">
        <v>59000</v>
      </c>
      <c r="D51" s="6" t="str" cm="1">
        <f t="array" ref="D51">_xlfn.IFS(C51&gt;=60000, "High",AND(C51 &gt;25000, C51&lt;59999),"Mid",C51&lt;=25000,"Low")</f>
        <v>Mid</v>
      </c>
      <c r="E51" s="22">
        <f t="shared" si="3"/>
        <v>0.65909090909090906</v>
      </c>
      <c r="F51" s="5">
        <v>70</v>
      </c>
      <c r="G51" s="5">
        <v>13</v>
      </c>
      <c r="H51" s="1">
        <f>AVERAGE($F$50:$F$51)</f>
        <v>63</v>
      </c>
      <c r="I51" s="5">
        <v>16</v>
      </c>
      <c r="J51" s="27">
        <f t="shared" si="4"/>
        <v>-1.0211779457514023</v>
      </c>
      <c r="K51" s="5">
        <v>4.2</v>
      </c>
      <c r="L51" s="11" t="s">
        <v>14</v>
      </c>
      <c r="M51" s="11" t="s">
        <v>9</v>
      </c>
    </row>
  </sheetData>
  <phoneticPr fontId="0" type="noConversion"/>
  <pageMargins left="0.75" right="0.75" top="1" bottom="1" header="0.5" footer="0.5"/>
  <pageSetup orientation="portrait" horizontalDpi="4294967293" r:id="rId1"/>
  <headerFooter alignWithMargins="0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339502C2DB641912DC8145D98EA29" ma:contentTypeVersion="6" ma:contentTypeDescription="Create a new document." ma:contentTypeScope="" ma:versionID="05bc7cc959d0063084a1ca3e5b76602f">
  <xsd:schema xmlns:xsd="http://www.w3.org/2001/XMLSchema" xmlns:xs="http://www.w3.org/2001/XMLSchema" xmlns:p="http://schemas.microsoft.com/office/2006/metadata/properties" xmlns:ns2="38392381-0337-4448-a09a-7e2531310740" xmlns:ns3="5bcf2a6d-9a70-4584-a293-a23a364688b2" targetNamespace="http://schemas.microsoft.com/office/2006/metadata/properties" ma:root="true" ma:fieldsID="b5c21a5e14cb47da96ef55b9d23a307c" ns2:_="" ns3:_="">
    <xsd:import namespace="38392381-0337-4448-a09a-7e2531310740"/>
    <xsd:import namespace="5bcf2a6d-9a70-4584-a293-a23a364688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92381-0337-4448-a09a-7e25313107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f2a6d-9a70-4584-a293-a23a364688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333C4-2A79-4C3D-907E-2E8CD641BE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BD8C49-28EB-48BA-9E73-65035C8F25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5EDAF0-C6A4-4C11-9D27-D517FA16F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92381-0337-4448-a09a-7e2531310740"/>
    <ds:schemaRef ds:uri="5bcf2a6d-9a70-4584-a293-a23a364688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DePaul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Bamshad Mobasher</dc:creator>
  <cp:lastModifiedBy>Andrex Ibiza</cp:lastModifiedBy>
  <dcterms:created xsi:type="dcterms:W3CDTF">2002-04-10T03:22:22Z</dcterms:created>
  <dcterms:modified xsi:type="dcterms:W3CDTF">2024-04-05T13:50:06Z</dcterms:modified>
</cp:coreProperties>
</file>