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30" windowWidth="20445" windowHeight="990" firstSheet="4" activeTab="4"/>
  </bookViews>
  <sheets>
    <sheet name="Служебный0" sheetId="7" state="hidden" r:id="rId1"/>
    <sheet name="Служебный1" sheetId="5" state="hidden" r:id="rId2"/>
    <sheet name="Служебный2" sheetId="3" state="hidden" r:id="rId3"/>
    <sheet name="Служебный3" sheetId="6" state="hidden" r:id="rId4"/>
    <sheet name="Сводный" sheetId="4" r:id="rId5"/>
  </sheets>
  <calcPr calcId="145621" refMode="R1C1"/>
</workbook>
</file>

<file path=xl/calcChain.xml><?xml version="1.0" encoding="utf-8"?>
<calcChain xmlns="http://schemas.openxmlformats.org/spreadsheetml/2006/main">
  <c r="B17" i="4" l="1"/>
  <c r="B5" i="4"/>
  <c r="I5" i="4"/>
  <c r="H5" i="4"/>
  <c r="G5" i="4"/>
  <c r="F5" i="4"/>
  <c r="E5" i="4"/>
  <c r="D5" i="4"/>
  <c r="C5" i="4"/>
  <c r="AE8" i="4" l="1"/>
  <c r="AC6" i="4" l="1"/>
  <c r="AB6" i="4"/>
  <c r="AC7" i="4"/>
  <c r="AB7" i="4"/>
  <c r="AC26" i="4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V6" i="4" l="1"/>
  <c r="U6" i="4"/>
  <c r="T6" i="4"/>
  <c r="S6" i="4"/>
  <c r="R6" i="4"/>
  <c r="Q6" i="4"/>
  <c r="P6" i="4"/>
  <c r="O6" i="4"/>
  <c r="I6" i="4"/>
  <c r="H6" i="4"/>
  <c r="G6" i="4"/>
  <c r="F6" i="4"/>
  <c r="E6" i="4"/>
  <c r="D6" i="4"/>
  <c r="C6" i="4"/>
  <c r="B6" i="4"/>
  <c r="O28" i="4" l="1"/>
  <c r="P28" i="4"/>
  <c r="Q28" i="4"/>
  <c r="R28" i="4"/>
  <c r="S28" i="4"/>
  <c r="I17" i="4"/>
  <c r="H17" i="4"/>
  <c r="G17" i="4"/>
  <c r="F17" i="4"/>
  <c r="E17" i="4"/>
  <c r="D17" i="4"/>
  <c r="C17" i="4"/>
  <c r="P5" i="4" l="1"/>
  <c r="Q5" i="4"/>
  <c r="R5" i="4"/>
  <c r="S5" i="4"/>
  <c r="T5" i="4"/>
  <c r="U5" i="4"/>
  <c r="V5" i="4"/>
  <c r="P7" i="4"/>
  <c r="Q7" i="4"/>
  <c r="R7" i="4"/>
  <c r="S7" i="4"/>
  <c r="T7" i="4"/>
  <c r="U7" i="4"/>
  <c r="V7" i="4"/>
  <c r="P8" i="4"/>
  <c r="Q8" i="4"/>
  <c r="R8" i="4"/>
  <c r="S8" i="4"/>
  <c r="T8" i="4"/>
  <c r="U8" i="4"/>
  <c r="V8" i="4"/>
  <c r="P9" i="4"/>
  <c r="Q9" i="4"/>
  <c r="R9" i="4"/>
  <c r="S9" i="4"/>
  <c r="T9" i="4"/>
  <c r="U9" i="4"/>
  <c r="V9" i="4"/>
  <c r="P10" i="4"/>
  <c r="Q10" i="4"/>
  <c r="R10" i="4"/>
  <c r="S10" i="4"/>
  <c r="T10" i="4"/>
  <c r="U10" i="4"/>
  <c r="V10" i="4"/>
  <c r="P11" i="4"/>
  <c r="Q11" i="4"/>
  <c r="R11" i="4"/>
  <c r="S11" i="4"/>
  <c r="T11" i="4"/>
  <c r="U11" i="4"/>
  <c r="V11" i="4"/>
  <c r="P12" i="4"/>
  <c r="Q12" i="4"/>
  <c r="R12" i="4"/>
  <c r="S12" i="4"/>
  <c r="T12" i="4"/>
  <c r="U12" i="4"/>
  <c r="V12" i="4"/>
  <c r="P13" i="4"/>
  <c r="Q13" i="4"/>
  <c r="R13" i="4"/>
  <c r="S13" i="4"/>
  <c r="T13" i="4"/>
  <c r="U13" i="4"/>
  <c r="V13" i="4"/>
  <c r="P14" i="4"/>
  <c r="Q14" i="4"/>
  <c r="R14" i="4"/>
  <c r="S14" i="4"/>
  <c r="T14" i="4"/>
  <c r="U14" i="4"/>
  <c r="V14" i="4"/>
  <c r="P15" i="4"/>
  <c r="Q15" i="4"/>
  <c r="R15" i="4"/>
  <c r="S15" i="4"/>
  <c r="T15" i="4"/>
  <c r="U15" i="4"/>
  <c r="V15" i="4"/>
  <c r="P16" i="4"/>
  <c r="Q16" i="4"/>
  <c r="R16" i="4"/>
  <c r="S16" i="4"/>
  <c r="T16" i="4"/>
  <c r="U16" i="4"/>
  <c r="V16" i="4"/>
  <c r="P17" i="4"/>
  <c r="Q17" i="4"/>
  <c r="R17" i="4"/>
  <c r="S17" i="4"/>
  <c r="T17" i="4"/>
  <c r="U17" i="4"/>
  <c r="V17" i="4"/>
  <c r="P18" i="4"/>
  <c r="Q18" i="4"/>
  <c r="R18" i="4"/>
  <c r="S18" i="4"/>
  <c r="T18" i="4"/>
  <c r="U18" i="4"/>
  <c r="V18" i="4"/>
  <c r="P19" i="4"/>
  <c r="Q19" i="4"/>
  <c r="R19" i="4"/>
  <c r="S19" i="4"/>
  <c r="T19" i="4"/>
  <c r="U19" i="4"/>
  <c r="V19" i="4"/>
  <c r="P20" i="4"/>
  <c r="Q20" i="4"/>
  <c r="R20" i="4"/>
  <c r="S20" i="4"/>
  <c r="T20" i="4"/>
  <c r="U20" i="4"/>
  <c r="V20" i="4"/>
  <c r="P21" i="4"/>
  <c r="Q21" i="4"/>
  <c r="R21" i="4"/>
  <c r="S21" i="4"/>
  <c r="T21" i="4"/>
  <c r="U21" i="4"/>
  <c r="V21" i="4"/>
  <c r="P22" i="4"/>
  <c r="Q22" i="4"/>
  <c r="R22" i="4"/>
  <c r="S22" i="4"/>
  <c r="T22" i="4"/>
  <c r="U22" i="4"/>
  <c r="V22" i="4"/>
  <c r="P23" i="4"/>
  <c r="Q23" i="4"/>
  <c r="R23" i="4"/>
  <c r="S23" i="4"/>
  <c r="T23" i="4"/>
  <c r="U23" i="4"/>
  <c r="V23" i="4"/>
  <c r="P24" i="4"/>
  <c r="Q24" i="4"/>
  <c r="R24" i="4"/>
  <c r="S24" i="4"/>
  <c r="T24" i="4"/>
  <c r="U24" i="4"/>
  <c r="V24" i="4"/>
  <c r="P25" i="4"/>
  <c r="Q25" i="4"/>
  <c r="R25" i="4"/>
  <c r="S25" i="4"/>
  <c r="T25" i="4"/>
  <c r="U25" i="4"/>
  <c r="V25" i="4"/>
  <c r="P26" i="4"/>
  <c r="Q26" i="4"/>
  <c r="R26" i="4"/>
  <c r="S26" i="4"/>
  <c r="T26" i="4"/>
  <c r="U26" i="4"/>
  <c r="V26" i="4"/>
  <c r="P27" i="4"/>
  <c r="Q27" i="4"/>
  <c r="R27" i="4"/>
  <c r="S27" i="4"/>
  <c r="T27" i="4"/>
  <c r="U27" i="4"/>
  <c r="V27" i="4"/>
  <c r="T28" i="4"/>
  <c r="U28" i="4"/>
  <c r="V2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5" i="4"/>
  <c r="J17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B7" i="4"/>
  <c r="B8" i="4"/>
  <c r="B9" i="4"/>
  <c r="B10" i="4"/>
  <c r="B11" i="4"/>
  <c r="B12" i="4"/>
  <c r="B13" i="4"/>
  <c r="B14" i="4"/>
  <c r="B15" i="4"/>
  <c r="B16" i="4"/>
  <c r="AD26" i="4" l="1"/>
  <c r="AD25" i="4"/>
  <c r="AD24" i="4"/>
  <c r="AD23" i="4"/>
  <c r="AD22" i="4"/>
  <c r="AD21" i="4"/>
  <c r="AD20" i="4"/>
  <c r="AA21" i="4" l="1"/>
  <c r="AA22" i="4"/>
  <c r="AA23" i="4"/>
  <c r="AA24" i="4"/>
  <c r="AA25" i="4"/>
  <c r="AA26" i="4"/>
  <c r="AA20" i="4"/>
  <c r="A5" i="4"/>
  <c r="AC17" i="4" l="1"/>
  <c r="AD17" i="4"/>
  <c r="AB17" i="4"/>
  <c r="AD6" i="4" l="1"/>
  <c r="AD7" i="4"/>
  <c r="AB8" i="4"/>
  <c r="AD8" i="4" s="1"/>
  <c r="AC8" i="4"/>
  <c r="AB9" i="4"/>
  <c r="AD9" i="4" s="1"/>
  <c r="AC9" i="4"/>
  <c r="AB10" i="4"/>
  <c r="AD10" i="4" s="1"/>
  <c r="AC10" i="4"/>
  <c r="AB11" i="4"/>
  <c r="AD11" i="4" s="1"/>
  <c r="AC11" i="4"/>
  <c r="AB12" i="4"/>
  <c r="AD12" i="4" s="1"/>
  <c r="AC12" i="4"/>
  <c r="AB13" i="4"/>
  <c r="AD13" i="4" s="1"/>
  <c r="AC13" i="4"/>
  <c r="AB14" i="4"/>
  <c r="AD14" i="4" s="1"/>
  <c r="AC14" i="4"/>
  <c r="AB15" i="4"/>
  <c r="AD15" i="4" s="1"/>
  <c r="AC15" i="4"/>
  <c r="AB16" i="4"/>
  <c r="AD16" i="4" s="1"/>
  <c r="AC16" i="4"/>
  <c r="AC5" i="4"/>
  <c r="AB5" i="4"/>
  <c r="AD5" i="4" s="1"/>
  <c r="X6" i="4" l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5" i="4"/>
  <c r="K6" i="4"/>
  <c r="K7" i="4"/>
  <c r="K8" i="4"/>
  <c r="K9" i="4"/>
  <c r="K10" i="4"/>
  <c r="K11" i="4"/>
  <c r="K12" i="4"/>
  <c r="K13" i="4"/>
  <c r="K14" i="4"/>
  <c r="K15" i="4"/>
  <c r="K16" i="4"/>
  <c r="K5" i="4"/>
  <c r="K17" i="4" l="1"/>
  <c r="N12" i="4" l="1"/>
  <c r="Y12" i="4" s="1"/>
  <c r="N13" i="4"/>
  <c r="Y13" i="4" s="1"/>
  <c r="N14" i="4"/>
  <c r="Y14" i="4" s="1"/>
  <c r="N15" i="4"/>
  <c r="Y15" i="4" s="1"/>
  <c r="N16" i="4"/>
  <c r="Y16" i="4" s="1"/>
  <c r="N17" i="4"/>
  <c r="Y17" i="4" s="1"/>
  <c r="N18" i="4"/>
  <c r="Y18" i="4" s="1"/>
  <c r="N19" i="4"/>
  <c r="Y19" i="4" s="1"/>
  <c r="N20" i="4"/>
  <c r="Y20" i="4" s="1"/>
  <c r="N21" i="4"/>
  <c r="Y21" i="4" s="1"/>
  <c r="N22" i="4"/>
  <c r="Y22" i="4" s="1"/>
  <c r="N23" i="4"/>
  <c r="Y23" i="4" s="1"/>
  <c r="W23" i="4"/>
  <c r="N24" i="4"/>
  <c r="Y24" i="4" s="1"/>
  <c r="N25" i="4"/>
  <c r="Y25" i="4" s="1"/>
  <c r="N26" i="4"/>
  <c r="Y26" i="4" s="1"/>
  <c r="N27" i="4"/>
  <c r="Y27" i="4" s="1"/>
  <c r="N28" i="4"/>
  <c r="Y28" i="4" s="1"/>
  <c r="W8" i="4"/>
  <c r="W5" i="4"/>
  <c r="N6" i="4"/>
  <c r="Y6" i="4" s="1"/>
  <c r="N7" i="4"/>
  <c r="Y7" i="4" s="1"/>
  <c r="N8" i="4"/>
  <c r="Y8" i="4" s="1"/>
  <c r="N9" i="4"/>
  <c r="Y9" i="4" s="1"/>
  <c r="N10" i="4"/>
  <c r="Y10" i="4" s="1"/>
  <c r="N11" i="4"/>
  <c r="Y11" i="4" s="1"/>
  <c r="N5" i="4"/>
  <c r="Y5" i="4" s="1"/>
  <c r="W15" i="4" l="1"/>
  <c r="W7" i="4"/>
  <c r="W26" i="4"/>
  <c r="W22" i="4"/>
  <c r="W18" i="4"/>
  <c r="W14" i="4"/>
  <c r="W19" i="4"/>
  <c r="W10" i="4"/>
  <c r="W6" i="4"/>
  <c r="W25" i="4"/>
  <c r="W21" i="4"/>
  <c r="W17" i="4"/>
  <c r="W13" i="4"/>
  <c r="W27" i="4"/>
  <c r="W11" i="4"/>
  <c r="L5" i="4"/>
  <c r="AA5" i="4"/>
  <c r="AE5" i="4" s="1"/>
  <c r="W9" i="4"/>
  <c r="W28" i="4"/>
  <c r="W24" i="4"/>
  <c r="W20" i="4"/>
  <c r="W16" i="4"/>
  <c r="W12" i="4"/>
  <c r="J5" i="4"/>
  <c r="A6" i="4"/>
  <c r="A7" i="4"/>
  <c r="A8" i="4"/>
  <c r="A9" i="4"/>
  <c r="A10" i="4"/>
  <c r="A11" i="4"/>
  <c r="A12" i="4"/>
  <c r="A13" i="4"/>
  <c r="A14" i="4"/>
  <c r="A15" i="4"/>
  <c r="A16" i="4"/>
  <c r="L10" i="4" l="1"/>
  <c r="AA10" i="4"/>
  <c r="AE10" i="4" s="1"/>
  <c r="L9" i="4"/>
  <c r="AA9" i="4"/>
  <c r="AE9" i="4" s="1"/>
  <c r="L14" i="4"/>
  <c r="AA14" i="4"/>
  <c r="AE14" i="4" s="1"/>
  <c r="L13" i="4"/>
  <c r="AA13" i="4"/>
  <c r="AE13" i="4" s="1"/>
  <c r="L16" i="4"/>
  <c r="AA16" i="4"/>
  <c r="AE16" i="4" s="1"/>
  <c r="L12" i="4"/>
  <c r="AA12" i="4"/>
  <c r="AE12" i="4" s="1"/>
  <c r="L8" i="4"/>
  <c r="AA8" i="4"/>
  <c r="L6" i="4"/>
  <c r="AA6" i="4"/>
  <c r="AE6" i="4" s="1"/>
  <c r="L15" i="4"/>
  <c r="AA15" i="4"/>
  <c r="AE15" i="4" s="1"/>
  <c r="L11" i="4"/>
  <c r="AA11" i="4"/>
  <c r="AE11" i="4" s="1"/>
  <c r="L7" i="4"/>
  <c r="AA7" i="4"/>
  <c r="AE7" i="4" s="1"/>
  <c r="J15" i="4"/>
  <c r="J11" i="4"/>
  <c r="J7" i="4"/>
  <c r="J13" i="4"/>
  <c r="J9" i="4"/>
  <c r="J16" i="4"/>
  <c r="J12" i="4"/>
  <c r="J8" i="4"/>
  <c r="J14" i="4"/>
  <c r="J10" i="4"/>
  <c r="J6" i="4"/>
</calcChain>
</file>

<file path=xl/sharedStrings.xml><?xml version="1.0" encoding="utf-8"?>
<sst xmlns="http://schemas.openxmlformats.org/spreadsheetml/2006/main" count="97" uniqueCount="59">
  <si>
    <t>Филиал</t>
  </si>
  <si>
    <t>Месяц</t>
  </si>
  <si>
    <t>Передача заявки (ОПЗ ЭСКЛ + ОПЗ по ЛО)</t>
  </si>
  <si>
    <t>Подготовка ТУ (филиалы)</t>
  </si>
  <si>
    <t>Оценка стоимости работ (ДЭТП)</t>
  </si>
  <si>
    <t>Подготовка договора ТП (ОД ЭСКЛ)</t>
  </si>
  <si>
    <t>Согласование договора (ЭСКЛ)</t>
  </si>
  <si>
    <t>Подписание договора (ЭСКЛ)</t>
  </si>
  <si>
    <t>Уведомление о готовности (КЦ ЭСКЛ)</t>
  </si>
  <si>
    <t>Направление Клиенту после уведомления (ЭСКЛ)</t>
  </si>
  <si>
    <t>[:b.month_name]</t>
  </si>
  <si>
    <t>[:b.day_req]</t>
  </si>
  <si>
    <t>[:b.day_tu]</t>
  </si>
  <si>
    <t>[:b.day_ocen]</t>
  </si>
  <si>
    <t>[:b.day_proj]</t>
  </si>
  <si>
    <t>[:b.day_dog]</t>
  </si>
  <si>
    <t>[:b.day_sign]</t>
  </si>
  <si>
    <t>[:b.day_mess]</t>
  </si>
  <si>
    <t>[:b.day_client_proj]</t>
  </si>
  <si>
    <t>begin:b end:b;</t>
  </si>
  <si>
    <t xml:space="preserve">КОЛИЧЕСТВО ЗАЯВОК </t>
  </si>
  <si>
    <t>Обработано с нарушением срока</t>
  </si>
  <si>
    <t>Обработано в установленный срок</t>
  </si>
  <si>
    <t>ВСЕГО за период</t>
  </si>
  <si>
    <t xml:space="preserve">Клиент уведомлен с нарушением срока </t>
  </si>
  <si>
    <t>Клиент уведомлен в установленный срок</t>
  </si>
  <si>
    <t>ОБЩИЙ СРОК РАССМОТРЕНИЯ ЗАЯВКИ</t>
  </si>
  <si>
    <t>Согласование договора (ЭСКЛ</t>
  </si>
  <si>
    <t>[:c.day_req]</t>
  </si>
  <si>
    <t>[:c.day_tu]</t>
  </si>
  <si>
    <t>[:c.day_ocen]</t>
  </si>
  <si>
    <t>[:c.day_proj]</t>
  </si>
  <si>
    <t>[:c.day_dog]</t>
  </si>
  <si>
    <t>[:c.day_sign]</t>
  </si>
  <si>
    <t>[:c.day_mess]</t>
  </si>
  <si>
    <t>[:c.day_client_proj]</t>
  </si>
  <si>
    <t>begin:c end:c;</t>
  </si>
  <si>
    <t>[:c.name_direct]</t>
  </si>
  <si>
    <t>[:b.cnt_zayav]</t>
  </si>
  <si>
    <t>[:c.cnt_zayav]</t>
  </si>
  <si>
    <t>[:b.cnt_uved_not_ok]</t>
  </si>
  <si>
    <t>[:b.cnt_uved_ok]</t>
  </si>
  <si>
    <t xml:space="preserve">ВСЕГО: </t>
  </si>
  <si>
    <t>begin:d end:d;</t>
  </si>
  <si>
    <t>[:d.st_name]</t>
  </si>
  <si>
    <t>[:d.cnt_ok]</t>
  </si>
  <si>
    <t>[:d.cnt_not_ok]</t>
  </si>
  <si>
    <t>begin:pars end:pars;</t>
  </si>
  <si>
    <t>Стадия прохождения договоров (АД)  - [:pars.p_list_type_text]</t>
  </si>
  <si>
    <t>[:bi.day_req]</t>
  </si>
  <si>
    <t>[:bi.day_tu]</t>
  </si>
  <si>
    <t>[:bi.day_ocen]</t>
  </si>
  <si>
    <t>[:bi.day_proj]</t>
  </si>
  <si>
    <t>[:bi.day_dog]</t>
  </si>
  <si>
    <t>[:bi.day_sign]</t>
  </si>
  <si>
    <t>[:bi.day_mess]</t>
  </si>
  <si>
    <t>[:bi.day_client_proj]</t>
  </si>
  <si>
    <t>begin:bi end:bi;</t>
  </si>
  <si>
    <t>Этап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</si>
</sst>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9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9"/>
      <color theme="0"/>
      <name val="Arial Cyr"/>
      <charset val="204"/>
    </font>
    <font>
      <b/>
      <sz val="10"/>
      <color rgb="FF000000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9">
    <xf numFmtId="0" fontId="18" fillId="0" borderId="0" xfId="0" applyFont="1" applyAlignment="1">
      <alignment vertical="center" wrapText="1"/>
    </xf>
    <xf numFmtId="0" fontId="20" fillId="33" borderId="10" xfId="42" applyNumberFormat="1" applyFont="1" applyFill="1" applyBorder="1" applyAlignment="1">
      <alignment horizontal="center" vertical="center" wrapText="1"/>
    </xf>
    <xf numFmtId="0" fontId="20" fillId="34" borderId="10" xfId="42" applyNumberFormat="1" applyFont="1" applyFill="1" applyBorder="1" applyAlignment="1">
      <alignment horizontal="center" vertical="center" wrapText="1"/>
    </xf>
    <xf numFmtId="0" fontId="20" fillId="35" borderId="10" xfId="42" applyNumberFormat="1" applyFont="1" applyFill="1" applyBorder="1" applyAlignment="1">
      <alignment horizontal="center" vertical="center" wrapText="1"/>
    </xf>
    <xf numFmtId="0" fontId="20" fillId="36" borderId="10" xfId="42" applyNumberFormat="1" applyFont="1" applyFill="1" applyBorder="1" applyAlignment="1">
      <alignment horizontal="center" vertical="center" wrapText="1"/>
    </xf>
    <xf numFmtId="0" fontId="20" fillId="37" borderId="10" xfId="42" applyNumberFormat="1" applyFont="1" applyFill="1" applyBorder="1" applyAlignment="1">
      <alignment horizontal="center" vertical="center" wrapText="1"/>
    </xf>
    <xf numFmtId="0" fontId="20" fillId="38" borderId="10" xfId="42" applyNumberFormat="1" applyFont="1" applyFill="1" applyBorder="1" applyAlignment="1">
      <alignment horizontal="center" vertical="center" wrapText="1"/>
    </xf>
    <xf numFmtId="0" fontId="20" fillId="39" borderId="10" xfId="42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8" fillId="41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4" fontId="18" fillId="0" borderId="10" xfId="0" applyNumberFormat="1" applyFont="1" applyBorder="1" applyAlignment="1">
      <alignment vertical="center" wrapText="1"/>
    </xf>
    <xf numFmtId="0" fontId="22" fillId="0" borderId="10" xfId="0" applyFont="1" applyFill="1" applyBorder="1" applyAlignment="1">
      <alignment wrapText="1"/>
    </xf>
    <xf numFmtId="0" fontId="0" fillId="0" borderId="10" xfId="0" applyFont="1" applyBorder="1" applyAlignment="1">
      <alignment vertical="center" wrapText="1"/>
    </xf>
    <xf numFmtId="1" fontId="22" fillId="0" borderId="10" xfId="0" applyNumberFormat="1" applyFont="1" applyFill="1" applyBorder="1" applyAlignment="1">
      <alignment horizontal="center"/>
    </xf>
    <xf numFmtId="1" fontId="22" fillId="0" borderId="10" xfId="0" applyNumberFormat="1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42" borderId="10" xfId="42" applyNumberFormat="1" applyFont="1" applyFill="1" applyBorder="1" applyAlignment="1">
      <alignment horizontal="center" vertical="center" wrapText="1"/>
    </xf>
    <xf numFmtId="0" fontId="21" fillId="43" borderId="10" xfId="42" applyNumberFormat="1" applyFont="1" applyFill="1" applyBorder="1" applyAlignment="1">
      <alignment horizontal="center" vertical="center" wrapText="1"/>
    </xf>
    <xf numFmtId="164" fontId="22" fillId="0" borderId="1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wrapText="1"/>
    </xf>
    <xf numFmtId="164" fontId="22" fillId="0" borderId="10" xfId="0" applyNumberFormat="1" applyFont="1" applyFill="1" applyBorder="1" applyAlignment="1">
      <alignment horizontal="center" wrapText="1"/>
    </xf>
    <xf numFmtId="0" fontId="21" fillId="40" borderId="10" xfId="42" applyNumberFormat="1" applyFont="1" applyFill="1" applyBorder="1" applyAlignment="1">
      <alignment horizontal="center" vertical="center" wrapText="1"/>
    </xf>
    <xf numFmtId="0" fontId="21" fillId="35" borderId="10" xfId="42" applyNumberFormat="1" applyFont="1" applyFill="1" applyBorder="1" applyAlignment="1">
      <alignment horizontal="center" vertical="center" wrapText="1"/>
    </xf>
    <xf numFmtId="0" fontId="18" fillId="44" borderId="10" xfId="0" applyFont="1" applyFill="1" applyBorder="1" applyAlignment="1">
      <alignment vertical="center" wrapText="1"/>
    </xf>
    <xf numFmtId="49" fontId="22" fillId="0" borderId="10" xfId="0" applyNumberFormat="1" applyFont="1" applyFill="1" applyBorder="1" applyAlignment="1">
      <alignment wrapText="1"/>
    </xf>
    <xf numFmtId="0" fontId="21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/>
    </xf>
    <xf numFmtId="4" fontId="0" fillId="0" borderId="10" xfId="0" applyNumberFormat="1" applyFont="1" applyBorder="1" applyAlignment="1">
      <alignment vertical="center" wrapText="1"/>
    </xf>
    <xf numFmtId="164" fontId="23" fillId="0" borderId="10" xfId="0" applyNumberFormat="1" applyFont="1" applyFill="1" applyBorder="1" applyAlignment="1">
      <alignment wrapText="1"/>
    </xf>
    <xf numFmtId="3" fontId="24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4" fontId="22" fillId="0" borderId="0" xfId="0" applyNumberFormat="1" applyFont="1" applyFill="1" applyBorder="1" applyAlignment="1">
      <alignment horizontal="center" wrapText="1"/>
    </xf>
    <xf numFmtId="1" fontId="22" fillId="0" borderId="0" xfId="0" applyNumberFormat="1" applyFont="1" applyFill="1" applyBorder="1" applyAlignment="1">
      <alignment horizontal="center" wrapText="1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_Лист1_уведомл 23.06.2016-29.06.2016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обработки заявок</a:t>
            </a:r>
          </a:p>
        </c:rich>
      </c:tx>
      <c:layout>
        <c:manualLayout>
          <c:xMode val="edge"/>
          <c:yMode val="edge"/>
          <c:x val="0.33506001502462368"/>
          <c:y val="1.003176356507707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Сводный!$B$4</c:f>
              <c:strCache>
                <c:ptCount val="1"/>
                <c:pt idx="0">
                  <c:v>Передача заявки (ОПЗ ЭСКЛ + ОПЗ по ЛО)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Сводный!$B$5:$B$16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Сводный!$C$4</c:f>
              <c:strCache>
                <c:ptCount val="1"/>
                <c:pt idx="0">
                  <c:v>Подготовка ТУ (филиалы)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Сводный!$C$5:$C$16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Сводный!$D$4</c:f>
              <c:strCache>
                <c:ptCount val="1"/>
                <c:pt idx="0">
                  <c:v>Оценка стоимости работ (ДЭТП)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Сводный!$D$5:$D$16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Сводный!$E$4</c:f>
              <c:strCache>
                <c:ptCount val="1"/>
                <c:pt idx="0">
                  <c:v>Подготовка договора ТП (ОД ЭСКЛ)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Сводный!$E$5:$E$16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Сводный!$F$4</c:f>
              <c:strCache>
                <c:ptCount val="1"/>
                <c:pt idx="0">
                  <c:v>Согласование договора (ЭСКЛ)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Сводный!$F$5:$F$16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strRef>
              <c:f>Сводный!$G$4</c:f>
              <c:strCache>
                <c:ptCount val="1"/>
                <c:pt idx="0">
                  <c:v>Подписание договора (ЭСКЛ)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Сводный!$G$5:$G$16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6"/>
          <c:tx>
            <c:strRef>
              <c:f>Сводный!$H$4</c:f>
              <c:strCache>
                <c:ptCount val="1"/>
                <c:pt idx="0">
                  <c:v>Уведомление о готовности (КЦ ЭСКЛ)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Сводный!$H$5:$H$16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7"/>
          <c:tx>
            <c:strRef>
              <c:f>Сводный!$I$4</c:f>
              <c:strCache>
                <c:ptCount val="1"/>
                <c:pt idx="0">
                  <c:v>Направление Клиенту после уведомления (ЭСКЛ)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Сводный!$A$5:$A$16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Сводный!$I$5:$I$16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26625024"/>
        <c:axId val="226626560"/>
        <c:axId val="0"/>
      </c:bar3DChart>
      <c:catAx>
        <c:axId val="226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626560"/>
        <c:crosses val="autoZero"/>
        <c:auto val="1"/>
        <c:lblAlgn val="ctr"/>
        <c:lblOffset val="100"/>
        <c:noMultiLvlLbl val="0"/>
      </c:catAx>
      <c:valAx>
        <c:axId val="22662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Календарные</a:t>
                </a:r>
                <a:r>
                  <a:rPr lang="ru-RU" baseline="0"/>
                  <a:t> дни</a:t>
                </a:r>
                <a:endParaRPr lang="ru-RU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6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Сроки</a:t>
            </a:r>
            <a:r>
              <a:rPr lang="ru-RU" baseline="0"/>
              <a:t> выдачи договора ТП</a:t>
            </a:r>
            <a:endParaRPr lang="ru-RU"/>
          </a:p>
        </c:rich>
      </c:tx>
      <c:layout>
        <c:manualLayout>
          <c:xMode val="edge"/>
          <c:yMode val="edge"/>
          <c:x val="0.173585835950921"/>
          <c:y val="3.9427124168065104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3282291135409E-2"/>
          <c:y val="0.1629903033226541"/>
          <c:w val="0.70429525693174611"/>
          <c:h val="0.62820723526235245"/>
        </c:manualLayout>
      </c:layout>
      <c:bar3DChart>
        <c:barDir val="col"/>
        <c:grouping val="percentStacked"/>
        <c:varyColors val="0"/>
        <c:ser>
          <c:idx val="1"/>
          <c:order val="0"/>
          <c:tx>
            <c:strRef>
              <c:f>Сводный!$AB$4</c:f>
              <c:strCache>
                <c:ptCount val="1"/>
                <c:pt idx="0">
                  <c:v>Клиент уведомлен в установленный срок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Сводный!$AA$5:$AA$16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Сводный!$AB$5:$AB$16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Сводный!$AC$4</c:f>
              <c:strCache>
                <c:ptCount val="1"/>
                <c:pt idx="0">
                  <c:v>Клиент уведомлен с нарушением срока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Сводный!$AA$5:$AA$16</c:f>
              <c:strCach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Сводный!$AC$5:$AC$16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649600"/>
        <c:axId val="2266511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Сводный!$AA$4</c15:sqref>
                        </c15:formulaRef>
                      </c:ext>
                    </c:extLst>
                    <c:strCache>
                      <c:ptCount val="1"/>
                      <c:pt idx="0">
                        <c:v>Месяц</c:v>
                      </c:pt>
                    </c:strCache>
                  </c:strRef>
                </c:tx>
                <c:spPr>
                  <a:solidFill>
                    <a:srgbClr val="92D050"/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Сводный!$AA$5:$AA$16</c15:sqref>
                        </c15:formulaRef>
                      </c:ext>
                    </c:extLst>
                    <c:strCache>
                      <c:ptCount val="12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Сводный!$AA$5:$AA$16</c15:sqref>
                        </c15:formulaRef>
                      </c:ext>
                    </c:extLst>
                    <c:numCache>
                      <c:formatCode>@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22664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651136"/>
        <c:crosses val="autoZero"/>
        <c:auto val="1"/>
        <c:lblAlgn val="ctr"/>
        <c:lblOffset val="100"/>
        <c:noMultiLvlLbl val="0"/>
      </c:catAx>
      <c:valAx>
        <c:axId val="226651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64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441484989669"/>
          <c:y val="0.10228373992297685"/>
          <c:w val="0.15639819672097036"/>
          <c:h val="0.2803726421214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400"/>
            </a:pPr>
            <a:r>
              <a:rPr lang="ru-RU" sz="1400" baseline="0"/>
              <a:t>Выполнение нормативных сроков выдачи договоров ТП в соответствии с ПП861 </a:t>
            </a:r>
            <a:endParaRPr lang="ru-RU" sz="1400"/>
          </a:p>
        </c:rich>
      </c:tx>
      <c:layout>
        <c:manualLayout>
          <c:xMode val="edge"/>
          <c:yMode val="edge"/>
          <c:x val="0.29357310666059644"/>
          <c:y val="3.70369724992587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082525523221903E-2"/>
          <c:y val="0.16946152356075833"/>
          <c:w val="0.53341889697062184"/>
          <c:h val="0.793856978023047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Сводный!$AB$4:$AC$4</c:f>
              <c:strCache>
                <c:ptCount val="2"/>
                <c:pt idx="0">
                  <c:v>Клиент уведомлен в установленный срок</c:v>
                </c:pt>
                <c:pt idx="1">
                  <c:v>Клиент уведомлен с нарушением срока </c:v>
                </c:pt>
              </c:strCache>
            </c:strRef>
          </c:cat>
          <c:val>
            <c:numRef>
              <c:f>Сводный!$AB$17:$AC$17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ru-RU"/>
              <a:t>Сроки обработки заявок за весь отчетный период </a:t>
            </a:r>
          </a:p>
        </c:rich>
      </c:tx>
      <c:layout>
        <c:manualLayout>
          <c:xMode val="edge"/>
          <c:yMode val="edge"/>
          <c:x val="0.33506001502462368"/>
          <c:y val="1.0031763565077078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Сводный!$B$4</c:f>
              <c:strCache>
                <c:ptCount val="1"/>
                <c:pt idx="0">
                  <c:v>Передача заявки (ОПЗ ЭСКЛ + ОПЗ по ЛО)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Сводный!$B$17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Сводный!$C$4</c:f>
              <c:strCache>
                <c:ptCount val="1"/>
                <c:pt idx="0">
                  <c:v>Подготовка ТУ (филиалы)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Сводный!$C$17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Сводный!$D$4</c:f>
              <c:strCache>
                <c:ptCount val="1"/>
                <c:pt idx="0">
                  <c:v>Оценка стоимости работ (ДЭТП)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Сводный!$D$17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Сводный!$E$4</c:f>
              <c:strCache>
                <c:ptCount val="1"/>
                <c:pt idx="0">
                  <c:v>Подготовка договора ТП (ОД ЭСКЛ)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Сводный!$E$17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Сводный!$F$4</c:f>
              <c:strCache>
                <c:ptCount val="1"/>
                <c:pt idx="0">
                  <c:v>Согласование договора (ЭСКЛ)</c:v>
                </c:pt>
              </c:strCache>
            </c:strRef>
          </c:tx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Сводный!$F$17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5"/>
          <c:tx>
            <c:v>Подписание договора (ЭСКЛ)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Сводный!$G$17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6"/>
          <c:tx>
            <c:strRef>
              <c:f>Сводный!$H$4</c:f>
              <c:strCache>
                <c:ptCount val="1"/>
                <c:pt idx="0">
                  <c:v>Уведомление о готовности (КЦ ЭСКЛ)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Сводный!$H$17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7"/>
          <c:tx>
            <c:strRef>
              <c:f>Сводный!$I$4</c:f>
              <c:strCache>
                <c:ptCount val="1"/>
                <c:pt idx="0">
                  <c:v>Направление Клиенту после уведомления (ЭСКЛ)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Сводный!$I$17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37915136"/>
        <c:axId val="237945600"/>
        <c:axId val="0"/>
      </c:bar3DChart>
      <c:catAx>
        <c:axId val="2379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37945600"/>
        <c:crosses val="autoZero"/>
        <c:auto val="1"/>
        <c:lblAlgn val="ctr"/>
        <c:lblOffset val="100"/>
        <c:noMultiLvlLbl val="0"/>
      </c:catAx>
      <c:valAx>
        <c:axId val="237945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Календарные дни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7915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93419084789049"/>
          <c:y val="0.1015587323641447"/>
          <c:w val="0.76165653209022655"/>
          <c:h val="0.14334470332495758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Выполнение нормативных</a:t>
            </a:r>
            <a:r>
              <a:rPr lang="ru-RU" baseline="0"/>
              <a:t> сроков в соответствии с регламентом ТП</a:t>
            </a:r>
            <a:endParaRPr lang="ru-RU"/>
          </a:p>
        </c:rich>
      </c:tx>
      <c:layout/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29721668223208"/>
          <c:y val="0.11880106873300914"/>
          <c:w val="0.63574418062607041"/>
          <c:h val="0.66634609176526727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Сводный!$AB$19</c:f>
              <c:strCache>
                <c:ptCount val="1"/>
                <c:pt idx="0">
                  <c:v>Обработано в установленный срок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Сводный!$AA$20:$AA$26</c:f>
              <c:strCach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Сводный!$AB$20:$AB$26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Сводный!$AC$19</c:f>
              <c:strCache>
                <c:ptCount val="1"/>
                <c:pt idx="0">
                  <c:v>Обработано с нарушением срока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Сводный!$AA$20:$AA$26</c:f>
              <c:strCach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Сводный!$AC$20:$AC$26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157824"/>
        <c:axId val="238159360"/>
        <c:axId val="0"/>
      </c:bar3DChart>
      <c:catAx>
        <c:axId val="2381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159360"/>
        <c:crosses val="autoZero"/>
        <c:auto val="1"/>
        <c:lblAlgn val="ctr"/>
        <c:lblOffset val="100"/>
        <c:noMultiLvlLbl val="0"/>
      </c:catAx>
      <c:valAx>
        <c:axId val="238159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815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25604231903447"/>
          <c:y val="8.2116727715285845E-2"/>
          <c:w val="0.17829994223695012"/>
          <c:h val="0.65298970943907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обработки заявок с разбивкой</a:t>
            </a:r>
            <a:r>
              <a:rPr lang="ru-RU" baseline="0"/>
              <a:t> по филиалам</a:t>
            </a:r>
            <a:endParaRPr lang="ru-RU"/>
          </a:p>
        </c:rich>
      </c:tx>
      <c:layout>
        <c:manualLayout>
          <c:xMode val="edge"/>
          <c:yMode val="edge"/>
          <c:x val="0.33506001502462368"/>
          <c:y val="1.003176356507707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Сводный!$O$4</c:f>
              <c:strCache>
                <c:ptCount val="1"/>
                <c:pt idx="0">
                  <c:v>Передача заявки (ОПЗ ЭСКЛ + ОПЗ по ЛО)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Сводный!$O$5:$O$28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Сводный!$P$4</c:f>
              <c:strCache>
                <c:ptCount val="1"/>
                <c:pt idx="0">
                  <c:v>Подготовка ТУ (филиалы)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Сводный!$P$5:$P$28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Сводный!$Q$4</c:f>
              <c:strCache>
                <c:ptCount val="1"/>
                <c:pt idx="0">
                  <c:v>Оценка стоимости работ (ДЭТП)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Сводный!$Q$5:$Q$28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Сводный!$R$4</c:f>
              <c:strCache>
                <c:ptCount val="1"/>
                <c:pt idx="0">
                  <c:v>Подготовка договора ТП (ОД ЭСКЛ)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Сводный!$R$5:$R$28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Сводный!$S$4</c:f>
              <c:strCache>
                <c:ptCount val="1"/>
                <c:pt idx="0">
                  <c:v>Согласование договора (ЭСКЛ)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Сводный!$S$5:$S$28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7"/>
          <c:order val="5"/>
          <c:tx>
            <c:strRef>
              <c:f>Сводный!$T$4</c:f>
              <c:strCache>
                <c:ptCount val="1"/>
                <c:pt idx="0">
                  <c:v>Подписание договора (ЭСКЛ)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Сводный!$T$5:$T$28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6"/>
          <c:tx>
            <c:strRef>
              <c:f>Сводный!$U$4</c:f>
              <c:strCache>
                <c:ptCount val="1"/>
                <c:pt idx="0">
                  <c:v>Уведомление о готовности (КЦ ЭСКЛ)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Сводный!$U$5:$U$28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7"/>
          <c:tx>
            <c:strRef>
              <c:f>Сводный!$V$4</c:f>
              <c:strCache>
                <c:ptCount val="1"/>
                <c:pt idx="0">
                  <c:v>Направление Клиенту после уведомления (ЭСКЛ)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Сводный!$N$5:$N$28</c:f>
              <c:strCache>
                <c:ptCount val="2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strCache>
            </c:strRef>
          </c:cat>
          <c:val>
            <c:numRef>
              <c:f>Сводный!$V$5:$V$28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38318336"/>
        <c:axId val="238319872"/>
        <c:axId val="0"/>
      </c:bar3DChart>
      <c:catAx>
        <c:axId val="238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19872"/>
        <c:crosses val="autoZero"/>
        <c:auto val="1"/>
        <c:lblAlgn val="ctr"/>
        <c:lblOffset val="100"/>
        <c:noMultiLvlLbl val="0"/>
      </c:catAx>
      <c:valAx>
        <c:axId val="23831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Календарные</a:t>
                </a:r>
                <a:r>
                  <a:rPr lang="ru-RU" baseline="0"/>
                  <a:t> дни</a:t>
                </a:r>
                <a:endParaRPr lang="ru-RU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83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686468735700241E-2"/>
          <c:y val="5.1900869600619973E-2"/>
          <c:w val="0.80681704209701532"/>
          <c:h val="6.467602456052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113866</xdr:colOff>
      <xdr:row>41</xdr:row>
      <xdr:rowOff>52821</xdr:rowOff>
    </xdr:from>
    <xdr:to>
      <xdr:col>10</xdr:col>
      <xdr:colOff>1472045</xdr:colOff>
      <xdr:row>95</xdr:row>
      <xdr:rowOff>55419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565149</xdr:colOff>
      <xdr:row>75</xdr:row>
      <xdr:rowOff>58737</xdr:rowOff>
    </xdr:from>
    <xdr:to>
      <xdr:col>23</xdr:col>
      <xdr:colOff>1295400</xdr:colOff>
      <xdr:row>98</xdr:row>
      <xdr:rowOff>127000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77787</xdr:colOff>
      <xdr:row>75</xdr:row>
      <xdr:rowOff>61912</xdr:rowOff>
    </xdr:from>
    <xdr:to>
      <xdr:col>17</xdr:col>
      <xdr:colOff>431800</xdr:colOff>
      <xdr:row>98</xdr:row>
      <xdr:rowOff>138112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105640</xdr:colOff>
      <xdr:row>19</xdr:row>
      <xdr:rowOff>101600</xdr:rowOff>
    </xdr:from>
    <xdr:to>
      <xdr:col>10</xdr:col>
      <xdr:colOff>1495425</xdr:colOff>
      <xdr:row>39</xdr:row>
      <xdr:rowOff>73025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133756</xdr:colOff>
      <xdr:row>30</xdr:row>
      <xdr:rowOff>44316</xdr:rowOff>
    </xdr:from>
    <xdr:to>
      <xdr:col>30</xdr:col>
      <xdr:colOff>48313</xdr:colOff>
      <xdr:row>79</xdr:row>
      <xdr:rowOff>65962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47315</xdr:colOff>
      <xdr:row>30</xdr:row>
      <xdr:rowOff>0</xdr:rowOff>
    </xdr:from>
    <xdr:to>
      <xdr:col>23</xdr:col>
      <xdr:colOff>1281546</xdr:colOff>
      <xdr:row>74</xdr:row>
      <xdr:rowOff>46264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F8" sqref="F8"/>
    </sheetView>
  </sheetViews>
  <sheetFormatPr defaultRowHeight="12" x14ac:dyDescent="0.2"/>
  <sheetData>
    <row r="2" spans="1:13" ht="84" x14ac:dyDescent="0.2">
      <c r="A2" s="9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/>
      <c r="K2" s="9"/>
      <c r="L2" s="9"/>
    </row>
    <row r="3" spans="1:13" ht="24" x14ac:dyDescent="0.2">
      <c r="A3" s="10"/>
      <c r="B3" s="11" t="s">
        <v>49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55</v>
      </c>
      <c r="I3" s="31" t="s">
        <v>56</v>
      </c>
      <c r="J3" s="31"/>
      <c r="K3" s="31"/>
      <c r="L3" s="31"/>
      <c r="M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F8" sqref="F8"/>
    </sheetView>
  </sheetViews>
  <sheetFormatPr defaultRowHeight="12" x14ac:dyDescent="0.2"/>
  <sheetData>
    <row r="2" spans="1:13" ht="84" x14ac:dyDescent="0.2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/>
      <c r="K2" s="9"/>
      <c r="L2" s="9"/>
    </row>
    <row r="3" spans="1:13" ht="36" x14ac:dyDescent="0.2">
      <c r="A3" s="10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31" t="s">
        <v>18</v>
      </c>
      <c r="J3" s="31" t="s">
        <v>38</v>
      </c>
      <c r="K3" s="31" t="s">
        <v>41</v>
      </c>
      <c r="L3" s="31" t="s">
        <v>40</v>
      </c>
      <c r="M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F8" sqref="F8"/>
    </sheetView>
  </sheetViews>
  <sheetFormatPr defaultRowHeight="12" x14ac:dyDescent="0.2"/>
  <sheetData>
    <row r="2" spans="1:11" ht="84" x14ac:dyDescent="0.2">
      <c r="A2" s="25" t="s">
        <v>0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27</v>
      </c>
      <c r="G2" s="25" t="s">
        <v>7</v>
      </c>
      <c r="H2" s="25" t="s">
        <v>8</v>
      </c>
      <c r="I2" s="25" t="s">
        <v>9</v>
      </c>
      <c r="J2" s="9"/>
    </row>
    <row r="3" spans="1:11" ht="24" x14ac:dyDescent="0.2">
      <c r="A3" s="13" t="s">
        <v>37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31" t="s">
        <v>39</v>
      </c>
      <c r="K3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F8" sqref="F8"/>
    </sheetView>
  </sheetViews>
  <sheetFormatPr defaultRowHeight="12" x14ac:dyDescent="0.2"/>
  <sheetData>
    <row r="2" spans="1:4" x14ac:dyDescent="0.2">
      <c r="A2" s="25"/>
      <c r="B2" s="25"/>
      <c r="C2" s="25"/>
    </row>
    <row r="3" spans="1:4" ht="24" x14ac:dyDescent="0.2">
      <c r="A3" s="13" t="s">
        <v>44</v>
      </c>
      <c r="B3" s="31" t="s">
        <v>45</v>
      </c>
      <c r="C3" s="31" t="s">
        <v>46</v>
      </c>
      <c r="D3" s="8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8"/>
  <sheetViews>
    <sheetView tabSelected="1" zoomScale="85" zoomScaleNormal="85" workbookViewId="0"/>
  </sheetViews>
  <sheetFormatPr defaultRowHeight="12" x14ac:dyDescent="0.2"/>
  <cols>
    <col min="1" max="1" width="15.28515625" customWidth="1"/>
    <col min="2" max="2" width="17" customWidth="1"/>
    <col min="3" max="3" width="15.5703125" customWidth="1"/>
    <col min="4" max="4" width="16.42578125" customWidth="1"/>
    <col min="5" max="6" width="17.28515625" customWidth="1"/>
    <col min="7" max="7" width="16.140625" customWidth="1"/>
    <col min="8" max="8" width="18.7109375" customWidth="1"/>
    <col min="9" max="9" width="17.42578125" customWidth="1"/>
    <col min="10" max="10" width="17.85546875" customWidth="1"/>
    <col min="11" max="11" width="23.85546875" customWidth="1"/>
    <col min="12" max="12" width="3.42578125" style="28" customWidth="1"/>
    <col min="13" max="13" width="3.42578125" customWidth="1"/>
    <col min="14" max="14" width="17" customWidth="1"/>
    <col min="15" max="15" width="15.5703125" customWidth="1"/>
    <col min="16" max="16" width="16.42578125" customWidth="1"/>
    <col min="17" max="19" width="17.28515625" customWidth="1"/>
    <col min="20" max="20" width="16.140625" customWidth="1"/>
    <col min="21" max="21" width="18.7109375" customWidth="1"/>
    <col min="22" max="22" width="16.140625" customWidth="1"/>
    <col min="23" max="23" width="18.85546875" customWidth="1"/>
    <col min="24" max="24" width="21.5703125" customWidth="1"/>
    <col min="25" max="26" width="3.140625" customWidth="1"/>
    <col min="27" max="27" width="14.42578125" customWidth="1"/>
    <col min="28" max="28" width="24" customWidth="1"/>
    <col min="29" max="29" width="23.140625" customWidth="1"/>
    <col min="30" max="30" width="17.5703125" customWidth="1"/>
    <col min="32" max="32" width="9.140625" customWidth="1"/>
    <col min="33" max="33" width="14.28515625" customWidth="1"/>
    <col min="34" max="34" width="19.28515625" customWidth="1"/>
    <col min="35" max="35" width="23" customWidth="1"/>
    <col min="36" max="36" width="14.42578125" customWidth="1"/>
  </cols>
  <sheetData>
    <row r="1" spans="1:36" s="28" customFormat="1" ht="12.75" x14ac:dyDescent="0.2">
      <c r="A1" s="36" t="s">
        <v>48</v>
      </c>
      <c r="F1" s="35" t="s">
        <v>47</v>
      </c>
    </row>
    <row r="4" spans="1:36" ht="51" x14ac:dyDescent="0.2">
      <c r="A4" s="16" t="s">
        <v>1</v>
      </c>
      <c r="B4" s="1" t="s">
        <v>2</v>
      </c>
      <c r="C4" s="2" t="s">
        <v>3</v>
      </c>
      <c r="D4" s="3" t="s">
        <v>4</v>
      </c>
      <c r="E4" s="4" t="s">
        <v>5</v>
      </c>
      <c r="F4" s="5" t="s">
        <v>6</v>
      </c>
      <c r="G4" s="5" t="s">
        <v>7</v>
      </c>
      <c r="H4" s="6" t="s">
        <v>8</v>
      </c>
      <c r="I4" s="7" t="s">
        <v>9</v>
      </c>
      <c r="J4" s="16" t="s">
        <v>26</v>
      </c>
      <c r="K4" s="16" t="s">
        <v>20</v>
      </c>
      <c r="L4" s="29"/>
      <c r="N4" s="16" t="s">
        <v>0</v>
      </c>
      <c r="O4" s="1" t="s">
        <v>2</v>
      </c>
      <c r="P4" s="2" t="s">
        <v>3</v>
      </c>
      <c r="Q4" s="3" t="s">
        <v>4</v>
      </c>
      <c r="R4" s="4" t="s">
        <v>5</v>
      </c>
      <c r="S4" s="5" t="s">
        <v>6</v>
      </c>
      <c r="T4" s="5" t="s">
        <v>7</v>
      </c>
      <c r="U4" s="6" t="s">
        <v>8</v>
      </c>
      <c r="V4" s="7" t="s">
        <v>9</v>
      </c>
      <c r="W4" s="16" t="s">
        <v>26</v>
      </c>
      <c r="X4" s="16" t="s">
        <v>20</v>
      </c>
      <c r="Y4" s="27"/>
      <c r="AA4" s="16" t="s">
        <v>1</v>
      </c>
      <c r="AB4" s="24" t="s">
        <v>25</v>
      </c>
      <c r="AC4" s="23" t="s">
        <v>24</v>
      </c>
      <c r="AD4" s="16" t="s">
        <v>20</v>
      </c>
    </row>
    <row r="5" spans="1:36" ht="12.75" x14ac:dyDescent="0.2">
      <c r="A5" s="26" t="str">
        <f>IF(LEFT(Служебный1!A3,1)="[","", Служебный1!A3)</f>
        <v/>
      </c>
      <c r="B5" s="22" t="str">
        <f>IF(LEFT(Служебный1!B3,1)="[","", IF(Служебный1!B3="","",Служебный1!B3))</f>
        <v/>
      </c>
      <c r="C5" s="22" t="str">
        <f>IF(LEFT(Служебный1!C3,1)="[","", IF(Служебный1!C3="","",Служебный1!C3))</f>
        <v/>
      </c>
      <c r="D5" s="22" t="str">
        <f>IF(LEFT(Служебный1!D3,1)="[","", IF(Служебный1!D3="","",Служебный1!D3))</f>
        <v/>
      </c>
      <c r="E5" s="22" t="str">
        <f>IF(LEFT(Служебный1!E3,1)="[","", IF(Служебный1!E3="","",Служебный1!E3))</f>
        <v/>
      </c>
      <c r="F5" s="22" t="str">
        <f>IF(LEFT(Служебный1!F3,1)="[","", IF(Служебный1!F3="","",Служебный1!F3))</f>
        <v/>
      </c>
      <c r="G5" s="22" t="str">
        <f>IF(LEFT(Служебный1!G3,1)="[","", IF(Служебный1!G3="","",Служебный1!G3))</f>
        <v/>
      </c>
      <c r="H5" s="22" t="str">
        <f>IF(LEFT(Служебный1!H3,1)="[","", IF(Служебный1!H3="","",Служебный1!H3))</f>
        <v/>
      </c>
      <c r="I5" s="22" t="str">
        <f>IF(LEFT(Служебный1!I3,1)="[","", IF(Служебный1!I3="","",Служебный1!I3))</f>
        <v/>
      </c>
      <c r="J5" s="19">
        <f t="shared" ref="J5:J6" si="0">SUM(B5:I5)</f>
        <v>0</v>
      </c>
      <c r="K5" s="15" t="e">
        <f>Служебный1!J3*1</f>
        <v>#VALUE!</v>
      </c>
      <c r="L5" s="28" t="str">
        <f>IF(A5=0,
CONCATENATE("!delete:",
ROW(L5),",1,",ROW(L5),",12,1"
),""
)</f>
        <v/>
      </c>
      <c r="N5" s="12" t="str">
        <f>IF(LEFT(Служебный2!A3,1)="[","", Служебный2!A3)</f>
        <v/>
      </c>
      <c r="O5" s="19" t="e">
        <f>IF(Служебный2!B3="","",Служебный2!B3*1)</f>
        <v>#VALUE!</v>
      </c>
      <c r="P5" s="19" t="e">
        <f>IF(Служебный2!C3="","",Служебный2!C3*1)</f>
        <v>#VALUE!</v>
      </c>
      <c r="Q5" s="19" t="e">
        <f>IF(Служебный2!D3="","",Служебный2!D3*1)</f>
        <v>#VALUE!</v>
      </c>
      <c r="R5" s="19" t="e">
        <f>IF(Служебный2!E3="","",Служебный2!E3*1)</f>
        <v>#VALUE!</v>
      </c>
      <c r="S5" s="19" t="e">
        <f>IF(Служебный2!F3="","",Служебный2!F3*1)</f>
        <v>#VALUE!</v>
      </c>
      <c r="T5" s="19" t="e">
        <f>IF(Служебный2!G3="","",Служебный2!G3*1)</f>
        <v>#VALUE!</v>
      </c>
      <c r="U5" s="19" t="e">
        <f>IF(Служебный2!H3="","",Служебный2!H3*1)</f>
        <v>#VALUE!</v>
      </c>
      <c r="V5" s="19" t="e">
        <f>IF(Служебный2!I3="","",Служебный2!I3*1)</f>
        <v>#VALUE!</v>
      </c>
      <c r="W5" s="19" t="e">
        <f>SUM(O5:V5)</f>
        <v>#VALUE!</v>
      </c>
      <c r="X5" s="14" t="e">
        <f>Служебный2!J3*1</f>
        <v>#VALUE!</v>
      </c>
      <c r="Y5" s="33" t="str">
        <f>IF(N5=0,
CONCATENATE("!delete:",
ROW(Y5),",14,",ROW(Y5),",25,1"
),""
)</f>
        <v/>
      </c>
      <c r="AA5" s="26" t="str">
        <f>A5</f>
        <v/>
      </c>
      <c r="AB5" s="15" t="e">
        <f>Служебный1!K3*1</f>
        <v>#VALUE!</v>
      </c>
      <c r="AC5" s="15" t="e">
        <f>Служебный1!L3*1</f>
        <v>#VALUE!</v>
      </c>
      <c r="AD5" s="14" t="e">
        <f>AB5+AC5</f>
        <v>#VALUE!</v>
      </c>
      <c r="AE5" s="33" t="str">
        <f>IF($AA5=0,
CONCATENATE("!delete:",
ROW(AE5),",26,",ROW(AE5),",31,1"
),""
)</f>
        <v/>
      </c>
    </row>
    <row r="6" spans="1:36" ht="12.75" x14ac:dyDescent="0.2">
      <c r="A6" s="26">
        <f>IF(LEFT(Служебный1!A4,1)="[","", Служебный1!A4)</f>
        <v>0</v>
      </c>
      <c r="B6" s="22" t="str">
        <f>IF(LEFT(Служебный1!B4,1)="[","", IF(Служебный1!B4="","",Служебный1!B4))</f>
        <v/>
      </c>
      <c r="C6" s="22" t="str">
        <f>IF(LEFT(Служебный1!C4,1)="[","", IF(Служебный1!C4="","",Служебный1!C4))</f>
        <v/>
      </c>
      <c r="D6" s="22" t="str">
        <f>IF(LEFT(Служебный1!D4,1)="[","", IF(Служебный1!D4="","",Служебный1!D4))</f>
        <v/>
      </c>
      <c r="E6" s="22" t="str">
        <f>IF(LEFT(Служебный1!E4,1)="[","", IF(Служебный1!E4="","",Служебный1!E4))</f>
        <v/>
      </c>
      <c r="F6" s="22" t="str">
        <f>IF(LEFT(Служебный1!F4,1)="[","", IF(Служебный1!F4="","",Служебный1!F4))</f>
        <v/>
      </c>
      <c r="G6" s="22" t="str">
        <f>IF(LEFT(Служебный1!G4,1)="[","", IF(Служебный1!G4="","",Служебный1!G4))</f>
        <v/>
      </c>
      <c r="H6" s="22" t="str">
        <f>IF(LEFT(Служебный1!H4,1)="[","", IF(Служебный1!H4="","",Служебный1!H4))</f>
        <v/>
      </c>
      <c r="I6" s="22" t="str">
        <f>IF(LEFT(Служебный1!I4,1)="[","", IF(Служебный1!I4="","",Служебный1!I4))</f>
        <v/>
      </c>
      <c r="J6" s="19">
        <f t="shared" si="0"/>
        <v>0</v>
      </c>
      <c r="K6" s="15">
        <f>Служебный1!J4*1</f>
        <v>0</v>
      </c>
      <c r="L6" s="34" t="str">
        <f t="shared" ref="L6:L16" si="1">IF(A6=0,
CONCATENATE("!delete:",
ROW(L6),",1,",ROW(L6),",12,1"
),""
)</f>
        <v>!delete:6,1,6,12,1</v>
      </c>
      <c r="N6" s="32">
        <f>IF(LEFT(Служебный2!A4,1)="[","", Служебный2!A4)</f>
        <v>0</v>
      </c>
      <c r="O6" s="19" t="str">
        <f>IF(Служебный2!B4="","",Служебный2!B4*1)</f>
        <v/>
      </c>
      <c r="P6" s="19" t="str">
        <f>IF(Служебный2!C4="","",Служебный2!C4*1)</f>
        <v/>
      </c>
      <c r="Q6" s="19" t="str">
        <f>IF(Служебный2!D4="","",Служебный2!D4*1)</f>
        <v/>
      </c>
      <c r="R6" s="19" t="str">
        <f>IF(Служебный2!E4="","",Служебный2!E4*1)</f>
        <v/>
      </c>
      <c r="S6" s="19" t="str">
        <f>IF(Служебный2!F4="","",Служебный2!F4*1)</f>
        <v/>
      </c>
      <c r="T6" s="19" t="str">
        <f>IF(Служебный2!G4="","",Служебный2!G4*1)</f>
        <v/>
      </c>
      <c r="U6" s="19" t="str">
        <f>IF(Служебный2!H4="","",Служебный2!H4*1)</f>
        <v/>
      </c>
      <c r="V6" s="19" t="str">
        <f>IF(Служебный2!I4="","",Служебный2!I4*1)</f>
        <v/>
      </c>
      <c r="W6" s="19">
        <f t="shared" ref="W6:W28" si="2">SUM(O6:V6)</f>
        <v>0</v>
      </c>
      <c r="X6" s="14">
        <f>Служебный2!J4*1</f>
        <v>0</v>
      </c>
      <c r="Y6" s="33" t="str">
        <f>IF(N6=0,
CONCATENATE("!delete:",
ROW(Y6),",14,",ROW(Y6),",25,1"
),""
)</f>
        <v>!delete:6,14,6,25,1</v>
      </c>
      <c r="AA6" s="26">
        <f t="shared" ref="AA6:AA16" si="3">A6</f>
        <v>0</v>
      </c>
      <c r="AB6" s="15">
        <f>Служебный1!K4*1</f>
        <v>0</v>
      </c>
      <c r="AC6" s="15">
        <f>Служебный1!L4*1</f>
        <v>0</v>
      </c>
      <c r="AD6" s="14">
        <f t="shared" ref="AD6:AD16" si="4">AB6+AC6</f>
        <v>0</v>
      </c>
      <c r="AE6" s="33" t="str">
        <f t="shared" ref="AE6:AE16" si="5">IF($AA6=0,
CONCATENATE("!delete:",
ROW(AE6),",26,",ROW(AE6),",31,1"
),""
)</f>
        <v>!delete:6,26,6,31,1</v>
      </c>
    </row>
    <row r="7" spans="1:36" ht="12.75" x14ac:dyDescent="0.2">
      <c r="A7" s="26">
        <f>IF(LEFT(Служебный1!A5,1)="[","", Служебный1!A5)</f>
        <v>0</v>
      </c>
      <c r="B7" s="22" t="str">
        <f>IF(LEFT(Служебный1!B5,1)="[","", IF(Служебный1!B5="","",Служебный1!B5))</f>
        <v/>
      </c>
      <c r="C7" s="22" t="str">
        <f>IF(LEFT(Служебный1!C5,1)="[","", IF(Служебный1!C5="","",Служебный1!C5))</f>
        <v/>
      </c>
      <c r="D7" s="22" t="str">
        <f>IF(LEFT(Служебный1!D5,1)="[","", IF(Служебный1!D5="","",Служебный1!D5))</f>
        <v/>
      </c>
      <c r="E7" s="22" t="str">
        <f>IF(LEFT(Служебный1!E5,1)="[","", IF(Служебный1!E5="","",Служебный1!E5))</f>
        <v/>
      </c>
      <c r="F7" s="22" t="str">
        <f>IF(LEFT(Служебный1!F5,1)="[","", IF(Служебный1!F5="","",Служебный1!F5))</f>
        <v/>
      </c>
      <c r="G7" s="22" t="str">
        <f>IF(LEFT(Служебный1!G5,1)="[","", IF(Служебный1!G5="","",Служебный1!G5))</f>
        <v/>
      </c>
      <c r="H7" s="22" t="str">
        <f>IF(LEFT(Служебный1!H5,1)="[","", IF(Служебный1!H5="","",Служебный1!H5))</f>
        <v/>
      </c>
      <c r="I7" s="22" t="str">
        <f>IF(LEFT(Служебный1!I5,1)="[","", IF(Служебный1!I5="","",Служебный1!I5))</f>
        <v/>
      </c>
      <c r="J7" s="19">
        <f t="shared" ref="J7" si="6">SUM(B7:I7)</f>
        <v>0</v>
      </c>
      <c r="K7" s="15">
        <f>Служебный1!J5*1</f>
        <v>0</v>
      </c>
      <c r="L7" s="34" t="str">
        <f t="shared" si="1"/>
        <v>!delete:7,1,7,12,1</v>
      </c>
      <c r="N7" s="32">
        <f>IF(LEFT(Служебный2!A5,1)="[","", Служебный2!A5)</f>
        <v>0</v>
      </c>
      <c r="O7" s="19" t="str">
        <f>IF(Служебный2!B5="","",Служебный2!B5*1)</f>
        <v/>
      </c>
      <c r="P7" s="19" t="str">
        <f>IF(Служебный2!C5="","",Служебный2!C5*1)</f>
        <v/>
      </c>
      <c r="Q7" s="19" t="str">
        <f>IF(Служебный2!D5="","",Служебный2!D5*1)</f>
        <v/>
      </c>
      <c r="R7" s="19" t="str">
        <f>IF(Служебный2!E5="","",Служебный2!E5*1)</f>
        <v/>
      </c>
      <c r="S7" s="19" t="str">
        <f>IF(Служебный2!F5="","",Служебный2!F5*1)</f>
        <v/>
      </c>
      <c r="T7" s="19" t="str">
        <f>IF(Служебный2!G5="","",Служебный2!G5*1)</f>
        <v/>
      </c>
      <c r="U7" s="19" t="str">
        <f>IF(Служебный2!H5="","",Служебный2!H5*1)</f>
        <v/>
      </c>
      <c r="V7" s="19" t="str">
        <f>IF(Служебный2!I5="","",Служебный2!I5*1)</f>
        <v/>
      </c>
      <c r="W7" s="19">
        <f t="shared" si="2"/>
        <v>0</v>
      </c>
      <c r="X7" s="14">
        <f>Служебный2!J5*1</f>
        <v>0</v>
      </c>
      <c r="Y7" s="33" t="str">
        <f t="shared" ref="Y7:Y28" si="7">IF(N7=0,
CONCATENATE("!delete:",
ROW(Y7),",14,",ROW(Y7),",25,1"
),""
)</f>
        <v>!delete:7,14,7,25,1</v>
      </c>
      <c r="AA7" s="26">
        <f t="shared" si="3"/>
        <v>0</v>
      </c>
      <c r="AB7" s="15">
        <f>Служебный1!K5*1</f>
        <v>0</v>
      </c>
      <c r="AC7" s="15">
        <f>Служебный1!L5*1</f>
        <v>0</v>
      </c>
      <c r="AD7" s="14">
        <f t="shared" si="4"/>
        <v>0</v>
      </c>
      <c r="AE7" s="33" t="str">
        <f t="shared" si="5"/>
        <v>!delete:7,26,7,31,1</v>
      </c>
    </row>
    <row r="8" spans="1:36" ht="12.75" x14ac:dyDescent="0.2">
      <c r="A8" s="26">
        <f>IF(LEFT(Служебный1!A6,1)="[","", Служебный1!A6)</f>
        <v>0</v>
      </c>
      <c r="B8" s="22" t="str">
        <f>IF(LEFT(Служебный1!B6,1)="[","", IF(Служебный1!B6="","",Служебный1!B6))</f>
        <v/>
      </c>
      <c r="C8" s="22" t="str">
        <f>IF(LEFT(Служебный1!C6,1)="[","", IF(Служебный1!C6="","",Служебный1!C6))</f>
        <v/>
      </c>
      <c r="D8" s="22" t="str">
        <f>IF(LEFT(Служебный1!D6,1)="[","", IF(Служебный1!D6="","",Служебный1!D6))</f>
        <v/>
      </c>
      <c r="E8" s="22" t="str">
        <f>IF(LEFT(Служебный1!E6,1)="[","", IF(Служебный1!E6="","",Служебный1!E6))</f>
        <v/>
      </c>
      <c r="F8" s="22" t="str">
        <f>IF(LEFT(Служебный1!F6,1)="[","", IF(Служебный1!F6="","",Служебный1!F6))</f>
        <v/>
      </c>
      <c r="G8" s="22" t="str">
        <f>IF(LEFT(Служебный1!G6,1)="[","", IF(Служебный1!G6="","",Служебный1!G6))</f>
        <v/>
      </c>
      <c r="H8" s="22" t="str">
        <f>IF(LEFT(Служебный1!H6,1)="[","", IF(Служебный1!H6="","",Служебный1!H6))</f>
        <v/>
      </c>
      <c r="I8" s="22" t="str">
        <f>IF(LEFT(Служебный1!I6,1)="[","", IF(Служебный1!I6="","",Служебный1!I6))</f>
        <v/>
      </c>
      <c r="J8" s="19">
        <f t="shared" ref="J8:J16" si="8">SUM(B8:I8)</f>
        <v>0</v>
      </c>
      <c r="K8" s="15">
        <f>Служебный1!J6*1</f>
        <v>0</v>
      </c>
      <c r="L8" s="34" t="str">
        <f t="shared" si="1"/>
        <v>!delete:8,1,8,12,1</v>
      </c>
      <c r="N8" s="32">
        <f>IF(LEFT(Служебный2!A6,1)="[","", Служебный2!A6)</f>
        <v>0</v>
      </c>
      <c r="O8" s="19" t="str">
        <f>IF(Служебный2!B6="","",Служебный2!B6*1)</f>
        <v/>
      </c>
      <c r="P8" s="19" t="str">
        <f>IF(Служебный2!C6="","",Служебный2!C6*1)</f>
        <v/>
      </c>
      <c r="Q8" s="19" t="str">
        <f>IF(Служебный2!D6="","",Служебный2!D6*1)</f>
        <v/>
      </c>
      <c r="R8" s="19" t="str">
        <f>IF(Служебный2!E6="","",Служебный2!E6*1)</f>
        <v/>
      </c>
      <c r="S8" s="19" t="str">
        <f>IF(Служебный2!F6="","",Служебный2!F6*1)</f>
        <v/>
      </c>
      <c r="T8" s="19" t="str">
        <f>IF(Служебный2!G6="","",Служебный2!G6*1)</f>
        <v/>
      </c>
      <c r="U8" s="19" t="str">
        <f>IF(Служебный2!H6="","",Служебный2!H6*1)</f>
        <v/>
      </c>
      <c r="V8" s="19" t="str">
        <f>IF(Служебный2!I6="","",Служебный2!I6*1)</f>
        <v/>
      </c>
      <c r="W8" s="19">
        <f t="shared" si="2"/>
        <v>0</v>
      </c>
      <c r="X8" s="14">
        <f>Служебный2!J6*1</f>
        <v>0</v>
      </c>
      <c r="Y8" s="33" t="str">
        <f t="shared" si="7"/>
        <v>!delete:8,14,8,25,1</v>
      </c>
      <c r="AA8" s="26">
        <f t="shared" si="3"/>
        <v>0</v>
      </c>
      <c r="AB8" s="15">
        <f>Служебный1!K6*1</f>
        <v>0</v>
      </c>
      <c r="AC8" s="15">
        <f>Служебный1!L6*1</f>
        <v>0</v>
      </c>
      <c r="AD8" s="14">
        <f t="shared" si="4"/>
        <v>0</v>
      </c>
      <c r="AE8" s="33" t="str">
        <f>IF($AA8=0,
CONCATENATE("!delete:",
ROW(AE8),",26,",ROW(AE8),",31,1"
),""
)</f>
        <v>!delete:8,26,8,31,1</v>
      </c>
    </row>
    <row r="9" spans="1:36" ht="12.75" x14ac:dyDescent="0.2">
      <c r="A9" s="26">
        <f>IF(LEFT(Служебный1!A7,1)="[","", Служебный1!A7)</f>
        <v>0</v>
      </c>
      <c r="B9" s="22" t="str">
        <f>IF(LEFT(Служебный1!B7,1)="[","", IF(Служебный1!B7="","",Служебный1!B7))</f>
        <v/>
      </c>
      <c r="C9" s="22" t="str">
        <f>IF(LEFT(Служебный1!C7,1)="[","", IF(Служебный1!C7="","",Служебный1!C7))</f>
        <v/>
      </c>
      <c r="D9" s="22" t="str">
        <f>IF(LEFT(Служебный1!D7,1)="[","", IF(Служебный1!D7="","",Служебный1!D7))</f>
        <v/>
      </c>
      <c r="E9" s="22" t="str">
        <f>IF(LEFT(Служебный1!E7,1)="[","", IF(Служебный1!E7="","",Служебный1!E7))</f>
        <v/>
      </c>
      <c r="F9" s="22" t="str">
        <f>IF(LEFT(Служебный1!F7,1)="[","", IF(Служебный1!F7="","",Служебный1!F7))</f>
        <v/>
      </c>
      <c r="G9" s="22" t="str">
        <f>IF(LEFT(Служебный1!G7,1)="[","", IF(Служебный1!G7="","",Служебный1!G7))</f>
        <v/>
      </c>
      <c r="H9" s="22" t="str">
        <f>IF(LEFT(Служебный1!H7,1)="[","", IF(Служебный1!H7="","",Служебный1!H7))</f>
        <v/>
      </c>
      <c r="I9" s="22" t="str">
        <f>IF(LEFT(Служебный1!I7,1)="[","", IF(Служебный1!I7="","",Служебный1!I7))</f>
        <v/>
      </c>
      <c r="J9" s="19">
        <f t="shared" si="8"/>
        <v>0</v>
      </c>
      <c r="K9" s="15">
        <f>Служебный1!J7*1</f>
        <v>0</v>
      </c>
      <c r="L9" s="34" t="str">
        <f t="shared" si="1"/>
        <v>!delete:9,1,9,12,1</v>
      </c>
      <c r="N9" s="32">
        <f>IF(LEFT(Служебный2!A7,1)="[","", Служебный2!A7)</f>
        <v>0</v>
      </c>
      <c r="O9" s="19" t="str">
        <f>IF(Служебный2!B7="","",Служебный2!B7*1)</f>
        <v/>
      </c>
      <c r="P9" s="19" t="str">
        <f>IF(Служебный2!C7="","",Служебный2!C7*1)</f>
        <v/>
      </c>
      <c r="Q9" s="19" t="str">
        <f>IF(Служебный2!D7="","",Служебный2!D7*1)</f>
        <v/>
      </c>
      <c r="R9" s="19" t="str">
        <f>IF(Служебный2!E7="","",Служебный2!E7*1)</f>
        <v/>
      </c>
      <c r="S9" s="19" t="str">
        <f>IF(Служебный2!F7="","",Служебный2!F7*1)</f>
        <v/>
      </c>
      <c r="T9" s="19" t="str">
        <f>IF(Служебный2!G7="","",Служебный2!G7*1)</f>
        <v/>
      </c>
      <c r="U9" s="19" t="str">
        <f>IF(Служебный2!H7="","",Служебный2!H7*1)</f>
        <v/>
      </c>
      <c r="V9" s="19" t="str">
        <f>IF(Служебный2!I7="","",Служебный2!I7*1)</f>
        <v/>
      </c>
      <c r="W9" s="19">
        <f t="shared" si="2"/>
        <v>0</v>
      </c>
      <c r="X9" s="14">
        <f>Служебный2!J7*1</f>
        <v>0</v>
      </c>
      <c r="Y9" s="33" t="str">
        <f t="shared" si="7"/>
        <v>!delete:9,14,9,25,1</v>
      </c>
      <c r="AA9" s="26">
        <f t="shared" si="3"/>
        <v>0</v>
      </c>
      <c r="AB9" s="15">
        <f>Служебный1!K7*1</f>
        <v>0</v>
      </c>
      <c r="AC9" s="15">
        <f>Служебный1!L7*1</f>
        <v>0</v>
      </c>
      <c r="AD9" s="14">
        <f t="shared" si="4"/>
        <v>0</v>
      </c>
      <c r="AE9" s="33" t="str">
        <f t="shared" si="5"/>
        <v>!delete:9,26,9,31,1</v>
      </c>
    </row>
    <row r="10" spans="1:36" ht="12.75" x14ac:dyDescent="0.2">
      <c r="A10" s="26">
        <f>IF(LEFT(Служебный1!A8,1)="[","", Служебный1!A8)</f>
        <v>0</v>
      </c>
      <c r="B10" s="22" t="str">
        <f>IF(LEFT(Служебный1!B8,1)="[","", IF(Служебный1!B8="","",Служебный1!B8))</f>
        <v/>
      </c>
      <c r="C10" s="22" t="str">
        <f>IF(LEFT(Служебный1!C8,1)="[","", IF(Служебный1!C8="","",Служебный1!C8))</f>
        <v/>
      </c>
      <c r="D10" s="22" t="str">
        <f>IF(LEFT(Служебный1!D8,1)="[","", IF(Служебный1!D8="","",Служебный1!D8))</f>
        <v/>
      </c>
      <c r="E10" s="22" t="str">
        <f>IF(LEFT(Служебный1!E8,1)="[","", IF(Служебный1!E8="","",Служебный1!E8))</f>
        <v/>
      </c>
      <c r="F10" s="22" t="str">
        <f>IF(LEFT(Служебный1!F8,1)="[","", IF(Служебный1!F8="","",Служебный1!F8))</f>
        <v/>
      </c>
      <c r="G10" s="22" t="str">
        <f>IF(LEFT(Служебный1!G8,1)="[","", IF(Служебный1!G8="","",Служебный1!G8))</f>
        <v/>
      </c>
      <c r="H10" s="22" t="str">
        <f>IF(LEFT(Служебный1!H8,1)="[","", IF(Служебный1!H8="","",Служебный1!H8))</f>
        <v/>
      </c>
      <c r="I10" s="22" t="str">
        <f>IF(LEFT(Служебный1!I8,1)="[","", IF(Служебный1!I8="","",Служебный1!I8))</f>
        <v/>
      </c>
      <c r="J10" s="19">
        <f t="shared" si="8"/>
        <v>0</v>
      </c>
      <c r="K10" s="15">
        <f>Служебный1!J8*1</f>
        <v>0</v>
      </c>
      <c r="L10" s="34" t="str">
        <f t="shared" si="1"/>
        <v>!delete:10,1,10,12,1</v>
      </c>
      <c r="N10" s="32">
        <f>IF(LEFT(Служебный2!A8,1)="[","", Служебный2!A8)</f>
        <v>0</v>
      </c>
      <c r="O10" s="19" t="str">
        <f>IF(Служебный2!B8="","",Служебный2!B8*1)</f>
        <v/>
      </c>
      <c r="P10" s="19" t="str">
        <f>IF(Служебный2!C8="","",Служебный2!C8*1)</f>
        <v/>
      </c>
      <c r="Q10" s="19" t="str">
        <f>IF(Служебный2!D8="","",Служебный2!D8*1)</f>
        <v/>
      </c>
      <c r="R10" s="19" t="str">
        <f>IF(Служебный2!E8="","",Служебный2!E8*1)</f>
        <v/>
      </c>
      <c r="S10" s="19" t="str">
        <f>IF(Служебный2!F8="","",Служебный2!F8*1)</f>
        <v/>
      </c>
      <c r="T10" s="19" t="str">
        <f>IF(Служебный2!G8="","",Служебный2!G8*1)</f>
        <v/>
      </c>
      <c r="U10" s="19" t="str">
        <f>IF(Служебный2!H8="","",Служебный2!H8*1)</f>
        <v/>
      </c>
      <c r="V10" s="19" t="str">
        <f>IF(Служебный2!I8="","",Служебный2!I8*1)</f>
        <v/>
      </c>
      <c r="W10" s="19">
        <f t="shared" si="2"/>
        <v>0</v>
      </c>
      <c r="X10" s="14">
        <f>Служебный2!J8*1</f>
        <v>0</v>
      </c>
      <c r="Y10" s="33" t="str">
        <f t="shared" si="7"/>
        <v>!delete:10,14,10,25,1</v>
      </c>
      <c r="AA10" s="26">
        <f t="shared" si="3"/>
        <v>0</v>
      </c>
      <c r="AB10" s="15">
        <f>Служебный1!K8*1</f>
        <v>0</v>
      </c>
      <c r="AC10" s="15">
        <f>Служебный1!L8*1</f>
        <v>0</v>
      </c>
      <c r="AD10" s="14">
        <f t="shared" si="4"/>
        <v>0</v>
      </c>
      <c r="AE10" s="33" t="str">
        <f t="shared" si="5"/>
        <v>!delete:10,26,10,31,1</v>
      </c>
      <c r="AG10" s="21"/>
      <c r="AH10" s="20"/>
      <c r="AI10" s="20"/>
      <c r="AJ10" s="20"/>
    </row>
    <row r="11" spans="1:36" ht="12.75" x14ac:dyDescent="0.2">
      <c r="A11" s="26">
        <f>IF(LEFT(Служебный1!A9,1)="[","", Служебный1!A9)</f>
        <v>0</v>
      </c>
      <c r="B11" s="22" t="str">
        <f>IF(LEFT(Служебный1!B9,1)="[","", IF(Служебный1!B9="","",Служебный1!B9))</f>
        <v/>
      </c>
      <c r="C11" s="22" t="str">
        <f>IF(LEFT(Служебный1!C9,1)="[","", IF(Служебный1!C9="","",Служебный1!C9))</f>
        <v/>
      </c>
      <c r="D11" s="22" t="str">
        <f>IF(LEFT(Служебный1!D9,1)="[","", IF(Служебный1!D9="","",Служебный1!D9))</f>
        <v/>
      </c>
      <c r="E11" s="22" t="str">
        <f>IF(LEFT(Служебный1!E9,1)="[","", IF(Служебный1!E9="","",Служебный1!E9))</f>
        <v/>
      </c>
      <c r="F11" s="22" t="str">
        <f>IF(LEFT(Служебный1!F9,1)="[","", IF(Служебный1!F9="","",Служебный1!F9))</f>
        <v/>
      </c>
      <c r="G11" s="22" t="str">
        <f>IF(LEFT(Служебный1!G9,1)="[","", IF(Служебный1!G9="","",Служебный1!G9))</f>
        <v/>
      </c>
      <c r="H11" s="22" t="str">
        <f>IF(LEFT(Служебный1!H9,1)="[","", IF(Служебный1!H9="","",Служебный1!H9))</f>
        <v/>
      </c>
      <c r="I11" s="22" t="str">
        <f>IF(LEFT(Служебный1!I9,1)="[","", IF(Служебный1!I9="","",Служебный1!I9))</f>
        <v/>
      </c>
      <c r="J11" s="19">
        <f t="shared" si="8"/>
        <v>0</v>
      </c>
      <c r="K11" s="15">
        <f>Служебный1!J9*1</f>
        <v>0</v>
      </c>
      <c r="L11" s="34" t="str">
        <f t="shared" si="1"/>
        <v>!delete:11,1,11,12,1</v>
      </c>
      <c r="N11" s="32">
        <f>IF(LEFT(Служебный2!A9,1)="[","", Служебный2!A9)</f>
        <v>0</v>
      </c>
      <c r="O11" s="19" t="str">
        <f>IF(Служебный2!B9="","",Служебный2!B9*1)</f>
        <v/>
      </c>
      <c r="P11" s="19" t="str">
        <f>IF(Служебный2!C9="","",Служебный2!C9*1)</f>
        <v/>
      </c>
      <c r="Q11" s="19" t="str">
        <f>IF(Служебный2!D9="","",Служебный2!D9*1)</f>
        <v/>
      </c>
      <c r="R11" s="19" t="str">
        <f>IF(Служебный2!E9="","",Служебный2!E9*1)</f>
        <v/>
      </c>
      <c r="S11" s="19" t="str">
        <f>IF(Служебный2!F9="","",Служебный2!F9*1)</f>
        <v/>
      </c>
      <c r="T11" s="19" t="str">
        <f>IF(Служебный2!G9="","",Служебный2!G9*1)</f>
        <v/>
      </c>
      <c r="U11" s="19" t="str">
        <f>IF(Служебный2!H9="","",Служебный2!H9*1)</f>
        <v/>
      </c>
      <c r="V11" s="19" t="str">
        <f>IF(Служебный2!I9="","",Служебный2!I9*1)</f>
        <v/>
      </c>
      <c r="W11" s="19">
        <f t="shared" si="2"/>
        <v>0</v>
      </c>
      <c r="X11" s="14">
        <f>Служебный2!J9*1</f>
        <v>0</v>
      </c>
      <c r="Y11" s="33" t="str">
        <f t="shared" si="7"/>
        <v>!delete:11,14,11,25,1</v>
      </c>
      <c r="AA11" s="26">
        <f t="shared" si="3"/>
        <v>0</v>
      </c>
      <c r="AB11" s="15">
        <f>Служебный1!K9*1</f>
        <v>0</v>
      </c>
      <c r="AC11" s="15">
        <f>Служебный1!L9*1</f>
        <v>0</v>
      </c>
      <c r="AD11" s="14">
        <f t="shared" si="4"/>
        <v>0</v>
      </c>
      <c r="AE11" s="33" t="str">
        <f t="shared" si="5"/>
        <v>!delete:11,26,11,31,1</v>
      </c>
      <c r="AG11" s="21"/>
      <c r="AH11" s="20"/>
      <c r="AI11" s="20"/>
      <c r="AJ11" s="20"/>
    </row>
    <row r="12" spans="1:36" ht="12.75" x14ac:dyDescent="0.2">
      <c r="A12" s="26">
        <f>IF(LEFT(Служебный1!A10,1)="[","", Служебный1!A10)</f>
        <v>0</v>
      </c>
      <c r="B12" s="22" t="str">
        <f>IF(LEFT(Служебный1!B10,1)="[","", IF(Служебный1!B10="","",Служебный1!B10))</f>
        <v/>
      </c>
      <c r="C12" s="22" t="str">
        <f>IF(LEFT(Служебный1!C10,1)="[","", IF(Служебный1!C10="","",Служебный1!C10))</f>
        <v/>
      </c>
      <c r="D12" s="22" t="str">
        <f>IF(LEFT(Служебный1!D10,1)="[","", IF(Служебный1!D10="","",Служебный1!D10))</f>
        <v/>
      </c>
      <c r="E12" s="22" t="str">
        <f>IF(LEFT(Служебный1!E10,1)="[","", IF(Служебный1!E10="","",Служебный1!E10))</f>
        <v/>
      </c>
      <c r="F12" s="22" t="str">
        <f>IF(LEFT(Служебный1!F10,1)="[","", IF(Служебный1!F10="","",Служебный1!F10))</f>
        <v/>
      </c>
      <c r="G12" s="22" t="str">
        <f>IF(LEFT(Служебный1!G10,1)="[","", IF(Служебный1!G10="","",Служебный1!G10))</f>
        <v/>
      </c>
      <c r="H12" s="22" t="str">
        <f>IF(LEFT(Служебный1!H10,1)="[","", IF(Служебный1!H10="","",Служебный1!H10))</f>
        <v/>
      </c>
      <c r="I12" s="22" t="str">
        <f>IF(LEFT(Служебный1!I10,1)="[","", IF(Служебный1!I10="","",Служебный1!I10))</f>
        <v/>
      </c>
      <c r="J12" s="19">
        <f t="shared" si="8"/>
        <v>0</v>
      </c>
      <c r="K12" s="15">
        <f>Служебный1!J10*1</f>
        <v>0</v>
      </c>
      <c r="L12" s="34" t="str">
        <f t="shared" si="1"/>
        <v>!delete:12,1,12,12,1</v>
      </c>
      <c r="N12" s="32">
        <f>IF(LEFT(Служебный2!A10,1)="[","", Служебный2!A10)</f>
        <v>0</v>
      </c>
      <c r="O12" s="19" t="str">
        <f>IF(Служебный2!B10="","",Служебный2!B10*1)</f>
        <v/>
      </c>
      <c r="P12" s="19" t="str">
        <f>IF(Служебный2!C10="","",Служебный2!C10*1)</f>
        <v/>
      </c>
      <c r="Q12" s="19" t="str">
        <f>IF(Служебный2!D10="","",Служебный2!D10*1)</f>
        <v/>
      </c>
      <c r="R12" s="19" t="str">
        <f>IF(Служебный2!E10="","",Служебный2!E10*1)</f>
        <v/>
      </c>
      <c r="S12" s="19" t="str">
        <f>IF(Служебный2!F10="","",Служебный2!F10*1)</f>
        <v/>
      </c>
      <c r="T12" s="19" t="str">
        <f>IF(Служебный2!G10="","",Служебный2!G10*1)</f>
        <v/>
      </c>
      <c r="U12" s="19" t="str">
        <f>IF(Служебный2!H10="","",Служебный2!H10*1)</f>
        <v/>
      </c>
      <c r="V12" s="19" t="str">
        <f>IF(Служебный2!I10="","",Служебный2!I10*1)</f>
        <v/>
      </c>
      <c r="W12" s="19">
        <f t="shared" si="2"/>
        <v>0</v>
      </c>
      <c r="X12" s="14">
        <f>Служебный2!J10*1</f>
        <v>0</v>
      </c>
      <c r="Y12" s="33" t="str">
        <f t="shared" si="7"/>
        <v>!delete:12,14,12,25,1</v>
      </c>
      <c r="AA12" s="26">
        <f t="shared" si="3"/>
        <v>0</v>
      </c>
      <c r="AB12" s="15">
        <f>Служебный1!K10*1</f>
        <v>0</v>
      </c>
      <c r="AC12" s="15">
        <f>Служебный1!L10*1</f>
        <v>0</v>
      </c>
      <c r="AD12" s="14">
        <f t="shared" si="4"/>
        <v>0</v>
      </c>
      <c r="AE12" s="33" t="str">
        <f t="shared" si="5"/>
        <v>!delete:12,26,12,31,1</v>
      </c>
      <c r="AG12" s="21"/>
      <c r="AH12" s="20"/>
      <c r="AI12" s="20"/>
      <c r="AJ12" s="20"/>
    </row>
    <row r="13" spans="1:36" ht="12.75" x14ac:dyDescent="0.2">
      <c r="A13" s="26">
        <f>IF(LEFT(Служебный1!A11,1)="[","", Служебный1!A11)</f>
        <v>0</v>
      </c>
      <c r="B13" s="22" t="str">
        <f>IF(LEFT(Служебный1!B11,1)="[","", IF(Служебный1!B11="","",Служебный1!B11))</f>
        <v/>
      </c>
      <c r="C13" s="22" t="str">
        <f>IF(LEFT(Служебный1!C11,1)="[","", IF(Служебный1!C11="","",Служебный1!C11))</f>
        <v/>
      </c>
      <c r="D13" s="22" t="str">
        <f>IF(LEFT(Служебный1!D11,1)="[","", IF(Служебный1!D11="","",Служебный1!D11))</f>
        <v/>
      </c>
      <c r="E13" s="22" t="str">
        <f>IF(LEFT(Служебный1!E11,1)="[","", IF(Служебный1!E11="","",Служебный1!E11))</f>
        <v/>
      </c>
      <c r="F13" s="22" t="str">
        <f>IF(LEFT(Служебный1!F11,1)="[","", IF(Служебный1!F11="","",Служебный1!F11))</f>
        <v/>
      </c>
      <c r="G13" s="22" t="str">
        <f>IF(LEFT(Служебный1!G11,1)="[","", IF(Служебный1!G11="","",Служебный1!G11))</f>
        <v/>
      </c>
      <c r="H13" s="22" t="str">
        <f>IF(LEFT(Служебный1!H11,1)="[","", IF(Служебный1!H11="","",Служебный1!H11))</f>
        <v/>
      </c>
      <c r="I13" s="22" t="str">
        <f>IF(LEFT(Служебный1!I11,1)="[","", IF(Служебный1!I11="","",Служебный1!I11))</f>
        <v/>
      </c>
      <c r="J13" s="19">
        <f t="shared" si="8"/>
        <v>0</v>
      </c>
      <c r="K13" s="15">
        <f>Служебный1!J11*1</f>
        <v>0</v>
      </c>
      <c r="L13" s="34" t="str">
        <f t="shared" si="1"/>
        <v>!delete:13,1,13,12,1</v>
      </c>
      <c r="N13" s="32">
        <f>IF(LEFT(Служебный2!A11,1)="[","", Служебный2!A11)</f>
        <v>0</v>
      </c>
      <c r="O13" s="19" t="str">
        <f>IF(Служебный2!B11="","",Служебный2!B11*1)</f>
        <v/>
      </c>
      <c r="P13" s="19" t="str">
        <f>IF(Служебный2!C11="","",Служебный2!C11*1)</f>
        <v/>
      </c>
      <c r="Q13" s="19" t="str">
        <f>IF(Служебный2!D11="","",Служебный2!D11*1)</f>
        <v/>
      </c>
      <c r="R13" s="19" t="str">
        <f>IF(Служебный2!E11="","",Служебный2!E11*1)</f>
        <v/>
      </c>
      <c r="S13" s="19" t="str">
        <f>IF(Служебный2!F11="","",Служебный2!F11*1)</f>
        <v/>
      </c>
      <c r="T13" s="19" t="str">
        <f>IF(Служебный2!G11="","",Служебный2!G11*1)</f>
        <v/>
      </c>
      <c r="U13" s="19" t="str">
        <f>IF(Служебный2!H11="","",Служебный2!H11*1)</f>
        <v/>
      </c>
      <c r="V13" s="19" t="str">
        <f>IF(Служебный2!I11="","",Служебный2!I11*1)</f>
        <v/>
      </c>
      <c r="W13" s="19">
        <f t="shared" si="2"/>
        <v>0</v>
      </c>
      <c r="X13" s="14">
        <f>Служебный2!J11*1</f>
        <v>0</v>
      </c>
      <c r="Y13" s="33" t="str">
        <f t="shared" si="7"/>
        <v>!delete:13,14,13,25,1</v>
      </c>
      <c r="AA13" s="26">
        <f t="shared" si="3"/>
        <v>0</v>
      </c>
      <c r="AB13" s="15">
        <f>Служебный1!K11*1</f>
        <v>0</v>
      </c>
      <c r="AC13" s="15">
        <f>Служебный1!L11*1</f>
        <v>0</v>
      </c>
      <c r="AD13" s="14">
        <f t="shared" si="4"/>
        <v>0</v>
      </c>
      <c r="AE13" s="33" t="str">
        <f t="shared" si="5"/>
        <v>!delete:13,26,13,31,1</v>
      </c>
      <c r="AG13" s="21"/>
      <c r="AH13" s="20"/>
      <c r="AI13" s="20"/>
      <c r="AJ13" s="20"/>
    </row>
    <row r="14" spans="1:36" ht="12.75" x14ac:dyDescent="0.2">
      <c r="A14" s="26">
        <f>IF(LEFT(Служебный1!A12,1)="[","", Служебный1!A12)</f>
        <v>0</v>
      </c>
      <c r="B14" s="22" t="str">
        <f>IF(LEFT(Служебный1!B12,1)="[","", IF(Служебный1!B12="","",Служебный1!B12))</f>
        <v/>
      </c>
      <c r="C14" s="22" t="str">
        <f>IF(LEFT(Служебный1!C12,1)="[","", IF(Служебный1!C12="","",Служебный1!C12))</f>
        <v/>
      </c>
      <c r="D14" s="22" t="str">
        <f>IF(LEFT(Служебный1!D12,1)="[","", IF(Служебный1!D12="","",Служебный1!D12))</f>
        <v/>
      </c>
      <c r="E14" s="22" t="str">
        <f>IF(LEFT(Служебный1!E12,1)="[","", IF(Служебный1!E12="","",Служебный1!E12))</f>
        <v/>
      </c>
      <c r="F14" s="22" t="str">
        <f>IF(LEFT(Служебный1!F12,1)="[","", IF(Служебный1!F12="","",Служебный1!F12))</f>
        <v/>
      </c>
      <c r="G14" s="22" t="str">
        <f>IF(LEFT(Служебный1!G12,1)="[","", IF(Служебный1!G12="","",Служебный1!G12))</f>
        <v/>
      </c>
      <c r="H14" s="22" t="str">
        <f>IF(LEFT(Служебный1!H12,1)="[","", IF(Служебный1!H12="","",Служебный1!H12))</f>
        <v/>
      </c>
      <c r="I14" s="22" t="str">
        <f>IF(LEFT(Служебный1!I12,1)="[","", IF(Служебный1!I12="","",Служебный1!I12))</f>
        <v/>
      </c>
      <c r="J14" s="19">
        <f t="shared" si="8"/>
        <v>0</v>
      </c>
      <c r="K14" s="15">
        <f>Служебный1!J12*1</f>
        <v>0</v>
      </c>
      <c r="L14" s="34" t="str">
        <f t="shared" si="1"/>
        <v>!delete:14,1,14,12,1</v>
      </c>
      <c r="N14" s="32">
        <f>IF(LEFT(Служебный2!A12,1)="[","", Служебный2!A12)</f>
        <v>0</v>
      </c>
      <c r="O14" s="19" t="str">
        <f>IF(Служебный2!B12="","",Служебный2!B12*1)</f>
        <v/>
      </c>
      <c r="P14" s="19" t="str">
        <f>IF(Служебный2!C12="","",Служебный2!C12*1)</f>
        <v/>
      </c>
      <c r="Q14" s="19" t="str">
        <f>IF(Служебный2!D12="","",Служебный2!D12*1)</f>
        <v/>
      </c>
      <c r="R14" s="19" t="str">
        <f>IF(Служебный2!E12="","",Служебный2!E12*1)</f>
        <v/>
      </c>
      <c r="S14" s="19" t="str">
        <f>IF(Служебный2!F12="","",Служебный2!F12*1)</f>
        <v/>
      </c>
      <c r="T14" s="19" t="str">
        <f>IF(Служебный2!G12="","",Служебный2!G12*1)</f>
        <v/>
      </c>
      <c r="U14" s="19" t="str">
        <f>IF(Служебный2!H12="","",Служебный2!H12*1)</f>
        <v/>
      </c>
      <c r="V14" s="19" t="str">
        <f>IF(Служебный2!I12="","",Служебный2!I12*1)</f>
        <v/>
      </c>
      <c r="W14" s="19">
        <f t="shared" si="2"/>
        <v>0</v>
      </c>
      <c r="X14" s="14">
        <f>Служебный2!J12*1</f>
        <v>0</v>
      </c>
      <c r="Y14" s="33" t="str">
        <f t="shared" si="7"/>
        <v>!delete:14,14,14,25,1</v>
      </c>
      <c r="AA14" s="26">
        <f t="shared" si="3"/>
        <v>0</v>
      </c>
      <c r="AB14" s="15">
        <f>Служебный1!K12*1</f>
        <v>0</v>
      </c>
      <c r="AC14" s="15">
        <f>Служебный1!L12*1</f>
        <v>0</v>
      </c>
      <c r="AD14" s="14">
        <f t="shared" si="4"/>
        <v>0</v>
      </c>
      <c r="AE14" s="33" t="str">
        <f t="shared" si="5"/>
        <v>!delete:14,26,14,31,1</v>
      </c>
      <c r="AG14" s="21"/>
      <c r="AH14" s="20"/>
      <c r="AI14" s="20"/>
      <c r="AJ14" s="20"/>
    </row>
    <row r="15" spans="1:36" ht="12.75" x14ac:dyDescent="0.2">
      <c r="A15" s="26">
        <f>IF(LEFT(Служебный1!A13,1)="[","", Служебный1!A13)</f>
        <v>0</v>
      </c>
      <c r="B15" s="22" t="str">
        <f>IF(LEFT(Служебный1!B13,1)="[","", IF(Служебный1!B13="","",Служебный1!B13))</f>
        <v/>
      </c>
      <c r="C15" s="22" t="str">
        <f>IF(LEFT(Служебный1!C13,1)="[","", IF(Служебный1!C13="","",Служебный1!C13))</f>
        <v/>
      </c>
      <c r="D15" s="22" t="str">
        <f>IF(LEFT(Служебный1!D13,1)="[","", IF(Служебный1!D13="","",Служебный1!D13))</f>
        <v/>
      </c>
      <c r="E15" s="22" t="str">
        <f>IF(LEFT(Служебный1!E13,1)="[","", IF(Служебный1!E13="","",Служебный1!E13))</f>
        <v/>
      </c>
      <c r="F15" s="22" t="str">
        <f>IF(LEFT(Служебный1!F13,1)="[","", IF(Служебный1!F13="","",Служебный1!F13))</f>
        <v/>
      </c>
      <c r="G15" s="22" t="str">
        <f>IF(LEFT(Служебный1!G13,1)="[","", IF(Служебный1!G13="","",Служебный1!G13))</f>
        <v/>
      </c>
      <c r="H15" s="22" t="str">
        <f>IF(LEFT(Служебный1!H13,1)="[","", IF(Служебный1!H13="","",Служебный1!H13))</f>
        <v/>
      </c>
      <c r="I15" s="22" t="str">
        <f>IF(LEFT(Служебный1!I13,1)="[","", IF(Служебный1!I13="","",Служебный1!I13))</f>
        <v/>
      </c>
      <c r="J15" s="19">
        <f t="shared" si="8"/>
        <v>0</v>
      </c>
      <c r="K15" s="15">
        <f>Служебный1!J13*1</f>
        <v>0</v>
      </c>
      <c r="L15" s="34" t="str">
        <f t="shared" si="1"/>
        <v>!delete:15,1,15,12,1</v>
      </c>
      <c r="N15" s="32">
        <f>IF(LEFT(Служебный2!A13,1)="[","", Служебный2!A13)</f>
        <v>0</v>
      </c>
      <c r="O15" s="19" t="str">
        <f>IF(Служебный2!B13="","",Служебный2!B13*1)</f>
        <v/>
      </c>
      <c r="P15" s="19" t="str">
        <f>IF(Служебный2!C13="","",Служебный2!C13*1)</f>
        <v/>
      </c>
      <c r="Q15" s="19" t="str">
        <f>IF(Служебный2!D13="","",Служебный2!D13*1)</f>
        <v/>
      </c>
      <c r="R15" s="19" t="str">
        <f>IF(Служебный2!E13="","",Служебный2!E13*1)</f>
        <v/>
      </c>
      <c r="S15" s="19" t="str">
        <f>IF(Служебный2!F13="","",Служебный2!F13*1)</f>
        <v/>
      </c>
      <c r="T15" s="19" t="str">
        <f>IF(Служебный2!G13="","",Служебный2!G13*1)</f>
        <v/>
      </c>
      <c r="U15" s="19" t="str">
        <f>IF(Служебный2!H13="","",Служебный2!H13*1)</f>
        <v/>
      </c>
      <c r="V15" s="19" t="str">
        <f>IF(Служебный2!I13="","",Служебный2!I13*1)</f>
        <v/>
      </c>
      <c r="W15" s="19">
        <f t="shared" si="2"/>
        <v>0</v>
      </c>
      <c r="X15" s="14">
        <f>Служебный2!J13*1</f>
        <v>0</v>
      </c>
      <c r="Y15" s="33" t="str">
        <f t="shared" si="7"/>
        <v>!delete:15,14,15,25,1</v>
      </c>
      <c r="AA15" s="26">
        <f t="shared" si="3"/>
        <v>0</v>
      </c>
      <c r="AB15" s="15">
        <f>Служебный1!K13*1</f>
        <v>0</v>
      </c>
      <c r="AC15" s="15">
        <f>Служебный1!L13*1</f>
        <v>0</v>
      </c>
      <c r="AD15" s="14">
        <f t="shared" si="4"/>
        <v>0</v>
      </c>
      <c r="AE15" s="33" t="str">
        <f t="shared" si="5"/>
        <v>!delete:15,26,15,31,1</v>
      </c>
    </row>
    <row r="16" spans="1:36" ht="12.75" x14ac:dyDescent="0.2">
      <c r="A16" s="26">
        <f>IF(LEFT(Служебный1!A14,1)="[","", Служебный1!A14)</f>
        <v>0</v>
      </c>
      <c r="B16" s="22" t="str">
        <f>IF(LEFT(Служебный1!B14,1)="[","", IF(Служебный1!B14="","",Служебный1!B14))</f>
        <v/>
      </c>
      <c r="C16" s="22" t="str">
        <f>IF(LEFT(Служебный1!C14,1)="[","", IF(Служебный1!C14="","",Служебный1!C14))</f>
        <v/>
      </c>
      <c r="D16" s="22" t="str">
        <f>IF(LEFT(Служебный1!D14,1)="[","", IF(Служебный1!D14="","",Служебный1!D14))</f>
        <v/>
      </c>
      <c r="E16" s="22" t="str">
        <f>IF(LEFT(Служебный1!E14,1)="[","", IF(Служебный1!E14="","",Служебный1!E14))</f>
        <v/>
      </c>
      <c r="F16" s="22" t="str">
        <f>IF(LEFT(Служебный1!F14,1)="[","", IF(Служебный1!F14="","",Служебный1!F14))</f>
        <v/>
      </c>
      <c r="G16" s="22" t="str">
        <f>IF(LEFT(Служебный1!G14,1)="[","", IF(Служебный1!G14="","",Служебный1!G14))</f>
        <v/>
      </c>
      <c r="H16" s="22" t="str">
        <f>IF(LEFT(Служебный1!H14,1)="[","", IF(Служебный1!H14="","",Служебный1!H14))</f>
        <v/>
      </c>
      <c r="I16" s="22" t="str">
        <f>IF(LEFT(Служебный1!I14,1)="[","", IF(Служебный1!I14="","",Служебный1!I14))</f>
        <v/>
      </c>
      <c r="J16" s="19">
        <f t="shared" si="8"/>
        <v>0</v>
      </c>
      <c r="K16" s="15">
        <f>Служебный1!J14*1</f>
        <v>0</v>
      </c>
      <c r="L16" s="34" t="str">
        <f t="shared" si="1"/>
        <v>!delete:16,1,16,12,1</v>
      </c>
      <c r="N16" s="32">
        <f>IF(LEFT(Служебный2!A14,1)="[","", Служебный2!A14)</f>
        <v>0</v>
      </c>
      <c r="O16" s="19" t="str">
        <f>IF(Служебный2!B14="","",Служебный2!B14*1)</f>
        <v/>
      </c>
      <c r="P16" s="19" t="str">
        <f>IF(Служебный2!C14="","",Служебный2!C14*1)</f>
        <v/>
      </c>
      <c r="Q16" s="19" t="str">
        <f>IF(Служебный2!D14="","",Служебный2!D14*1)</f>
        <v/>
      </c>
      <c r="R16" s="19" t="str">
        <f>IF(Служебный2!E14="","",Служебный2!E14*1)</f>
        <v/>
      </c>
      <c r="S16" s="19" t="str">
        <f>IF(Служебный2!F14="","",Служебный2!F14*1)</f>
        <v/>
      </c>
      <c r="T16" s="19" t="str">
        <f>IF(Служебный2!G14="","",Служебный2!G14*1)</f>
        <v/>
      </c>
      <c r="U16" s="19" t="str">
        <f>IF(Служебный2!H14="","",Служебный2!H14*1)</f>
        <v/>
      </c>
      <c r="V16" s="19" t="str">
        <f>IF(Служебный2!I14="","",Служебный2!I14*1)</f>
        <v/>
      </c>
      <c r="W16" s="19">
        <f t="shared" si="2"/>
        <v>0</v>
      </c>
      <c r="X16" s="14">
        <f>Служебный2!J14*1</f>
        <v>0</v>
      </c>
      <c r="Y16" s="33" t="str">
        <f t="shared" si="7"/>
        <v>!delete:16,14,16,25,1</v>
      </c>
      <c r="AA16" s="26">
        <f t="shared" si="3"/>
        <v>0</v>
      </c>
      <c r="AB16" s="15">
        <f>Служебный1!K14*1</f>
        <v>0</v>
      </c>
      <c r="AC16" s="15">
        <f>Служебный1!L14*1</f>
        <v>0</v>
      </c>
      <c r="AD16" s="14">
        <f t="shared" si="4"/>
        <v>0</v>
      </c>
      <c r="AE16" s="33" t="str">
        <f t="shared" si="5"/>
        <v>!delete:16,26,16,31,1</v>
      </c>
    </row>
    <row r="17" spans="1:32" ht="12.75" x14ac:dyDescent="0.2">
      <c r="A17" s="12" t="s">
        <v>23</v>
      </c>
      <c r="B17" s="22" t="str">
        <f>IF(LEFT(Служебный0!B$3,1)="[","",IF( Служебный0!B$3="","",Служебный0!B$3))</f>
        <v/>
      </c>
      <c r="C17" s="22" t="str">
        <f>IF(LEFT(Служебный0!C$3,1)="[","",IF( Служебный0!C$3="","",Служебный0!C$3))</f>
        <v/>
      </c>
      <c r="D17" s="22" t="str">
        <f>IF(LEFT(Служебный0!D$3,1)="[","",IF( Служебный0!D$3="","",Служебный0!D$3))</f>
        <v/>
      </c>
      <c r="E17" s="22" t="str">
        <f>IF(LEFT(Служебный0!E$3,1)="[","",IF( Служебный0!E$3="","",Служебный0!E$3))</f>
        <v/>
      </c>
      <c r="F17" s="22" t="str">
        <f>IF(LEFT(Служебный0!F$3,1)="[","",IF( Служебный0!F$3="","",Служебный0!F$3))</f>
        <v/>
      </c>
      <c r="G17" s="22" t="str">
        <f>IF(LEFT(Служебный0!G$3,1)="[","",IF( Служебный0!G$3="","",Служебный0!G$3))</f>
        <v/>
      </c>
      <c r="H17" s="22" t="str">
        <f>IF(LEFT(Служебный0!H$3,1)="[","",IF( Служебный0!H$3="","",Служебный0!H$3))</f>
        <v/>
      </c>
      <c r="I17" s="22" t="str">
        <f>IF(LEFT(Служебный0!I$3,1)="[","",IF( Служебный0!I$3="","",Служебный0!I$3))</f>
        <v/>
      </c>
      <c r="J17" s="19">
        <f>SUM(B17:I17)</f>
        <v>0</v>
      </c>
      <c r="K17" s="15" t="e">
        <f>SUM(K5:K16)</f>
        <v>#VALUE!</v>
      </c>
      <c r="L17" s="30"/>
      <c r="N17" s="32">
        <f>IF(LEFT(Служебный2!A15,1)="[","", Служебный2!A15)</f>
        <v>0</v>
      </c>
      <c r="O17" s="19" t="str">
        <f>IF(Служебный2!B15="","",Служебный2!B15*1)</f>
        <v/>
      </c>
      <c r="P17" s="19" t="str">
        <f>IF(Служебный2!C15="","",Служебный2!C15*1)</f>
        <v/>
      </c>
      <c r="Q17" s="19" t="str">
        <f>IF(Служебный2!D15="","",Служебный2!D15*1)</f>
        <v/>
      </c>
      <c r="R17" s="19" t="str">
        <f>IF(Служебный2!E15="","",Служебный2!E15*1)</f>
        <v/>
      </c>
      <c r="S17" s="19" t="str">
        <f>IF(Служебный2!F15="","",Служебный2!F15*1)</f>
        <v/>
      </c>
      <c r="T17" s="19" t="str">
        <f>IF(Служебный2!G15="","",Служебный2!G15*1)</f>
        <v/>
      </c>
      <c r="U17" s="19" t="str">
        <f>IF(Служебный2!H15="","",Служебный2!H15*1)</f>
        <v/>
      </c>
      <c r="V17" s="19" t="str">
        <f>IF(Служебный2!I15="","",Служебный2!I15*1)</f>
        <v/>
      </c>
      <c r="W17" s="19">
        <f t="shared" si="2"/>
        <v>0</v>
      </c>
      <c r="X17" s="14">
        <f>Служебный2!J15*1</f>
        <v>0</v>
      </c>
      <c r="Y17" s="33" t="str">
        <f t="shared" si="7"/>
        <v>!delete:17,14,17,25,1</v>
      </c>
      <c r="AA17" s="26" t="s">
        <v>42</v>
      </c>
      <c r="AB17" s="15" t="e">
        <f>SUM(AB$5:AB16)</f>
        <v>#VALUE!</v>
      </c>
      <c r="AC17" s="15" t="e">
        <f>SUM(AC$5:AC16)</f>
        <v>#VALUE!</v>
      </c>
      <c r="AD17" s="15" t="e">
        <f>SUM(AD$5:AD16)</f>
        <v>#VALUE!</v>
      </c>
    </row>
    <row r="18" spans="1:32" ht="12.75" x14ac:dyDescent="0.2">
      <c r="B18" s="37"/>
      <c r="C18" s="37"/>
      <c r="D18" s="37"/>
      <c r="E18" s="37"/>
      <c r="F18" s="37"/>
      <c r="G18" s="37"/>
      <c r="H18" s="37"/>
      <c r="I18" s="37"/>
      <c r="N18" s="32">
        <f>IF(LEFT(Служебный2!A16,1)="[","", Служебный2!A16)</f>
        <v>0</v>
      </c>
      <c r="O18" s="19" t="str">
        <f>IF(Служебный2!B16="","",Служебный2!B16*1)</f>
        <v/>
      </c>
      <c r="P18" s="19" t="str">
        <f>IF(Служебный2!C16="","",Служебный2!C16*1)</f>
        <v/>
      </c>
      <c r="Q18" s="19" t="str">
        <f>IF(Служебный2!D16="","",Служебный2!D16*1)</f>
        <v/>
      </c>
      <c r="R18" s="19" t="str">
        <f>IF(Служебный2!E16="","",Служебный2!E16*1)</f>
        <v/>
      </c>
      <c r="S18" s="19" t="str">
        <f>IF(Служебный2!F16="","",Служебный2!F16*1)</f>
        <v/>
      </c>
      <c r="T18" s="19" t="str">
        <f>IF(Служебный2!G16="","",Служебный2!G16*1)</f>
        <v/>
      </c>
      <c r="U18" s="19" t="str">
        <f>IF(Служебный2!H16="","",Служебный2!H16*1)</f>
        <v/>
      </c>
      <c r="V18" s="19" t="str">
        <f>IF(Служебный2!I16="","",Служебный2!I16*1)</f>
        <v/>
      </c>
      <c r="W18" s="19">
        <f t="shared" si="2"/>
        <v>0</v>
      </c>
      <c r="X18" s="14">
        <f>Служебный2!J16*1</f>
        <v>0</v>
      </c>
      <c r="Y18" s="33" t="str">
        <f t="shared" si="7"/>
        <v>!delete:18,14,18,25,1</v>
      </c>
    </row>
    <row r="19" spans="1:32" ht="25.5" x14ac:dyDescent="0.2">
      <c r="A19" s="8"/>
      <c r="N19" s="32">
        <f>IF(LEFT(Служебный2!A17,1)="[","", Служебный2!A17)</f>
        <v>0</v>
      </c>
      <c r="O19" s="19" t="str">
        <f>IF(Служебный2!B17="","",Служебный2!B17*1)</f>
        <v/>
      </c>
      <c r="P19" s="19" t="str">
        <f>IF(Служебный2!C17="","",Служебный2!C17*1)</f>
        <v/>
      </c>
      <c r="Q19" s="19" t="str">
        <f>IF(Служебный2!D17="","",Служебный2!D17*1)</f>
        <v/>
      </c>
      <c r="R19" s="19" t="str">
        <f>IF(Служебный2!E17="","",Служебный2!E17*1)</f>
        <v/>
      </c>
      <c r="S19" s="19" t="str">
        <f>IF(Служебный2!F17="","",Служебный2!F17*1)</f>
        <v/>
      </c>
      <c r="T19" s="19" t="str">
        <f>IF(Служебный2!G17="","",Служебный2!G17*1)</f>
        <v/>
      </c>
      <c r="U19" s="19" t="str">
        <f>IF(Служебный2!H17="","",Служебный2!H17*1)</f>
        <v/>
      </c>
      <c r="V19" s="19" t="str">
        <f>IF(Служебный2!I17="","",Служебный2!I17*1)</f>
        <v/>
      </c>
      <c r="W19" s="19">
        <f t="shared" si="2"/>
        <v>0</v>
      </c>
      <c r="X19" s="14">
        <f>Служебный2!J17*1</f>
        <v>0</v>
      </c>
      <c r="Y19" s="33" t="str">
        <f t="shared" si="7"/>
        <v>!delete:19,14,19,25,1</v>
      </c>
      <c r="AA19" s="16" t="s">
        <v>58</v>
      </c>
      <c r="AB19" s="18" t="s">
        <v>22</v>
      </c>
      <c r="AC19" s="17" t="s">
        <v>21</v>
      </c>
      <c r="AD19" s="16" t="s">
        <v>20</v>
      </c>
    </row>
    <row r="20" spans="1:32" ht="12.75" x14ac:dyDescent="0.2">
      <c r="N20" s="32">
        <f>IF(LEFT(Служебный2!A18,1)="[","", Служебный2!A18)</f>
        <v>0</v>
      </c>
      <c r="O20" s="19" t="str">
        <f>IF(Служебный2!B18="","",Служебный2!B18*1)</f>
        <v/>
      </c>
      <c r="P20" s="19" t="str">
        <f>IF(Служебный2!C18="","",Служебный2!C18*1)</f>
        <v/>
      </c>
      <c r="Q20" s="19" t="str">
        <f>IF(Служебный2!D18="","",Служебный2!D18*1)</f>
        <v/>
      </c>
      <c r="R20" s="19" t="str">
        <f>IF(Служебный2!E18="","",Служебный2!E18*1)</f>
        <v/>
      </c>
      <c r="S20" s="19" t="str">
        <f>IF(Служебный2!F18="","",Служебный2!F18*1)</f>
        <v/>
      </c>
      <c r="T20" s="19" t="str">
        <f>IF(Служебный2!G18="","",Служебный2!G18*1)</f>
        <v/>
      </c>
      <c r="U20" s="19" t="str">
        <f>IF(Служебный2!H18="","",Служебный2!H18*1)</f>
        <v/>
      </c>
      <c r="V20" s="19" t="str">
        <f>IF(Служебный2!I18="","",Служебный2!I18*1)</f>
        <v/>
      </c>
      <c r="W20" s="19">
        <f t="shared" si="2"/>
        <v>0</v>
      </c>
      <c r="X20" s="14">
        <f>Служебный2!J18*1</f>
        <v>0</v>
      </c>
      <c r="Y20" s="33" t="str">
        <f t="shared" si="7"/>
        <v>!delete:20,14,20,25,1</v>
      </c>
      <c r="AA20" s="12" t="str">
        <f>IF(LEFT(Служебный3!A3,1)="[","", Служебный3!A3)</f>
        <v/>
      </c>
      <c r="AB20" s="15" t="e">
        <f>Служебный3!B3*1</f>
        <v>#VALUE!</v>
      </c>
      <c r="AC20" s="15" t="e">
        <f>Служебный3!C3*1</f>
        <v>#VALUE!</v>
      </c>
      <c r="AD20" s="14" t="e">
        <f>AB20+AC20</f>
        <v>#VALUE!</v>
      </c>
      <c r="AF20" s="35"/>
    </row>
    <row r="21" spans="1:32" ht="12.75" x14ac:dyDescent="0.2">
      <c r="N21" s="32">
        <f>IF(LEFT(Служебный2!A19,1)="[","", Служебный2!A19)</f>
        <v>0</v>
      </c>
      <c r="O21" s="19" t="str">
        <f>IF(Служебный2!B19="","",Служебный2!B19*1)</f>
        <v/>
      </c>
      <c r="P21" s="19" t="str">
        <f>IF(Служебный2!C19="","",Служебный2!C19*1)</f>
        <v/>
      </c>
      <c r="Q21" s="19" t="str">
        <f>IF(Служебный2!D19="","",Служебный2!D19*1)</f>
        <v/>
      </c>
      <c r="R21" s="19" t="str">
        <f>IF(Служебный2!E19="","",Служебный2!E19*1)</f>
        <v/>
      </c>
      <c r="S21" s="19" t="str">
        <f>IF(Служебный2!F19="","",Служебный2!F19*1)</f>
        <v/>
      </c>
      <c r="T21" s="19" t="str">
        <f>IF(Служебный2!G19="","",Служебный2!G19*1)</f>
        <v/>
      </c>
      <c r="U21" s="19" t="str">
        <f>IF(Служебный2!H19="","",Служебный2!H19*1)</f>
        <v/>
      </c>
      <c r="V21" s="19" t="str">
        <f>IF(Служебный2!I19="","",Служебный2!I19*1)</f>
        <v/>
      </c>
      <c r="W21" s="19">
        <f t="shared" si="2"/>
        <v>0</v>
      </c>
      <c r="X21" s="14">
        <f>Служебный2!J19*1</f>
        <v>0</v>
      </c>
      <c r="Y21" s="33" t="str">
        <f t="shared" si="7"/>
        <v>!delete:21,14,21,25,1</v>
      </c>
      <c r="AA21" s="12">
        <f>IF(LEFT(Служебный3!A4,1)="[","", Служебный3!A4)</f>
        <v>0</v>
      </c>
      <c r="AB21" s="15">
        <f>Служебный3!B4*1</f>
        <v>0</v>
      </c>
      <c r="AC21" s="15">
        <f>Служебный3!C4*1</f>
        <v>0</v>
      </c>
      <c r="AD21" s="14">
        <f t="shared" ref="AD21:AD26" si="9">AB21+AC21</f>
        <v>0</v>
      </c>
      <c r="AF21" s="35"/>
    </row>
    <row r="22" spans="1:32" ht="12.75" x14ac:dyDescent="0.2">
      <c r="N22" s="32">
        <f>IF(LEFT(Служебный2!A20,1)="[","", Служебный2!A20)</f>
        <v>0</v>
      </c>
      <c r="O22" s="19" t="str">
        <f>IF(Служебный2!B20="","",Служебный2!B20*1)</f>
        <v/>
      </c>
      <c r="P22" s="19" t="str">
        <f>IF(Служебный2!C20="","",Служебный2!C20*1)</f>
        <v/>
      </c>
      <c r="Q22" s="19" t="str">
        <f>IF(Служебный2!D20="","",Служебный2!D20*1)</f>
        <v/>
      </c>
      <c r="R22" s="19" t="str">
        <f>IF(Служебный2!E20="","",Служебный2!E20*1)</f>
        <v/>
      </c>
      <c r="S22" s="19" t="str">
        <f>IF(Служебный2!F20="","",Служебный2!F20*1)</f>
        <v/>
      </c>
      <c r="T22" s="19" t="str">
        <f>IF(Служебный2!G20="","",Служебный2!G20*1)</f>
        <v/>
      </c>
      <c r="U22" s="19" t="str">
        <f>IF(Служебный2!H20="","",Служебный2!H20*1)</f>
        <v/>
      </c>
      <c r="V22" s="19" t="str">
        <f>IF(Служебный2!I20="","",Служебный2!I20*1)</f>
        <v/>
      </c>
      <c r="W22" s="19">
        <f t="shared" si="2"/>
        <v>0</v>
      </c>
      <c r="X22" s="14">
        <f>Служебный2!J20*1</f>
        <v>0</v>
      </c>
      <c r="Y22" s="33" t="str">
        <f t="shared" si="7"/>
        <v>!delete:22,14,22,25,1</v>
      </c>
      <c r="AA22" s="12">
        <f>IF(LEFT(Служебный3!A5,1)="[","", Служебный3!A5)</f>
        <v>0</v>
      </c>
      <c r="AB22" s="15">
        <f>Служебный3!B5*1</f>
        <v>0</v>
      </c>
      <c r="AC22" s="15">
        <f>Служебный3!C5*1</f>
        <v>0</v>
      </c>
      <c r="AD22" s="14">
        <f t="shared" si="9"/>
        <v>0</v>
      </c>
      <c r="AF22" s="35"/>
    </row>
    <row r="23" spans="1:32" ht="12.75" x14ac:dyDescent="0.2">
      <c r="N23" s="32">
        <f>IF(LEFT(Служебный2!A21,1)="[","", Служебный2!A21)</f>
        <v>0</v>
      </c>
      <c r="O23" s="19" t="str">
        <f>IF(Служебный2!B21="","",Служебный2!B21*1)</f>
        <v/>
      </c>
      <c r="P23" s="19" t="str">
        <f>IF(Служебный2!C21="","",Служебный2!C21*1)</f>
        <v/>
      </c>
      <c r="Q23" s="19" t="str">
        <f>IF(Служебный2!D21="","",Служебный2!D21*1)</f>
        <v/>
      </c>
      <c r="R23" s="19" t="str">
        <f>IF(Служебный2!E21="","",Служебный2!E21*1)</f>
        <v/>
      </c>
      <c r="S23" s="19" t="str">
        <f>IF(Служебный2!F21="","",Служебный2!F21*1)</f>
        <v/>
      </c>
      <c r="T23" s="19" t="str">
        <f>IF(Служебный2!G21="","",Служебный2!G21*1)</f>
        <v/>
      </c>
      <c r="U23" s="19" t="str">
        <f>IF(Служебный2!H21="","",Служебный2!H21*1)</f>
        <v/>
      </c>
      <c r="V23" s="19" t="str">
        <f>IF(Служебный2!I21="","",Служебный2!I21*1)</f>
        <v/>
      </c>
      <c r="W23" s="19">
        <f t="shared" si="2"/>
        <v>0</v>
      </c>
      <c r="X23" s="14">
        <f>Служебный2!J21*1</f>
        <v>0</v>
      </c>
      <c r="Y23" s="33" t="str">
        <f t="shared" si="7"/>
        <v>!delete:23,14,23,25,1</v>
      </c>
      <c r="AA23" s="12">
        <f>IF(LEFT(Служебный3!A6,1)="[","", Служебный3!A6)</f>
        <v>0</v>
      </c>
      <c r="AB23" s="15">
        <f>Служебный3!B6*1</f>
        <v>0</v>
      </c>
      <c r="AC23" s="15">
        <f>Служебный3!C6*1</f>
        <v>0</v>
      </c>
      <c r="AD23" s="14">
        <f t="shared" si="9"/>
        <v>0</v>
      </c>
      <c r="AF23" s="35"/>
    </row>
    <row r="24" spans="1:32" ht="12.75" x14ac:dyDescent="0.2">
      <c r="N24" s="32">
        <f>IF(LEFT(Служебный2!A22,1)="[","", Служебный2!A22)</f>
        <v>0</v>
      </c>
      <c r="O24" s="19" t="str">
        <f>IF(Служебный2!B22="","",Служебный2!B22*1)</f>
        <v/>
      </c>
      <c r="P24" s="19" t="str">
        <f>IF(Служебный2!C22="","",Служебный2!C22*1)</f>
        <v/>
      </c>
      <c r="Q24" s="19" t="str">
        <f>IF(Служебный2!D22="","",Служебный2!D22*1)</f>
        <v/>
      </c>
      <c r="R24" s="19" t="str">
        <f>IF(Служебный2!E22="","",Служебный2!E22*1)</f>
        <v/>
      </c>
      <c r="S24" s="19" t="str">
        <f>IF(Служебный2!F22="","",Служебный2!F22*1)</f>
        <v/>
      </c>
      <c r="T24" s="19" t="str">
        <f>IF(Служебный2!G22="","",Служебный2!G22*1)</f>
        <v/>
      </c>
      <c r="U24" s="19" t="str">
        <f>IF(Служебный2!H22="","",Служебный2!H22*1)</f>
        <v/>
      </c>
      <c r="V24" s="19" t="str">
        <f>IF(Служебный2!I22="","",Служебный2!I22*1)</f>
        <v/>
      </c>
      <c r="W24" s="19">
        <f t="shared" si="2"/>
        <v>0</v>
      </c>
      <c r="X24" s="14">
        <f>Служебный2!J22*1</f>
        <v>0</v>
      </c>
      <c r="Y24" s="33" t="str">
        <f t="shared" si="7"/>
        <v>!delete:24,14,24,25,1</v>
      </c>
      <c r="AA24" s="12">
        <f>IF(LEFT(Служебный3!A7,1)="[","", Служебный3!A7)</f>
        <v>0</v>
      </c>
      <c r="AB24" s="15">
        <f>Служебный3!B7*1</f>
        <v>0</v>
      </c>
      <c r="AC24" s="15">
        <f>Служебный3!C7*1</f>
        <v>0</v>
      </c>
      <c r="AD24" s="14">
        <f t="shared" si="9"/>
        <v>0</v>
      </c>
      <c r="AF24" s="35"/>
    </row>
    <row r="25" spans="1:32" ht="12.75" x14ac:dyDescent="0.2">
      <c r="N25" s="32">
        <f>IF(LEFT(Служебный2!A23,1)="[","", Служебный2!A23)</f>
        <v>0</v>
      </c>
      <c r="O25" s="19" t="str">
        <f>IF(Служебный2!B23="","",Служебный2!B23*1)</f>
        <v/>
      </c>
      <c r="P25" s="19" t="str">
        <f>IF(Служебный2!C23="","",Служебный2!C23*1)</f>
        <v/>
      </c>
      <c r="Q25" s="19" t="str">
        <f>IF(Служебный2!D23="","",Служебный2!D23*1)</f>
        <v/>
      </c>
      <c r="R25" s="19" t="str">
        <f>IF(Служебный2!E23="","",Служебный2!E23*1)</f>
        <v/>
      </c>
      <c r="S25" s="19" t="str">
        <f>IF(Служебный2!F23="","",Служебный2!F23*1)</f>
        <v/>
      </c>
      <c r="T25" s="19" t="str">
        <f>IF(Служебный2!G23="","",Служебный2!G23*1)</f>
        <v/>
      </c>
      <c r="U25" s="19" t="str">
        <f>IF(Служебный2!H23="","",Служебный2!H23*1)</f>
        <v/>
      </c>
      <c r="V25" s="19" t="str">
        <f>IF(Служебный2!I23="","",Служебный2!I23*1)</f>
        <v/>
      </c>
      <c r="W25" s="19">
        <f t="shared" si="2"/>
        <v>0</v>
      </c>
      <c r="X25" s="14">
        <f>Служебный2!J23*1</f>
        <v>0</v>
      </c>
      <c r="Y25" s="33" t="str">
        <f t="shared" si="7"/>
        <v>!delete:25,14,25,25,1</v>
      </c>
      <c r="AA25" s="12">
        <f>IF(LEFT(Служебный3!A8,1)="[","", Служебный3!A8)</f>
        <v>0</v>
      </c>
      <c r="AB25" s="15">
        <f>Служебный3!B8*1</f>
        <v>0</v>
      </c>
      <c r="AC25" s="15">
        <f>Служебный3!C8*1</f>
        <v>0</v>
      </c>
      <c r="AD25" s="14">
        <f t="shared" si="9"/>
        <v>0</v>
      </c>
      <c r="AF25" s="35"/>
    </row>
    <row r="26" spans="1:32" ht="12.75" x14ac:dyDescent="0.2">
      <c r="N26" s="32">
        <f>IF(LEFT(Служебный2!A24,1)="[","", Служебный2!A24)</f>
        <v>0</v>
      </c>
      <c r="O26" s="19" t="str">
        <f>IF(Служебный2!B24="","",Служебный2!B24*1)</f>
        <v/>
      </c>
      <c r="P26" s="19" t="str">
        <f>IF(Служебный2!C24="","",Служебный2!C24*1)</f>
        <v/>
      </c>
      <c r="Q26" s="19" t="str">
        <f>IF(Служебный2!D24="","",Служебный2!D24*1)</f>
        <v/>
      </c>
      <c r="R26" s="19" t="str">
        <f>IF(Служебный2!E24="","",Служебный2!E24*1)</f>
        <v/>
      </c>
      <c r="S26" s="19" t="str">
        <f>IF(Служебный2!F24="","",Служебный2!F24*1)</f>
        <v/>
      </c>
      <c r="T26" s="19" t="str">
        <f>IF(Служебный2!G24="","",Служебный2!G24*1)</f>
        <v/>
      </c>
      <c r="U26" s="19" t="str">
        <f>IF(Служебный2!H24="","",Служебный2!H24*1)</f>
        <v/>
      </c>
      <c r="V26" s="19" t="str">
        <f>IF(Служебный2!I24="","",Служебный2!I24*1)</f>
        <v/>
      </c>
      <c r="W26" s="19">
        <f t="shared" si="2"/>
        <v>0</v>
      </c>
      <c r="X26" s="14">
        <f>Служебный2!J24*1</f>
        <v>0</v>
      </c>
      <c r="Y26" s="33" t="str">
        <f t="shared" si="7"/>
        <v>!delete:26,14,26,25,1</v>
      </c>
      <c r="AA26" s="12">
        <f>IF(LEFT(Служебный3!A9,1)="[","", Служебный3!A9)</f>
        <v>0</v>
      </c>
      <c r="AB26" s="15">
        <f>Служебный3!B9*1</f>
        <v>0</v>
      </c>
      <c r="AC26" s="15">
        <f>Служебный3!C9*1</f>
        <v>0</v>
      </c>
      <c r="AD26" s="14">
        <f t="shared" si="9"/>
        <v>0</v>
      </c>
      <c r="AF26" s="35"/>
    </row>
    <row r="27" spans="1:32" ht="12.75" x14ac:dyDescent="0.2">
      <c r="N27" s="32">
        <f>IF(LEFT(Служебный2!A25,1)="[","", Служебный2!A25)</f>
        <v>0</v>
      </c>
      <c r="O27" s="19" t="str">
        <f>IF(Служебный2!B25="","",Служебный2!B25*1)</f>
        <v/>
      </c>
      <c r="P27" s="19" t="str">
        <f>IF(Служебный2!C25="","",Служебный2!C25*1)</f>
        <v/>
      </c>
      <c r="Q27" s="19" t="str">
        <f>IF(Служебный2!D25="","",Служебный2!D25*1)</f>
        <v/>
      </c>
      <c r="R27" s="19" t="str">
        <f>IF(Служебный2!E25="","",Служебный2!E25*1)</f>
        <v/>
      </c>
      <c r="S27" s="19" t="str">
        <f>IF(Служебный2!F25="","",Служебный2!F25*1)</f>
        <v/>
      </c>
      <c r="T27" s="19" t="str">
        <f>IF(Служебный2!G25="","",Служебный2!G25*1)</f>
        <v/>
      </c>
      <c r="U27" s="19" t="str">
        <f>IF(Служебный2!H25="","",Служебный2!H25*1)</f>
        <v/>
      </c>
      <c r="V27" s="19" t="str">
        <f>IF(Служебный2!I25="","",Служебный2!I25*1)</f>
        <v/>
      </c>
      <c r="W27" s="19">
        <f t="shared" si="2"/>
        <v>0</v>
      </c>
      <c r="X27" s="14">
        <f>Служебный2!J25*1</f>
        <v>0</v>
      </c>
      <c r="Y27" s="33" t="str">
        <f t="shared" si="7"/>
        <v>!delete:27,14,27,25,1</v>
      </c>
      <c r="AB27" s="38"/>
      <c r="AC27" s="38"/>
    </row>
    <row r="28" spans="1:32" ht="12.75" x14ac:dyDescent="0.2">
      <c r="N28" s="32">
        <f>IF(LEFT(Служебный2!A26,1)="[","", Служебный2!A26)</f>
        <v>0</v>
      </c>
      <c r="O28" s="19" t="str">
        <f>IF(Служебный2!B26="","",Служебный2!B26*1)</f>
        <v/>
      </c>
      <c r="P28" s="19" t="str">
        <f>IF(Служебный2!C26="","",Служебный2!C26*1)</f>
        <v/>
      </c>
      <c r="Q28" s="19" t="str">
        <f>IF(Служебный2!D26="","",Служебный2!D26*1)</f>
        <v/>
      </c>
      <c r="R28" s="19" t="str">
        <f>IF(Служебный2!E26="","",Служебный2!E26*1)</f>
        <v/>
      </c>
      <c r="S28" s="19" t="str">
        <f>IF(Служебный2!F26="","",Служебный2!F26*1)</f>
        <v/>
      </c>
      <c r="T28" s="19" t="str">
        <f>IF(Служебный2!G26="","",Служебный2!G26*1)</f>
        <v/>
      </c>
      <c r="U28" s="19" t="str">
        <f>IF(Служебный2!H26="","",Служебный2!H26*1)</f>
        <v/>
      </c>
      <c r="V28" s="19" t="str">
        <f>IF(Служебный2!I26="","",Служебный2!I26*1)</f>
        <v/>
      </c>
      <c r="W28" s="19">
        <f t="shared" si="2"/>
        <v>0</v>
      </c>
      <c r="X28" s="14">
        <f>Служебный2!J26*1</f>
        <v>0</v>
      </c>
      <c r="Y28" s="33" t="str">
        <f t="shared" si="7"/>
        <v>!delete:28,14,28,25,1</v>
      </c>
    </row>
  </sheetData>
  <pageMargins left="0.7" right="0.7" top="0.75" bottom="0.75" header="0.3" footer="0.3"/>
  <pageSetup paperSize="9" scale="2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Служебный0</vt:lpstr>
      <vt:lpstr>Служебный1</vt:lpstr>
      <vt:lpstr>Служебный2</vt:lpstr>
      <vt:lpstr>Служебный3</vt:lpstr>
      <vt:lpstr>Сводный</vt:lpstr>
    </vt:vector>
  </TitlesOfParts>
  <Company>Infoenergo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kzorin</dc:creator>
  <cp:lastModifiedBy>Поташенкова Елена</cp:lastModifiedBy>
  <cp:lastPrinted>2017-11-30T14:31:39Z</cp:lastPrinted>
  <dcterms:created xsi:type="dcterms:W3CDTF">2017-08-28T07:56:20Z</dcterms:created>
  <dcterms:modified xsi:type="dcterms:W3CDTF">2018-01-25T13:24:17Z</dcterms:modified>
</cp:coreProperties>
</file>