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updateLinks="never"/>
  <bookViews>
    <workbookView xWindow="90" yWindow="600" windowWidth="24240" windowHeight="5415"/>
  </bookViews>
  <sheets>
    <sheet name="Форма ВС 1" sheetId="24" r:id="rId1"/>
    <sheet name="Лист1" sheetId="19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24" l="1"/>
  <c r="V38" i="24"/>
  <c r="U39" i="24"/>
  <c r="U38" i="24"/>
  <c r="A35" i="24" l="1"/>
  <c r="D39" i="24" l="1"/>
  <c r="A39" i="24"/>
  <c r="D38" i="24"/>
  <c r="A38" i="24"/>
  <c r="D37" i="24"/>
  <c r="E37" i="24" s="1"/>
  <c r="Z36" i="24"/>
  <c r="Z35" i="24"/>
  <c r="Z34" i="24"/>
  <c r="Z33" i="24"/>
  <c r="S29" i="24"/>
  <c r="R29" i="24"/>
  <c r="O29" i="24"/>
  <c r="K29" i="24"/>
  <c r="J29" i="24"/>
  <c r="H29" i="24"/>
  <c r="S28" i="24"/>
  <c r="R28" i="24"/>
  <c r="O28" i="24"/>
  <c r="K28" i="24"/>
  <c r="J28" i="24"/>
  <c r="H28" i="24"/>
  <c r="Z38" i="24" l="1"/>
  <c r="Z37" i="24"/>
  <c r="F37" i="24"/>
  <c r="G37" i="24" l="1"/>
  <c r="H37" i="24" s="1"/>
  <c r="I37" i="24" s="1"/>
  <c r="J37" i="24" l="1"/>
  <c r="K37" i="24" l="1"/>
  <c r="L37" i="24" s="1"/>
  <c r="M37" i="24" l="1"/>
  <c r="N37" i="24" l="1"/>
  <c r="O37" i="24" l="1"/>
  <c r="P37" i="24" l="1"/>
  <c r="Q37" i="24" l="1"/>
  <c r="R37" i="24" l="1"/>
  <c r="T37" i="24" l="1"/>
  <c r="U37" i="24" s="1"/>
  <c r="V37" i="24" l="1"/>
</calcChain>
</file>

<file path=xl/sharedStrings.xml><?xml version="1.0" encoding="utf-8"?>
<sst xmlns="http://schemas.openxmlformats.org/spreadsheetml/2006/main" count="238" uniqueCount="177">
  <si>
    <t>begin:t</t>
  </si>
  <si>
    <t>!rowheight:21</t>
  </si>
  <si>
    <t>Всего</t>
  </si>
  <si>
    <t>!rowheight:16</t>
  </si>
  <si>
    <t>end:t;</t>
  </si>
  <si>
    <t>шт.</t>
  </si>
  <si>
    <t>%</t>
  </si>
  <si>
    <t>!rowheight:15</t>
  </si>
  <si>
    <t>ПАО "Ленэнерго"</t>
  </si>
  <si>
    <t>таблица 1.1</t>
  </si>
  <si>
    <t>Факт исполнения на [:t.slice_date]</t>
  </si>
  <si>
    <t>Действующие на [:t.slice_date]</t>
  </si>
  <si>
    <t>Всего исполнено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</si>
  <si>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</si>
  <si>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</si>
  <si>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</si>
  <si>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</si>
  <si>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[:p5.all.col_plan]</t>
  </si>
  <si>
    <t>[:p5.all.col_any_fact]</t>
  </si>
  <si>
    <t>[:p5.all.col_i]</t>
  </si>
  <si>
    <t>[:p5.all.col_l]</t>
  </si>
  <si>
    <t>[:p5.all.col_l_2]</t>
  </si>
  <si>
    <t>[:p5.all.col_p]</t>
  </si>
  <si>
    <t>[:p5.all.col_no_fact]</t>
  </si>
  <si>
    <t>begin:p5.all</t>
  </si>
  <si>
    <t>[:p5.by_dep.name_podr]</t>
  </si>
  <si>
    <t>[:p5.by_dep.col_plan]</t>
  </si>
  <si>
    <t>[:p5.by_dep.col_any_fact]</t>
  </si>
  <si>
    <t>[:p5.by_dep.col_i]</t>
  </si>
  <si>
    <t>[:p5.by_dep.col_l]</t>
  </si>
  <si>
    <t>[:p5.by_dep.col_l_2]</t>
  </si>
  <si>
    <t>[:p5.by_dep.col_p]</t>
  </si>
  <si>
    <t>[:p5.by_dep.col_no_fact]</t>
  </si>
  <si>
    <t>end:p5.all;</t>
  </si>
  <si>
    <t>begin:p5.by_dep  end:p5.by_dep;</t>
  </si>
  <si>
    <t>таблица 1.2</t>
  </si>
  <si>
    <t>в т.ч. просроченные на [:t.slice_date]</t>
  </si>
  <si>
    <t>продлено
за период 
[:t.sdate_range]</t>
  </si>
  <si>
    <t>!rowheight:34</t>
  </si>
  <si>
    <t>[:p5.all.col_no_fact_nxt1_2]</t>
  </si>
  <si>
    <t>[:p5.all.sou_changed1_2]</t>
  </si>
  <si>
    <t>[:p5.all.col_no_fact_nxt2]</t>
  </si>
  <si>
    <t>[:p5.all.sou_changed2]</t>
  </si>
  <si>
    <t>[:p5.all.col_no_fact_cur]</t>
  </si>
  <si>
    <t>[:p5.all.col_no_fact_pr]</t>
  </si>
  <si>
    <t>[:p5.by_dep.col_no_fact_nxt1_2]</t>
  </si>
  <si>
    <t>[:p5.by_dep.sou_changed1_2]</t>
  </si>
  <si>
    <t>[:p5.by_dep.col_no_fact_nxt2]</t>
  </si>
  <si>
    <t>[:p5.by_dep.sou_changed2]</t>
  </si>
  <si>
    <t>[:p5.by_dep.col_no_fact_cur]</t>
  </si>
  <si>
    <t>[:p5.by_dep.col_no_fact_pr]</t>
  </si>
  <si>
    <t>таблица 2</t>
  </si>
  <si>
    <t>Факт за неделю</t>
  </si>
  <si>
    <t>за [:t.sdate_range_1w]</t>
  </si>
  <si>
    <t xml:space="preserve"> за [:t.sdate_range]</t>
  </si>
  <si>
    <t>в т.ч. 
без продления</t>
  </si>
  <si>
    <t>Среднее
за 3 недели</t>
  </si>
  <si>
    <t>Отклонение
от среднего</t>
  </si>
  <si>
    <t>Расчетное ожидаемое</t>
  </si>
  <si>
    <t>По сравнению с планом</t>
  </si>
  <si>
    <t>[:p5.all.col_any_fact_2to1w]</t>
  </si>
  <si>
    <t>[:p5.all.col_any_fact_week]</t>
  </si>
  <si>
    <t>[:p5.all.sou_unchanged_week]</t>
  </si>
  <si>
    <t>[:p5.all.col_any_fact_3w_avg]</t>
  </si>
  <si>
    <t>[:p5.all.wait_end]</t>
  </si>
  <si>
    <t>[:p5.by_dep.col_any_fact_2to1w]</t>
  </si>
  <si>
    <t>[:p5.by_dep.col_any_fact_week]</t>
  </si>
  <si>
    <t>[:p5.by_dep.sou_unchanged_week]</t>
  </si>
  <si>
    <t>[:p5.by_dep.col_any_fact_3w_avg]</t>
  </si>
  <si>
    <t>[:p5.by_dep.wait_end]</t>
  </si>
  <si>
    <t>таблица 3</t>
  </si>
  <si>
    <t>Снижение
(увеличение)
за период 
[:t.sdate_range]</t>
  </si>
  <si>
    <t>на [:t.sdate_begin_full]</t>
  </si>
  <si>
    <t>за период [:t.sdate_range]</t>
  </si>
  <si>
    <t>на [:t.slice_date]</t>
  </si>
  <si>
    <t>Исполнено
со стороны СО</t>
  </si>
  <si>
    <t>Необходимое недельное снижение
([:p5.all.weeks_to_end2] недель)</t>
  </si>
  <si>
    <t>[:p5.all.weeks_to_end2]</t>
  </si>
  <si>
    <t>[:p5.all.col_no_fact_nxt1_2_week]</t>
  </si>
  <si>
    <t>[:p5.by_dep.col_no_fact_nxt1_2_week]</t>
  </si>
  <si>
    <t>[:p5.all.col_no_fact_nxt1_2_to_2019]</t>
  </si>
  <si>
    <t>[:p5.by_dep.col_no_fact_nxt1_2_to_2019]</t>
  </si>
  <si>
    <t>[:p5.all.col_no_fact_nxt1_1_ispoln]</t>
  </si>
  <si>
    <t>[:p5.by_dep.col_no_fact_nxt1_1_ispoln]</t>
  </si>
  <si>
    <r>
      <rPr>
        <b/>
        <sz val="8"/>
        <color theme="1"/>
        <rFont val="Arial"/>
        <family val="2"/>
        <charset val="204"/>
      </rPr>
      <t>Заключено</t>
    </r>
    <r>
      <rPr>
        <sz val="8"/>
        <color theme="1"/>
        <rFont val="Arial"/>
        <family val="2"/>
        <charset val="204"/>
      </rPr>
      <t xml:space="preserve">
</t>
    </r>
    <r>
      <rPr>
        <sz val="7"/>
        <color theme="1"/>
        <rFont val="Arial"/>
        <family val="2"/>
        <charset val="204"/>
      </rPr>
      <t>перевод в с/р (в б/р)
восстановление, прочее</t>
    </r>
  </si>
  <si>
    <t>Действующие договоры ТП с работами к исполнению: срок оказания услуги</t>
  </si>
  <si>
    <t>в т.ч. по сроку оказания услуги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</si>
  <si>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</si>
  <si>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</si>
  <si>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</si>
  <si>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</si>
  <si>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</si>
  <si>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</si>
  <si>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</si>
  <si>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</si>
  <si>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</si>
  <si>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[:p5.all.col_no_fact_mon3]</t>
  </si>
  <si>
    <t>[:p5.all.col_no_fact_mon4]</t>
  </si>
  <si>
    <t>[:p5.all.col_no_fact_mon5]</t>
  </si>
  <si>
    <t>[:p5.all.col_no_fact_mon6]</t>
  </si>
  <si>
    <t>[:p5.all.col_no_fact_mon7]</t>
  </si>
  <si>
    <t>[:p5.all.col_no_fact_mon8]</t>
  </si>
  <si>
    <t>[:p5.all.col_no_fact_mon9]</t>
  </si>
  <si>
    <t>[:p5.all.col_no_fact_mon10]</t>
  </si>
  <si>
    <t>[:p5.all.col_no_fact_mon11]</t>
  </si>
  <si>
    <t>[:p5.all.col_no_fact_mon12]</t>
  </si>
  <si>
    <t>[:p5.by_dep.col_no_fact_mon3]</t>
  </si>
  <si>
    <t>[:p5.by_dep.col_no_fact_mon4]</t>
  </si>
  <si>
    <t>[:p5.by_dep.col_no_fact_mon5]</t>
  </si>
  <si>
    <t>[:p5.by_dep.col_no_fact_mon6]</t>
  </si>
  <si>
    <t>[:p5.by_dep.col_no_fact_mon7]</t>
  </si>
  <si>
    <t>[:p5.by_dep.col_no_fact_mon8]</t>
  </si>
  <si>
    <t>[:p5.by_dep.col_no_fact_mon9]</t>
  </si>
  <si>
    <t>[:p5.by_dep.col_no_fact_mon10]</t>
  </si>
  <si>
    <t>[:p5.by_dep.col_no_fact_mon11]</t>
  </si>
  <si>
    <t>[:p5.by_dep.col_no_fact_mon12]</t>
  </si>
  <si>
    <t>[:p5.all.col_any_fact_2018]</t>
  </si>
  <si>
    <t>[:p5.by_dep.col_any_fact_2018]</t>
  </si>
  <si>
    <t>Дата отчёта</t>
  </si>
  <si>
    <t>[:t.slice_date]</t>
  </si>
  <si>
    <t>Справочно:</t>
  </si>
  <si>
    <t>начало мес.</t>
  </si>
  <si>
    <t>среднемес. исполнение</t>
  </si>
  <si>
    <t>Прогноз исполнения</t>
  </si>
  <si>
    <t>конец мес.</t>
  </si>
  <si>
    <t>[:t.slice_month_name] и ранее</t>
  </si>
  <si>
    <t>январь</t>
  </si>
  <si>
    <t>февраль</t>
  </si>
  <si>
    <t>март</t>
  </si>
  <si>
    <t>до конца месяца</t>
  </si>
  <si>
    <t>до конца года</t>
  </si>
  <si>
    <t>начало года</t>
  </si>
  <si>
    <t>конец года</t>
  </si>
  <si>
    <t>остаток мес. %</t>
  </si>
  <si>
    <t>[:p5.all.col_no_fact_mon0]</t>
  </si>
  <si>
    <t>[:p5.all.col_no_fact_mon1]</t>
  </si>
  <si>
    <t>[:p5.all.col_no_fact_mon2]</t>
  </si>
  <si>
    <t>остаток год %</t>
  </si>
  <si>
    <t>[:p5.by_dep.col_no_fact_mon0]</t>
  </si>
  <si>
    <t>[:p5.by_dep.col_no_fact_mon1]</t>
  </si>
  <si>
    <t>[:p5.by_dep.col_no_fact_mon2]</t>
  </si>
  <si>
    <t>Прогноз на [:t.date_end_cur_Q] ([:p5.all.weeks_to_end] недель)</t>
  </si>
  <si>
    <t>[:p5.all.col_any_fact_mon_avg0]</t>
  </si>
  <si>
    <t>[:p5.by_dep.col_any_fact_mon_avg0]</t>
  </si>
  <si>
    <t>Очистить</t>
  </si>
  <si>
    <t>Перешло в факт</t>
  </si>
  <si>
    <t>Восстановлено в остаток</t>
  </si>
  <si>
    <t>Заактировано</t>
  </si>
  <si>
    <t>Построено</t>
  </si>
  <si>
    <t>Продлено</t>
  </si>
  <si>
    <t>Наступил СОУ</t>
  </si>
  <si>
    <t>Изменена работность</t>
  </si>
  <si>
    <t>Неформатные преобразования</t>
  </si>
  <si>
    <t>в т.ч. исполнено за [:t.cy] год</t>
  </si>
  <si>
    <t>в т.ч. СОУ [:t.ckv] и ранее</t>
  </si>
  <si>
    <t>в т.ч.
СОУ [:t.nkv]</t>
  </si>
  <si>
    <t>в т.ч.
СОУ [:t.nnkv]+</t>
  </si>
  <si>
    <t>Анализ снижения остатка на [:t.cy] год</t>
  </si>
  <si>
    <t>Остаток плана на [:t.ckv]</t>
  </si>
  <si>
    <t>Остаток плана на [:t.nkv]</t>
  </si>
  <si>
    <t>Остаток плана до конца
[:t.ckv]</t>
  </si>
  <si>
    <t>Продлено 
на [:t.nkv]</t>
  </si>
  <si>
    <t>Продлено 
на [:t.nnkv]+</t>
  </si>
  <si>
    <t>[:t.cy]</t>
  </si>
  <si>
    <t>[:t.ny]
и позднее</t>
  </si>
  <si>
    <t>Всего
[:t.cy]</t>
  </si>
  <si>
    <t>[:p5.all.col_no_fact_nxt3]</t>
  </si>
  <si>
    <t>[:p5.by_dep.col_no_fact_nxt3]</t>
  </si>
  <si>
    <t>в т.ч.
за период 
[:t.sdate_range]</t>
  </si>
  <si>
    <t>[:p5.all.col_any_fact_week_diff]</t>
  </si>
  <si>
    <t>[:p5.by_dep.col_any_fact_week_diff]</t>
  </si>
  <si>
    <t>Действующие
на 01.01.2019
и заключ. в 2019</t>
  </si>
  <si>
    <t>Форма ВС 1</t>
  </si>
  <si>
    <t>Информация по факту исполнения договоров</t>
  </si>
  <si>
    <t>Структура действующих договоров к исполнению</t>
  </si>
  <si>
    <t>!rowheight:12</t>
  </si>
  <si>
    <t>!noautorowheight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</si>
</sst>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0%;\-0%"/>
    <numFmt numFmtId="165" formatCode="#,##0;\(#,##0\)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sz val="11"/>
      <color theme="1"/>
      <name val="Calibri"/>
      <family val="2"/>
      <scheme val="minor"/>
    </font>
    <font>
      <b/>
      <i/>
      <sz val="1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i/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11.5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0"/>
      <name val="Arial Cyr"/>
      <charset val="204"/>
    </font>
    <font>
      <i/>
      <sz val="9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9"/>
      <color theme="0"/>
      <name val="Cambria"/>
      <family val="1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9"/>
      <name val="Cambria"/>
      <family val="1"/>
      <charset val="204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1">
    <xf numFmtId="0" fontId="0" fillId="0" borderId="0"/>
    <xf numFmtId="0" fontId="1" fillId="0" borderId="0"/>
    <xf numFmtId="0" fontId="3" fillId="0" borderId="0"/>
    <xf numFmtId="0" fontId="1" fillId="0" borderId="0"/>
    <xf numFmtId="0" fontId="15" fillId="0" borderId="0">
      <alignment vertical="center" wrapText="1"/>
    </xf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60" applyNumberFormat="0" applyFont="0" applyAlignment="0" applyProtection="0"/>
    <xf numFmtId="0" fontId="1" fillId="3" borderId="60" applyNumberFormat="0" applyFont="0" applyAlignment="0" applyProtection="0"/>
    <xf numFmtId="0" fontId="1" fillId="3" borderId="60" applyNumberFormat="0" applyFont="0" applyAlignment="0" applyProtection="0"/>
    <xf numFmtId="0" fontId="1" fillId="3" borderId="60" applyNumberFormat="0" applyFont="0" applyAlignment="0" applyProtection="0"/>
    <xf numFmtId="0" fontId="1" fillId="3" borderId="60" applyNumberFormat="0" applyFont="0" applyAlignment="0" applyProtection="0"/>
    <xf numFmtId="0" fontId="1" fillId="3" borderId="60" applyNumberFormat="0" applyFont="0" applyAlignment="0" applyProtection="0"/>
    <xf numFmtId="0" fontId="1" fillId="3" borderId="60" applyNumberFormat="0" applyFont="0" applyAlignment="0" applyProtection="0"/>
    <xf numFmtId="0" fontId="1" fillId="3" borderId="60" applyNumberFormat="0" applyFont="0" applyAlignment="0" applyProtection="0"/>
    <xf numFmtId="0" fontId="1" fillId="3" borderId="60" applyNumberFormat="0" applyFont="0" applyAlignment="0" applyProtection="0"/>
    <xf numFmtId="0" fontId="1" fillId="3" borderId="60" applyNumberFormat="0" applyFont="0" applyAlignment="0" applyProtection="0"/>
  </cellStyleXfs>
  <cellXfs count="208">
    <xf numFmtId="0" fontId="0" fillId="0" borderId="0" xfId="0"/>
    <xf numFmtId="0" fontId="2" fillId="0" borderId="0" xfId="0" applyFont="1"/>
    <xf numFmtId="0" fontId="0" fillId="0" borderId="30" xfId="0" applyBorder="1"/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right" vertical="center"/>
    </xf>
    <xf numFmtId="0" fontId="9" fillId="0" borderId="0" xfId="0" applyFont="1"/>
    <xf numFmtId="0" fontId="7" fillId="0" borderId="16" xfId="0" applyFont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/>
    </xf>
    <xf numFmtId="3" fontId="11" fillId="0" borderId="38" xfId="0" applyNumberFormat="1" applyFont="1" applyFill="1" applyBorder="1" applyAlignment="1">
      <alignment horizontal="center" vertical="center"/>
    </xf>
    <xf numFmtId="3" fontId="12" fillId="0" borderId="39" xfId="0" applyNumberFormat="1" applyFont="1" applyFill="1" applyBorder="1" applyAlignment="1">
      <alignment horizontal="center" vertical="center"/>
    </xf>
    <xf numFmtId="3" fontId="11" fillId="0" borderId="40" xfId="0" applyNumberFormat="1" applyFont="1" applyFill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right" vertical="center"/>
    </xf>
    <xf numFmtId="3" fontId="13" fillId="0" borderId="33" xfId="0" applyNumberFormat="1" applyFont="1" applyFill="1" applyBorder="1" applyAlignment="1">
      <alignment horizontal="right" vertical="center"/>
    </xf>
    <xf numFmtId="3" fontId="13" fillId="0" borderId="45" xfId="0" applyNumberFormat="1" applyFont="1" applyFill="1" applyBorder="1" applyAlignment="1">
      <alignment horizontal="right" vertical="center"/>
    </xf>
    <xf numFmtId="0" fontId="14" fillId="0" borderId="0" xfId="0" applyFont="1"/>
    <xf numFmtId="0" fontId="10" fillId="0" borderId="16" xfId="4" applyFont="1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Continuous" vertical="center"/>
    </xf>
    <xf numFmtId="0" fontId="8" fillId="0" borderId="33" xfId="0" applyFont="1" applyFill="1" applyBorder="1" applyAlignment="1">
      <alignment horizontal="centerContinuous" vertical="center"/>
    </xf>
    <xf numFmtId="0" fontId="8" fillId="0" borderId="35" xfId="0" applyFont="1" applyFill="1" applyBorder="1" applyAlignment="1">
      <alignment horizontal="centerContinuous" vertical="center"/>
    </xf>
    <xf numFmtId="0" fontId="8" fillId="0" borderId="19" xfId="0" applyFont="1" applyFill="1" applyBorder="1" applyAlignment="1">
      <alignment horizontal="centerContinuous" vertical="center"/>
    </xf>
    <xf numFmtId="0" fontId="11" fillId="0" borderId="23" xfId="0" applyFont="1" applyFill="1" applyBorder="1" applyAlignment="1">
      <alignment horizontal="center" vertical="center"/>
    </xf>
    <xf numFmtId="3" fontId="11" fillId="0" borderId="37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left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Continuous" vertical="center"/>
    </xf>
    <xf numFmtId="0" fontId="8" fillId="0" borderId="3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44" xfId="0" applyFont="1" applyBorder="1" applyAlignment="1">
      <alignment horizontal="centerContinuous" vertical="center"/>
    </xf>
    <xf numFmtId="0" fontId="8" fillId="0" borderId="33" xfId="0" applyFont="1" applyBorder="1" applyAlignment="1">
      <alignment horizontal="centerContinuous" vertical="center"/>
    </xf>
    <xf numFmtId="0" fontId="8" fillId="0" borderId="45" xfId="0" applyFont="1" applyBorder="1" applyAlignment="1">
      <alignment horizontal="centerContinuous" vertical="center"/>
    </xf>
    <xf numFmtId="3" fontId="11" fillId="0" borderId="58" xfId="0" applyNumberFormat="1" applyFont="1" applyFill="1" applyBorder="1" applyAlignment="1">
      <alignment horizontal="center" vertical="center"/>
    </xf>
    <xf numFmtId="3" fontId="11" fillId="0" borderId="21" xfId="0" applyNumberFormat="1" applyFont="1" applyFill="1" applyBorder="1" applyAlignment="1">
      <alignment horizontal="center" vertical="center"/>
    </xf>
    <xf numFmtId="3" fontId="11" fillId="0" borderId="42" xfId="0" applyNumberFormat="1" applyFont="1" applyFill="1" applyBorder="1" applyAlignment="1">
      <alignment horizontal="center" vertical="center"/>
    </xf>
    <xf numFmtId="164" fontId="11" fillId="0" borderId="22" xfId="0" applyNumberFormat="1" applyFont="1" applyFill="1" applyBorder="1" applyAlignment="1">
      <alignment horizontal="center" vertical="center"/>
    </xf>
    <xf numFmtId="9" fontId="11" fillId="0" borderId="4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13" fillId="0" borderId="54" xfId="0" applyNumberFormat="1" applyFont="1" applyFill="1" applyBorder="1" applyAlignment="1">
      <alignment horizontal="right" vertical="center"/>
    </xf>
    <xf numFmtId="164" fontId="13" fillId="0" borderId="55" xfId="0" applyNumberFormat="1" applyFont="1" applyFill="1" applyBorder="1" applyAlignment="1">
      <alignment horizontal="right" vertical="center"/>
    </xf>
    <xf numFmtId="9" fontId="13" fillId="0" borderId="4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5" fillId="0" borderId="0" xfId="4" applyAlignment="1"/>
    <xf numFmtId="0" fontId="15" fillId="0" borderId="0" xfId="4" applyBorder="1" applyAlignment="1"/>
    <xf numFmtId="0" fontId="6" fillId="0" borderId="0" xfId="4" applyFont="1" applyAlignment="1">
      <alignment horizontal="right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16" xfId="4" applyFont="1" applyBorder="1" applyAlignment="1">
      <alignment horizontal="center" vertical="center" wrapText="1"/>
    </xf>
    <xf numFmtId="0" fontId="8" fillId="0" borderId="32" xfId="4" applyFont="1" applyBorder="1" applyAlignment="1">
      <alignment horizontal="center" vertical="center"/>
    </xf>
    <xf numFmtId="0" fontId="8" fillId="0" borderId="33" xfId="4" applyFont="1" applyBorder="1" applyAlignment="1">
      <alignment horizontal="center" vertical="center"/>
    </xf>
    <xf numFmtId="0" fontId="8" fillId="0" borderId="45" xfId="4" applyFont="1" applyBorder="1" applyAlignment="1">
      <alignment horizontal="center" vertical="center"/>
    </xf>
    <xf numFmtId="3" fontId="17" fillId="0" borderId="37" xfId="0" applyNumberFormat="1" applyFont="1" applyFill="1" applyBorder="1" applyAlignment="1">
      <alignment horizontal="center" vertical="center"/>
    </xf>
    <xf numFmtId="3" fontId="11" fillId="0" borderId="39" xfId="4" applyNumberFormat="1" applyFont="1" applyFill="1" applyBorder="1" applyAlignment="1">
      <alignment horizontal="center" vertical="center"/>
    </xf>
    <xf numFmtId="3" fontId="11" fillId="0" borderId="40" xfId="4" applyNumberFormat="1" applyFont="1" applyFill="1" applyBorder="1" applyAlignment="1">
      <alignment horizontal="center" vertical="center"/>
    </xf>
    <xf numFmtId="1" fontId="18" fillId="0" borderId="0" xfId="4" applyNumberFormat="1" applyFont="1" applyAlignment="1"/>
    <xf numFmtId="0" fontId="4" fillId="0" borderId="0" xfId="5" applyFont="1"/>
    <xf numFmtId="3" fontId="13" fillId="0" borderId="45" xfId="4" applyNumberFormat="1" applyFont="1" applyFill="1" applyBorder="1" applyAlignment="1">
      <alignment horizontal="right" vertical="center"/>
    </xf>
    <xf numFmtId="0" fontId="9" fillId="0" borderId="0" xfId="0" applyFont="1" applyBorder="1"/>
    <xf numFmtId="0" fontId="6" fillId="0" borderId="0" xfId="0" applyFont="1" applyBorder="1" applyAlignment="1">
      <alignment horizontal="right" vertical="center"/>
    </xf>
    <xf numFmtId="0" fontId="0" fillId="0" borderId="0" xfId="0" applyBorder="1"/>
    <xf numFmtId="0" fontId="8" fillId="2" borderId="16" xfId="4" applyFont="1" applyFill="1" applyBorder="1" applyAlignment="1">
      <alignment horizontal="center" vertical="center" wrapText="1"/>
    </xf>
    <xf numFmtId="0" fontId="21" fillId="0" borderId="0" xfId="0" applyFont="1"/>
    <xf numFmtId="3" fontId="11" fillId="0" borderId="50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7" fillId="0" borderId="51" xfId="0" applyFont="1" applyBorder="1" applyAlignment="1">
      <alignment horizontal="centerContinuous" vertical="center"/>
    </xf>
    <xf numFmtId="0" fontId="8" fillId="0" borderId="55" xfId="0" applyFont="1" applyBorder="1" applyAlignment="1">
      <alignment horizontal="centerContinuous" vertical="center"/>
    </xf>
    <xf numFmtId="3" fontId="19" fillId="0" borderId="32" xfId="0" applyNumberFormat="1" applyFont="1" applyFill="1" applyBorder="1" applyAlignment="1">
      <alignment horizontal="right" vertical="center"/>
    </xf>
    <xf numFmtId="3" fontId="13" fillId="0" borderId="33" xfId="4" applyNumberFormat="1" applyFont="1" applyFill="1" applyBorder="1" applyAlignment="1">
      <alignment horizontal="right" vertical="center"/>
    </xf>
    <xf numFmtId="0" fontId="22" fillId="0" borderId="0" xfId="0" applyFont="1"/>
    <xf numFmtId="0" fontId="16" fillId="0" borderId="0" xfId="4" applyFont="1" applyAlignment="1">
      <alignment horizontal="left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/>
    </xf>
    <xf numFmtId="0" fontId="24" fillId="0" borderId="33" xfId="4" applyFont="1" applyBorder="1" applyAlignment="1">
      <alignment horizontal="center" vertical="center"/>
    </xf>
    <xf numFmtId="0" fontId="24" fillId="0" borderId="45" xfId="4" applyFont="1" applyBorder="1" applyAlignment="1">
      <alignment horizontal="center" vertical="center"/>
    </xf>
    <xf numFmtId="3" fontId="0" fillId="0" borderId="0" xfId="0" applyNumberFormat="1"/>
    <xf numFmtId="3" fontId="13" fillId="0" borderId="54" xfId="0" applyNumberFormat="1" applyFont="1" applyBorder="1" applyAlignment="1">
      <alignment horizontal="right" vertical="center"/>
    </xf>
    <xf numFmtId="3" fontId="13" fillId="0" borderId="33" xfId="0" applyNumberFormat="1" applyFont="1" applyBorder="1" applyAlignment="1">
      <alignment horizontal="right" vertical="center"/>
    </xf>
    <xf numFmtId="3" fontId="13" fillId="0" borderId="45" xfId="0" applyNumberFormat="1" applyFont="1" applyBorder="1" applyAlignment="1">
      <alignment horizontal="right" vertical="center"/>
    </xf>
    <xf numFmtId="0" fontId="8" fillId="0" borderId="18" xfId="0" applyFont="1" applyBorder="1" applyAlignment="1">
      <alignment horizontal="centerContinuous" vertical="center"/>
    </xf>
    <xf numFmtId="0" fontId="8" fillId="0" borderId="56" xfId="0" applyFont="1" applyBorder="1" applyAlignment="1">
      <alignment horizontal="centerContinuous" vertical="center"/>
    </xf>
    <xf numFmtId="3" fontId="12" fillId="0" borderId="5" xfId="0" applyNumberFormat="1" applyFont="1" applyFill="1" applyBorder="1" applyAlignment="1">
      <alignment horizontal="center" vertical="center"/>
    </xf>
    <xf numFmtId="3" fontId="12" fillId="0" borderId="37" xfId="0" applyNumberFormat="1" applyFont="1" applyFill="1" applyBorder="1" applyAlignment="1">
      <alignment horizontal="center" vertical="center"/>
    </xf>
    <xf numFmtId="3" fontId="13" fillId="0" borderId="32" xfId="0" applyNumberFormat="1" applyFont="1" applyFill="1" applyBorder="1" applyAlignment="1">
      <alignment horizontal="right" vertical="center"/>
    </xf>
    <xf numFmtId="3" fontId="13" fillId="0" borderId="31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26" fillId="0" borderId="0" xfId="4" applyFont="1" applyAlignment="1"/>
    <xf numFmtId="14" fontId="0" fillId="0" borderId="0" xfId="0" applyNumberFormat="1"/>
    <xf numFmtId="0" fontId="7" fillId="0" borderId="33" xfId="6" applyFont="1" applyFill="1" applyBorder="1" applyAlignment="1">
      <alignment horizontal="center" vertical="center" wrapText="1"/>
    </xf>
    <xf numFmtId="0" fontId="7" fillId="0" borderId="45" xfId="6" applyFont="1" applyFill="1" applyBorder="1" applyAlignment="1">
      <alignment horizontal="center" vertical="center" wrapText="1"/>
    </xf>
    <xf numFmtId="0" fontId="7" fillId="0" borderId="41" xfId="6" applyFont="1" applyFill="1" applyBorder="1" applyAlignment="1">
      <alignment horizontal="centerContinuous" vertical="center"/>
    </xf>
    <xf numFmtId="0" fontId="7" fillId="0" borderId="42" xfId="6" applyFont="1" applyFill="1" applyBorder="1" applyAlignment="1">
      <alignment horizontal="centerContinuous" vertical="center"/>
    </xf>
    <xf numFmtId="0" fontId="7" fillId="0" borderId="43" xfId="6" applyFont="1" applyFill="1" applyBorder="1" applyAlignment="1">
      <alignment horizontal="centerContinuous" vertical="center"/>
    </xf>
    <xf numFmtId="0" fontId="8" fillId="0" borderId="49" xfId="6" applyFont="1" applyFill="1" applyBorder="1" applyAlignment="1">
      <alignment horizontal="center" vertical="center"/>
    </xf>
    <xf numFmtId="0" fontId="24" fillId="0" borderId="27" xfId="4" applyFont="1" applyBorder="1" applyAlignment="1">
      <alignment horizontal="center" vertical="center"/>
    </xf>
    <xf numFmtId="0" fontId="24" fillId="0" borderId="28" xfId="4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3" fillId="0" borderId="32" xfId="0" applyNumberFormat="1" applyFont="1" applyBorder="1" applyAlignment="1">
      <alignment horizontal="right" vertical="center"/>
    </xf>
    <xf numFmtId="0" fontId="28" fillId="0" borderId="0" xfId="0" applyFont="1" applyAlignment="1">
      <alignment vertical="center"/>
    </xf>
    <xf numFmtId="0" fontId="10" fillId="0" borderId="1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8" fillId="0" borderId="31" xfId="4" applyFont="1" applyBorder="1" applyAlignment="1">
      <alignment horizontal="center" vertical="center"/>
    </xf>
    <xf numFmtId="0" fontId="15" fillId="0" borderId="33" xfId="4" applyBorder="1" applyAlignment="1">
      <alignment horizontal="center" vertical="center"/>
    </xf>
    <xf numFmtId="3" fontId="11" fillId="0" borderId="5" xfId="4" applyNumberFormat="1" applyFont="1" applyFill="1" applyBorder="1" applyAlignment="1">
      <alignment horizontal="center" vertical="center"/>
    </xf>
    <xf numFmtId="165" fontId="11" fillId="0" borderId="39" xfId="4" applyNumberFormat="1" applyFont="1" applyBorder="1" applyAlignment="1">
      <alignment horizontal="center"/>
    </xf>
    <xf numFmtId="3" fontId="13" fillId="0" borderId="31" xfId="4" applyNumberFormat="1" applyFont="1" applyFill="1" applyBorder="1" applyAlignment="1">
      <alignment horizontal="right" vertical="center"/>
    </xf>
    <xf numFmtId="165" fontId="13" fillId="0" borderId="33" xfId="4" applyNumberFormat="1" applyFont="1" applyBorder="1" applyAlignment="1"/>
    <xf numFmtId="0" fontId="8" fillId="0" borderId="11" xfId="0" applyFont="1" applyFill="1" applyBorder="1" applyAlignment="1">
      <alignment horizontal="center" vertical="center" wrapText="1"/>
    </xf>
    <xf numFmtId="0" fontId="0" fillId="0" borderId="11" xfId="0" applyBorder="1"/>
    <xf numFmtId="0" fontId="8" fillId="0" borderId="1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center" vertical="center"/>
    </xf>
    <xf numFmtId="3" fontId="0" fillId="0" borderId="45" xfId="0" applyNumberFormat="1" applyFont="1" applyFill="1" applyBorder="1" applyAlignment="1">
      <alignment horizontal="right" vertical="center"/>
    </xf>
    <xf numFmtId="0" fontId="13" fillId="0" borderId="54" xfId="0" applyFont="1" applyFill="1" applyBorder="1" applyAlignment="1">
      <alignment horizontal="right" vertical="center" wrapText="1"/>
    </xf>
    <xf numFmtId="0" fontId="13" fillId="0" borderId="53" xfId="0" applyFont="1" applyFill="1" applyBorder="1" applyAlignment="1">
      <alignment horizontal="right" vertical="center" wrapText="1"/>
    </xf>
    <xf numFmtId="0" fontId="13" fillId="0" borderId="53" xfId="0" applyFont="1" applyBorder="1" applyAlignment="1">
      <alignment horizontal="right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8" xfId="4" applyFont="1" applyBorder="1" applyAlignment="1">
      <alignment horizontal="center" vertical="center" wrapText="1"/>
    </xf>
    <xf numFmtId="0" fontId="7" fillId="0" borderId="41" xfId="4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52" xfId="4" applyFont="1" applyBorder="1" applyAlignment="1">
      <alignment horizontal="center" vertical="center"/>
    </xf>
    <xf numFmtId="0" fontId="7" fillId="0" borderId="25" xfId="4" applyFont="1" applyBorder="1" applyAlignment="1">
      <alignment horizontal="center" vertical="center"/>
    </xf>
    <xf numFmtId="0" fontId="7" fillId="0" borderId="51" xfId="4" applyFont="1" applyBorder="1" applyAlignment="1">
      <alignment horizontal="center" vertical="center"/>
    </xf>
    <xf numFmtId="0" fontId="7" fillId="0" borderId="13" xfId="4" applyFont="1" applyBorder="1" applyAlignment="1">
      <alignment horizontal="center" vertical="center" wrapText="1"/>
    </xf>
    <xf numFmtId="0" fontId="7" fillId="0" borderId="20" xfId="4" applyFont="1" applyBorder="1" applyAlignment="1">
      <alignment horizontal="center" vertical="center" wrapText="1"/>
    </xf>
    <xf numFmtId="0" fontId="7" fillId="0" borderId="21" xfId="4" applyFont="1" applyBorder="1" applyAlignment="1">
      <alignment horizontal="center" vertical="center" wrapText="1"/>
    </xf>
    <xf numFmtId="0" fontId="7" fillId="0" borderId="36" xfId="4" applyFont="1" applyBorder="1" applyAlignment="1">
      <alignment horizontal="center" vertical="center" wrapText="1"/>
    </xf>
    <xf numFmtId="0" fontId="7" fillId="0" borderId="35" xfId="4" applyFont="1" applyBorder="1" applyAlignment="1">
      <alignment horizontal="center" vertical="center" wrapText="1"/>
    </xf>
    <xf numFmtId="0" fontId="7" fillId="0" borderId="42" xfId="4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6" applyFont="1" applyFill="1" applyBorder="1" applyAlignment="1">
      <alignment horizontal="center" vertical="center" wrapText="1"/>
    </xf>
    <xf numFmtId="0" fontId="7" fillId="0" borderId="7" xfId="6" applyFont="1" applyFill="1" applyBorder="1" applyAlignment="1">
      <alignment horizontal="center" vertical="center" wrapText="1"/>
    </xf>
    <xf numFmtId="0" fontId="7" fillId="0" borderId="8" xfId="6" applyFont="1" applyFill="1" applyBorder="1" applyAlignment="1">
      <alignment horizontal="center" vertical="center" wrapText="1"/>
    </xf>
    <xf numFmtId="0" fontId="23" fillId="0" borderId="28" xfId="4" applyFont="1" applyBorder="1" applyAlignment="1">
      <alignment horizontal="center" vertical="center" wrapText="1"/>
    </xf>
    <xf numFmtId="0" fontId="23" fillId="0" borderId="34" xfId="4" applyFont="1" applyBorder="1" applyAlignment="1">
      <alignment horizontal="center" vertical="center" wrapText="1"/>
    </xf>
    <xf numFmtId="0" fontId="7" fillId="0" borderId="14" xfId="6" applyFont="1" applyFill="1" applyBorder="1" applyAlignment="1">
      <alignment horizontal="center" vertical="center" wrapText="1"/>
    </xf>
    <xf numFmtId="0" fontId="7" fillId="0" borderId="32" xfId="6" applyFont="1" applyFill="1" applyBorder="1" applyAlignment="1">
      <alignment horizontal="center" vertical="center" wrapText="1"/>
    </xf>
    <xf numFmtId="0" fontId="7" fillId="0" borderId="24" xfId="6" applyFont="1" applyFill="1" applyBorder="1" applyAlignment="1">
      <alignment horizontal="center" vertical="center" wrapText="1"/>
    </xf>
    <xf numFmtId="0" fontId="7" fillId="0" borderId="51" xfId="6" applyFont="1" applyFill="1" applyBorder="1" applyAlignment="1">
      <alignment horizontal="center" vertical="center" wrapText="1"/>
    </xf>
  </cellXfs>
  <cellStyles count="411">
    <cellStyle name="20% — акцент1 2" xfId="7"/>
    <cellStyle name="20% — акцент1 2 2" xfId="8"/>
    <cellStyle name="20% — акцент1 3" xfId="9"/>
    <cellStyle name="20% — акцент2 2" xfId="10"/>
    <cellStyle name="20% — акцент2 2 2" xfId="11"/>
    <cellStyle name="20% — акцент2 3" xfId="12"/>
    <cellStyle name="20% — акцент3 2" xfId="13"/>
    <cellStyle name="20% — акцент3 2 2" xfId="14"/>
    <cellStyle name="20% — акцент3 3" xfId="15"/>
    <cellStyle name="20% — акцент4 2" xfId="16"/>
    <cellStyle name="20% — акцент4 2 2" xfId="17"/>
    <cellStyle name="20% — акцент4 3" xfId="18"/>
    <cellStyle name="20% — акцент5 2" xfId="19"/>
    <cellStyle name="20% — акцент5 2 2" xfId="20"/>
    <cellStyle name="20% — акцент5 3" xfId="21"/>
    <cellStyle name="20% — акцент6 2" xfId="22"/>
    <cellStyle name="20% — акцент6 2 2" xfId="23"/>
    <cellStyle name="20% — акцент6 3" xfId="24"/>
    <cellStyle name="40% — акцент1 2" xfId="25"/>
    <cellStyle name="40% — акцент1 2 2" xfId="26"/>
    <cellStyle name="40% — акцент1 3" xfId="27"/>
    <cellStyle name="40% — акцент2 2" xfId="28"/>
    <cellStyle name="40% — акцент2 2 2" xfId="29"/>
    <cellStyle name="40% — акцент2 3" xfId="30"/>
    <cellStyle name="40% — акцент3 2" xfId="31"/>
    <cellStyle name="40% — акцент3 2 2" xfId="32"/>
    <cellStyle name="40% — акцент3 3" xfId="33"/>
    <cellStyle name="40% — акцент4 2" xfId="34"/>
    <cellStyle name="40% — акцент4 2 2" xfId="35"/>
    <cellStyle name="40% — акцент4 3" xfId="36"/>
    <cellStyle name="40% — акцент5 2" xfId="37"/>
    <cellStyle name="40% — акцент5 2 2" xfId="38"/>
    <cellStyle name="40% — акцент5 3" xfId="39"/>
    <cellStyle name="40% — акцент6 2" xfId="40"/>
    <cellStyle name="40% — акцент6 2 2" xfId="41"/>
    <cellStyle name="40% — акцент6 3" xfId="42"/>
    <cellStyle name="Normal" xfId="43"/>
    <cellStyle name="Название 2" xfId="44"/>
    <cellStyle name="Обычный" xfId="0" builtinId="0"/>
    <cellStyle name="Обычный 10" xfId="45"/>
    <cellStyle name="Обычный 10 2" xfId="46"/>
    <cellStyle name="Обычный 10 2 2" xfId="47"/>
    <cellStyle name="Обычный 10 3" xfId="48"/>
    <cellStyle name="Обычный 10 3 2" xfId="49"/>
    <cellStyle name="Обычный 10 4" xfId="50"/>
    <cellStyle name="Обычный 10 4 2" xfId="51"/>
    <cellStyle name="Обычный 10 5" xfId="52"/>
    <cellStyle name="Обычный 10 5 2" xfId="53"/>
    <cellStyle name="Обычный 10 6" xfId="54"/>
    <cellStyle name="Обычный 11" xfId="55"/>
    <cellStyle name="Обычный 11 2" xfId="56"/>
    <cellStyle name="Обычный 11 2 2" xfId="57"/>
    <cellStyle name="Обычный 11 3" xfId="58"/>
    <cellStyle name="Обычный 11 3 2" xfId="59"/>
    <cellStyle name="Обычный 11 4" xfId="60"/>
    <cellStyle name="Обычный 11 4 2" xfId="61"/>
    <cellStyle name="Обычный 11 5" xfId="62"/>
    <cellStyle name="Обычный 11 5 2" xfId="63"/>
    <cellStyle name="Обычный 11 6" xfId="64"/>
    <cellStyle name="Обычный 12" xfId="65"/>
    <cellStyle name="Обычный 12 2" xfId="66"/>
    <cellStyle name="Обычный 12 2 2" xfId="67"/>
    <cellStyle name="Обычный 12 3" xfId="68"/>
    <cellStyle name="Обычный 12 3 2" xfId="69"/>
    <cellStyle name="Обычный 12 4" xfId="70"/>
    <cellStyle name="Обычный 12 4 2" xfId="71"/>
    <cellStyle name="Обычный 12 5" xfId="72"/>
    <cellStyle name="Обычный 12 5 2" xfId="73"/>
    <cellStyle name="Обычный 12 6" xfId="74"/>
    <cellStyle name="Обычный 13" xfId="75"/>
    <cellStyle name="Обычный 13 2" xfId="76"/>
    <cellStyle name="Обычный 13 2 2" xfId="77"/>
    <cellStyle name="Обычный 13 3" xfId="78"/>
    <cellStyle name="Обычный 13 3 2" xfId="79"/>
    <cellStyle name="Обычный 13 4" xfId="80"/>
    <cellStyle name="Обычный 13 4 2" xfId="81"/>
    <cellStyle name="Обычный 13 5" xfId="82"/>
    <cellStyle name="Обычный 13 5 2" xfId="83"/>
    <cellStyle name="Обычный 13 6" xfId="84"/>
    <cellStyle name="Обычный 14" xfId="85"/>
    <cellStyle name="Обычный 14 2" xfId="86"/>
    <cellStyle name="Обычный 14 2 2" xfId="87"/>
    <cellStyle name="Обычный 14 3" xfId="88"/>
    <cellStyle name="Обычный 14 3 2" xfId="89"/>
    <cellStyle name="Обычный 14 4" xfId="90"/>
    <cellStyle name="Обычный 14 4 2" xfId="91"/>
    <cellStyle name="Обычный 14 5" xfId="92"/>
    <cellStyle name="Обычный 14 5 2" xfId="93"/>
    <cellStyle name="Обычный 14 6" xfId="94"/>
    <cellStyle name="Обычный 15" xfId="95"/>
    <cellStyle name="Обычный 16" xfId="96"/>
    <cellStyle name="Обычный 17" xfId="97"/>
    <cellStyle name="Обычный 18" xfId="98"/>
    <cellStyle name="Обычный 2" xfId="4"/>
    <cellStyle name="Обычный 2 2" xfId="99"/>
    <cellStyle name="Обычный 3" xfId="100"/>
    <cellStyle name="Обычный 3 2" xfId="101"/>
    <cellStyle name="Обычный 3 2 2" xfId="102"/>
    <cellStyle name="Обычный 3 2 2 2" xfId="103"/>
    <cellStyle name="Обычный 3 2 3" xfId="104"/>
    <cellStyle name="Обычный 3 2 3 2" xfId="105"/>
    <cellStyle name="Обычный 3 2 4" xfId="106"/>
    <cellStyle name="Обычный 3 2 4 2" xfId="107"/>
    <cellStyle name="Обычный 3 2 5" xfId="108"/>
    <cellStyle name="Обычный 3 2 5 2" xfId="109"/>
    <cellStyle name="Обычный 3 2 6" xfId="110"/>
    <cellStyle name="Обычный 3 3" xfId="111"/>
    <cellStyle name="Обычный 3 3 2" xfId="112"/>
    <cellStyle name="Обычный 3 3 2 2" xfId="113"/>
    <cellStyle name="Обычный 3 3 3" xfId="114"/>
    <cellStyle name="Обычный 3 3 3 2" xfId="115"/>
    <cellStyle name="Обычный 3 3 4" xfId="116"/>
    <cellStyle name="Обычный 3 3 4 2" xfId="117"/>
    <cellStyle name="Обычный 3 3 5" xfId="118"/>
    <cellStyle name="Обычный 3 3 5 2" xfId="119"/>
    <cellStyle name="Обычный 3 3 6" xfId="120"/>
    <cellStyle name="Обычный 3 4" xfId="121"/>
    <cellStyle name="Обычный 3 4 2" xfId="122"/>
    <cellStyle name="Обычный 3 5" xfId="123"/>
    <cellStyle name="Обычный 3 5 2" xfId="124"/>
    <cellStyle name="Обычный 3 6" xfId="125"/>
    <cellStyle name="Обычный 3 6 2" xfId="126"/>
    <cellStyle name="Обычный 3 7" xfId="127"/>
    <cellStyle name="Обычный 3 7 2" xfId="128"/>
    <cellStyle name="Обычный 3 8" xfId="129"/>
    <cellStyle name="Обычный 4" xfId="6"/>
    <cellStyle name="Обычный 4 2" xfId="2"/>
    <cellStyle name="Обычный 5" xfId="130"/>
    <cellStyle name="Обычный 5 2" xfId="131"/>
    <cellStyle name="Обычный 5 2 2" xfId="132"/>
    <cellStyle name="Обычный 5 2 2 2" xfId="133"/>
    <cellStyle name="Обычный 5 2 2 2 2" xfId="134"/>
    <cellStyle name="Обычный 5 2 2 2 2 2" xfId="135"/>
    <cellStyle name="Обычный 5 2 2 2 2 2 2" xfId="136"/>
    <cellStyle name="Обычный 5 2 2 2 2 2 2 2" xfId="137"/>
    <cellStyle name="Обычный 5 2 2 2 2 2 2 2 2" xfId="138"/>
    <cellStyle name="Обычный 5 2 2 2 2 2 2 2 2 2" xfId="139"/>
    <cellStyle name="Обычный 5 2 2 2 2 2 2 2 2 2 2" xfId="140"/>
    <cellStyle name="Обычный 5 2 2 2 2 2 2 2 2 3" xfId="141"/>
    <cellStyle name="Обычный 5 2 2 2 2 2 2 2 2 3 2" xfId="142"/>
    <cellStyle name="Обычный 5 2 2 2 2 2 2 2 2 4" xfId="143"/>
    <cellStyle name="Обычный 5 2 2 2 2 2 2 2 2 4 2" xfId="144"/>
    <cellStyle name="Обычный 5 2 2 2 2 2 2 2 2 5" xfId="145"/>
    <cellStyle name="Обычный 5 2 2 2 2 2 2 2 2 5 2" xfId="146"/>
    <cellStyle name="Обычный 5 2 2 2 2 2 2 2 2 6" xfId="147"/>
    <cellStyle name="Обычный 5 2 2 2 2 2 2 2 3" xfId="148"/>
    <cellStyle name="Обычный 5 2 2 2 2 2 2 2 3 2" xfId="149"/>
    <cellStyle name="Обычный 5 2 2 2 2 2 2 2 3 2 2" xfId="150"/>
    <cellStyle name="Обычный 5 2 2 2 2 2 2 2 3 2 2 2" xfId="151"/>
    <cellStyle name="Обычный 5 2 2 2 2 2 2 2 3 2 2 2 2" xfId="152"/>
    <cellStyle name="Обычный 5 2 2 2 2 2 2 2 3 2 2 3" xfId="153"/>
    <cellStyle name="Обычный 5 2 2 2 2 2 2 2 3 2 2 3 2" xfId="154"/>
    <cellStyle name="Обычный 5 2 2 2 2 2 2 2 3 2 2 4" xfId="155"/>
    <cellStyle name="Обычный 5 2 2 2 2 2 2 2 3 2 2 4 2" xfId="156"/>
    <cellStyle name="Обычный 5 2 2 2 2 2 2 2 3 2 2 5" xfId="157"/>
    <cellStyle name="Обычный 5 2 2 2 2 2 2 2 3 2 2 5 2" xfId="158"/>
    <cellStyle name="Обычный 5 2 2 2 2 2 2 2 3 2 2 6" xfId="159"/>
    <cellStyle name="Обычный 5 2 2 2 2 2 2 2 3 2 3" xfId="160"/>
    <cellStyle name="Обычный 5 2 2 2 2 2 2 2 3 2 3 2" xfId="161"/>
    <cellStyle name="Обычный 5 2 2 2 2 2 2 2 3 2 4" xfId="162"/>
    <cellStyle name="Обычный 5 2 2 2 2 2 2 2 3 2 4 2" xfId="163"/>
    <cellStyle name="Обычный 5 2 2 2 2 2 2 2 3 2 5" xfId="164"/>
    <cellStyle name="Обычный 5 2 2 2 2 2 2 2 3 2 5 2" xfId="165"/>
    <cellStyle name="Обычный 5 2 2 2 2 2 2 2 3 2 6" xfId="166"/>
    <cellStyle name="Обычный 5 2 2 2 2 2 2 2 3 2 6 2" xfId="167"/>
    <cellStyle name="Обычный 5 2 2 2 2 2 2 2 3 2 7" xfId="168"/>
    <cellStyle name="Обычный 5 2 2 2 2 2 2 2 3 3" xfId="169"/>
    <cellStyle name="Обычный 5 2 2 2 2 2 2 2 3 3 2" xfId="170"/>
    <cellStyle name="Обычный 5 2 2 2 2 2 2 2 3 4" xfId="171"/>
    <cellStyle name="Обычный 5 2 2 2 2 2 2 2 3 4 2" xfId="172"/>
    <cellStyle name="Обычный 5 2 2 2 2 2 2 2 3 5" xfId="173"/>
    <cellStyle name="Обычный 5 2 2 2 2 2 2 2 3 5 2" xfId="174"/>
    <cellStyle name="Обычный 5 2 2 2 2 2 2 2 3 6" xfId="175"/>
    <cellStyle name="Обычный 5 2 2 2 2 2 2 2 3 6 2" xfId="176"/>
    <cellStyle name="Обычный 5 2 2 2 2 2 2 2 3 7" xfId="177"/>
    <cellStyle name="Обычный 5 2 2 2 2 2 2 2 4" xfId="178"/>
    <cellStyle name="Обычный 5 2 2 2 2 2 2 2 4 2" xfId="179"/>
    <cellStyle name="Обычный 5 2 2 2 2 2 2 2 5" xfId="180"/>
    <cellStyle name="Обычный 5 2 2 2 2 2 2 2 5 2" xfId="181"/>
    <cellStyle name="Обычный 5 2 2 2 2 2 2 2 6" xfId="182"/>
    <cellStyle name="Обычный 5 2 2 2 2 2 2 2 6 2" xfId="183"/>
    <cellStyle name="Обычный 5 2 2 2 2 2 2 2 7" xfId="184"/>
    <cellStyle name="Обычный 5 2 2 2 2 2 2 2 7 2" xfId="185"/>
    <cellStyle name="Обычный 5 2 2 2 2 2 2 2 8" xfId="186"/>
    <cellStyle name="Обычный 5 2 2 2 2 2 2 3" xfId="187"/>
    <cellStyle name="Обычный 5 2 2 2 2 2 2 3 2" xfId="188"/>
    <cellStyle name="Обычный 5 2 2 2 2 2 2 4" xfId="189"/>
    <cellStyle name="Обычный 5 2 2 2 2 2 2 4 2" xfId="190"/>
    <cellStyle name="Обычный 5 2 2 2 2 2 2 5" xfId="191"/>
    <cellStyle name="Обычный 5 2 2 2 2 2 2 5 2" xfId="192"/>
    <cellStyle name="Обычный 5 2 2 2 2 2 2 6" xfId="193"/>
    <cellStyle name="Обычный 5 2 2 2 2 2 2 6 2" xfId="194"/>
    <cellStyle name="Обычный 5 2 2 2 2 2 2 7" xfId="195"/>
    <cellStyle name="Обычный 5 2 2 2 2 2 3" xfId="196"/>
    <cellStyle name="Обычный 5 2 2 2 2 2 3 2" xfId="197"/>
    <cellStyle name="Обычный 5 2 2 2 2 2 4" xfId="198"/>
    <cellStyle name="Обычный 5 2 2 2 2 2 4 2" xfId="199"/>
    <cellStyle name="Обычный 5 2 2 2 2 2 5" xfId="200"/>
    <cellStyle name="Обычный 5 2 2 2 2 2 5 2" xfId="201"/>
    <cellStyle name="Обычный 5 2 2 2 2 2 6" xfId="202"/>
    <cellStyle name="Обычный 5 2 2 2 2 2 6 2" xfId="203"/>
    <cellStyle name="Обычный 5 2 2 2 2 2 7" xfId="204"/>
    <cellStyle name="Обычный 5 2 2 2 2 3" xfId="205"/>
    <cellStyle name="Обычный 5 2 2 2 2 3 2" xfId="206"/>
    <cellStyle name="Обычный 5 2 2 2 2 4" xfId="207"/>
    <cellStyle name="Обычный 5 2 2 2 2 4 2" xfId="208"/>
    <cellStyle name="Обычный 5 2 2 2 2 5" xfId="209"/>
    <cellStyle name="Обычный 5 2 2 2 2 5 2" xfId="210"/>
    <cellStyle name="Обычный 5 2 2 2 2 6" xfId="211"/>
    <cellStyle name="Обычный 5 2 2 2 2 6 2" xfId="212"/>
    <cellStyle name="Обычный 5 2 2 2 2 7" xfId="213"/>
    <cellStyle name="Обычный 5 2 2 2 3" xfId="214"/>
    <cellStyle name="Обычный 5 2 2 2 3 2" xfId="215"/>
    <cellStyle name="Обычный 5 2 2 2 4" xfId="216"/>
    <cellStyle name="Обычный 5 2 2 2 4 2" xfId="217"/>
    <cellStyle name="Обычный 5 2 2 2 5" xfId="218"/>
    <cellStyle name="Обычный 5 2 2 2 5 2" xfId="219"/>
    <cellStyle name="Обычный 5 2 2 2 6" xfId="220"/>
    <cellStyle name="Обычный 5 2 2 2 6 2" xfId="221"/>
    <cellStyle name="Обычный 5 2 2 2 7" xfId="222"/>
    <cellStyle name="Обычный 5 2 2 3" xfId="223"/>
    <cellStyle name="Обычный 5 2 2 3 2" xfId="224"/>
    <cellStyle name="Обычный 5 2 2 4" xfId="225"/>
    <cellStyle name="Обычный 5 2 2 4 2" xfId="226"/>
    <cellStyle name="Обычный 5 2 2 5" xfId="227"/>
    <cellStyle name="Обычный 5 2 2 5 2" xfId="228"/>
    <cellStyle name="Обычный 5 2 2 6" xfId="229"/>
    <cellStyle name="Обычный 5 2 2 6 2" xfId="230"/>
    <cellStyle name="Обычный 5 2 2 7" xfId="231"/>
    <cellStyle name="Обычный 5 2 3" xfId="232"/>
    <cellStyle name="Обычный 5 2 3 2" xfId="233"/>
    <cellStyle name="Обычный 5 2 4" xfId="234"/>
    <cellStyle name="Обычный 5 2 4 2" xfId="235"/>
    <cellStyle name="Обычный 5 2 5" xfId="236"/>
    <cellStyle name="Обычный 5 2 5 2" xfId="237"/>
    <cellStyle name="Обычный 5 2 6" xfId="238"/>
    <cellStyle name="Обычный 5 2 6 2" xfId="239"/>
    <cellStyle name="Обычный 5 2 7" xfId="240"/>
    <cellStyle name="Обычный 5 3" xfId="241"/>
    <cellStyle name="Обычный 5 3 2" xfId="242"/>
    <cellStyle name="Обычный 5 4" xfId="243"/>
    <cellStyle name="Обычный 5 4 2" xfId="244"/>
    <cellStyle name="Обычный 5 5" xfId="245"/>
    <cellStyle name="Обычный 5 5 2" xfId="246"/>
    <cellStyle name="Обычный 5 6" xfId="247"/>
    <cellStyle name="Обычный 5 6 2" xfId="248"/>
    <cellStyle name="Обычный 5 7" xfId="249"/>
    <cellStyle name="Обычный 6" xfId="250"/>
    <cellStyle name="Обычный 6 2" xfId="251"/>
    <cellStyle name="Обычный 6 2 2" xfId="252"/>
    <cellStyle name="Обычный 6 3" xfId="253"/>
    <cellStyle name="Обычный 6 3 2" xfId="254"/>
    <cellStyle name="Обычный 6 4" xfId="255"/>
    <cellStyle name="Обычный 6 4 2" xfId="256"/>
    <cellStyle name="Обычный 6 5" xfId="257"/>
    <cellStyle name="Обычный 6 5 2" xfId="258"/>
    <cellStyle name="Обычный 6 6" xfId="259"/>
    <cellStyle name="Обычный 7" xfId="260"/>
    <cellStyle name="Обычный 7 2" xfId="261"/>
    <cellStyle name="Обычный 7 2 2" xfId="262"/>
    <cellStyle name="Обычный 7 2 2 2" xfId="263"/>
    <cellStyle name="Обычный 7 2 2 2 2" xfId="264"/>
    <cellStyle name="Обычный 7 2 2 2 2 2" xfId="265"/>
    <cellStyle name="Обычный 7 2 2 2 2 2 2" xfId="266"/>
    <cellStyle name="Обычный 7 2 2 2 2 2 2 2" xfId="267"/>
    <cellStyle name="Обычный 7 2 2 2 2 2 2 2 2" xfId="268"/>
    <cellStyle name="Обычный 7 2 2 2 2 2 2 3" xfId="269"/>
    <cellStyle name="Обычный 7 2 2 2 2 2 2 3 2" xfId="270"/>
    <cellStyle name="Обычный 7 2 2 2 2 2 2 4" xfId="271"/>
    <cellStyle name="Обычный 7 2 2 2 2 2 2 4 2" xfId="272"/>
    <cellStyle name="Обычный 7 2 2 2 2 2 2 5" xfId="273"/>
    <cellStyle name="Обычный 7 2 2 2 2 2 2 5 2" xfId="274"/>
    <cellStyle name="Обычный 7 2 2 2 2 2 2 6" xfId="275"/>
    <cellStyle name="Обычный 7 2 2 2 2 2 3" xfId="276"/>
    <cellStyle name="Обычный 7 2 2 2 2 2 3 2" xfId="277"/>
    <cellStyle name="Обычный 7 2 2 2 2 2 3 2 2" xfId="278"/>
    <cellStyle name="Обычный 7 2 2 2 2 2 3 2 2 2" xfId="279"/>
    <cellStyle name="Обычный 7 2 2 2 2 2 3 2 2 2 2" xfId="280"/>
    <cellStyle name="Обычный 7 2 2 2 2 2 3 2 2 3" xfId="281"/>
    <cellStyle name="Обычный 7 2 2 2 2 2 3 2 2 3 2" xfId="282"/>
    <cellStyle name="Обычный 7 2 2 2 2 2 3 2 2 4" xfId="283"/>
    <cellStyle name="Обычный 7 2 2 2 2 2 3 2 2 4 2" xfId="284"/>
    <cellStyle name="Обычный 7 2 2 2 2 2 3 2 2 5" xfId="285"/>
    <cellStyle name="Обычный 7 2 2 2 2 2 3 2 2 5 2" xfId="286"/>
    <cellStyle name="Обычный 7 2 2 2 2 2 3 2 2 6" xfId="287"/>
    <cellStyle name="Обычный 7 2 2 2 2 2 3 2 3" xfId="288"/>
    <cellStyle name="Обычный 7 2 2 2 2 2 3 2 3 2" xfId="289"/>
    <cellStyle name="Обычный 7 2 2 2 2 2 3 2 4" xfId="290"/>
    <cellStyle name="Обычный 7 2 2 2 2 2 3 2 4 2" xfId="291"/>
    <cellStyle name="Обычный 7 2 2 2 2 2 3 2 5" xfId="292"/>
    <cellStyle name="Обычный 7 2 2 2 2 2 3 2 5 2" xfId="293"/>
    <cellStyle name="Обычный 7 2 2 2 2 2 3 2 6" xfId="294"/>
    <cellStyle name="Обычный 7 2 2 2 2 2 3 2 6 2" xfId="295"/>
    <cellStyle name="Обычный 7 2 2 2 2 2 3 2 7" xfId="296"/>
    <cellStyle name="Обычный 7 2 2 2 2 2 3 3" xfId="297"/>
    <cellStyle name="Обычный 7 2 2 2 2 2 3 3 2" xfId="298"/>
    <cellStyle name="Обычный 7 2 2 2 2 2 3 4" xfId="299"/>
    <cellStyle name="Обычный 7 2 2 2 2 2 3 4 2" xfId="300"/>
    <cellStyle name="Обычный 7 2 2 2 2 2 3 5" xfId="301"/>
    <cellStyle name="Обычный 7 2 2 2 2 2 3 5 2" xfId="302"/>
    <cellStyle name="Обычный 7 2 2 2 2 2 3 6" xfId="303"/>
    <cellStyle name="Обычный 7 2 2 2 2 2 3 6 2" xfId="304"/>
    <cellStyle name="Обычный 7 2 2 2 2 2 3 7" xfId="305"/>
    <cellStyle name="Обычный 7 2 2 2 2 2 4" xfId="306"/>
    <cellStyle name="Обычный 7 2 2 2 2 2 4 2" xfId="307"/>
    <cellStyle name="Обычный 7 2 2 2 2 2 5" xfId="308"/>
    <cellStyle name="Обычный 7 2 2 2 2 2 5 2" xfId="309"/>
    <cellStyle name="Обычный 7 2 2 2 2 2 6" xfId="310"/>
    <cellStyle name="Обычный 7 2 2 2 2 2 6 2" xfId="311"/>
    <cellStyle name="Обычный 7 2 2 2 2 2 7" xfId="312"/>
    <cellStyle name="Обычный 7 2 2 2 2 2 7 2" xfId="313"/>
    <cellStyle name="Обычный 7 2 2 2 2 2 8" xfId="314"/>
    <cellStyle name="Обычный 7 2 2 2 2 3" xfId="315"/>
    <cellStyle name="Обычный 7 2 2 2 2 3 2" xfId="316"/>
    <cellStyle name="Обычный 7 2 2 2 2 4" xfId="317"/>
    <cellStyle name="Обычный 7 2 2 2 2 4 2" xfId="318"/>
    <cellStyle name="Обычный 7 2 2 2 2 5" xfId="319"/>
    <cellStyle name="Обычный 7 2 2 2 2 5 2" xfId="320"/>
    <cellStyle name="Обычный 7 2 2 2 2 6" xfId="321"/>
    <cellStyle name="Обычный 7 2 2 2 2 6 2" xfId="322"/>
    <cellStyle name="Обычный 7 2 2 2 2 7" xfId="323"/>
    <cellStyle name="Обычный 7 2 2 2 3" xfId="324"/>
    <cellStyle name="Обычный 7 2 2 2 3 2" xfId="325"/>
    <cellStyle name="Обычный 7 2 2 2 4" xfId="326"/>
    <cellStyle name="Обычный 7 2 2 2 4 2" xfId="327"/>
    <cellStyle name="Обычный 7 2 2 2 5" xfId="328"/>
    <cellStyle name="Обычный 7 2 2 2 5 2" xfId="329"/>
    <cellStyle name="Обычный 7 2 2 2 6" xfId="330"/>
    <cellStyle name="Обычный 7 2 2 2 6 2" xfId="331"/>
    <cellStyle name="Обычный 7 2 2 2 7" xfId="332"/>
    <cellStyle name="Обычный 7 2 2 3" xfId="333"/>
    <cellStyle name="Обычный 7 2 2 3 2" xfId="334"/>
    <cellStyle name="Обычный 7 2 2 4" xfId="335"/>
    <cellStyle name="Обычный 7 2 2 4 2" xfId="336"/>
    <cellStyle name="Обычный 7 2 2 5" xfId="337"/>
    <cellStyle name="Обычный 7 2 2 5 2" xfId="338"/>
    <cellStyle name="Обычный 7 2 2 6" xfId="339"/>
    <cellStyle name="Обычный 7 2 2 6 2" xfId="340"/>
    <cellStyle name="Обычный 7 2 2 7" xfId="341"/>
    <cellStyle name="Обычный 7 2 3" xfId="342"/>
    <cellStyle name="Обычный 7 2 3 2" xfId="343"/>
    <cellStyle name="Обычный 7 2 4" xfId="344"/>
    <cellStyle name="Обычный 7 2 4 2" xfId="345"/>
    <cellStyle name="Обычный 7 2 5" xfId="346"/>
    <cellStyle name="Обычный 7 2 5 2" xfId="347"/>
    <cellStyle name="Обычный 7 2 6" xfId="348"/>
    <cellStyle name="Обычный 7 2 6 2" xfId="349"/>
    <cellStyle name="Обычный 7 2 7" xfId="350"/>
    <cellStyle name="Обычный 7 3" xfId="351"/>
    <cellStyle name="Обычный 7 3 2" xfId="352"/>
    <cellStyle name="Обычный 7 4" xfId="353"/>
    <cellStyle name="Обычный 7 4 2" xfId="354"/>
    <cellStyle name="Обычный 7 5" xfId="355"/>
    <cellStyle name="Обычный 7 5 2" xfId="356"/>
    <cellStyle name="Обычный 7 6" xfId="357"/>
    <cellStyle name="Обычный 7 6 2" xfId="358"/>
    <cellStyle name="Обычный 7 7" xfId="359"/>
    <cellStyle name="Обычный 8" xfId="360"/>
    <cellStyle name="Обычный 8 2" xfId="361"/>
    <cellStyle name="Обычный 8 2 2" xfId="362"/>
    <cellStyle name="Обычный 8 3" xfId="363"/>
    <cellStyle name="Обычный 8 3 2" xfId="364"/>
    <cellStyle name="Обычный 8 4" xfId="365"/>
    <cellStyle name="Обычный 8 4 2" xfId="366"/>
    <cellStyle name="Обычный 8 5" xfId="367"/>
    <cellStyle name="Обычный 8 5 2" xfId="368"/>
    <cellStyle name="Обычный 8 6" xfId="369"/>
    <cellStyle name="Обычный 9" xfId="370"/>
    <cellStyle name="Обычный 9 2" xfId="1"/>
    <cellStyle name="Обычный 9 2 2" xfId="371"/>
    <cellStyle name="Обычный 9 2 2 2" xfId="372"/>
    <cellStyle name="Обычный 9 2 2 2 2" xfId="373"/>
    <cellStyle name="Обычный 9 2 2 3" xfId="374"/>
    <cellStyle name="Обычный 9 2 2 3 2" xfId="375"/>
    <cellStyle name="Обычный 9 2 2 4" xfId="376"/>
    <cellStyle name="Обычный 9 2 2 4 2" xfId="377"/>
    <cellStyle name="Обычный 9 2 2 5" xfId="378"/>
    <cellStyle name="Обычный 9 2 3" xfId="379"/>
    <cellStyle name="Обычный 9 2 3 2" xfId="380"/>
    <cellStyle name="Обычный 9 2 4" xfId="381"/>
    <cellStyle name="Обычный 9 2 4 2" xfId="382"/>
    <cellStyle name="Обычный 9 2 5" xfId="383"/>
    <cellStyle name="Обычный 9 2 5 2" xfId="384"/>
    <cellStyle name="Обычный 9 2 6" xfId="385"/>
    <cellStyle name="Обычный 9 2 6 2" xfId="386"/>
    <cellStyle name="Обычный 9 2 7" xfId="387"/>
    <cellStyle name="Обычный 9 2 9" xfId="5"/>
    <cellStyle name="Обычный 9 2 9 2" xfId="388"/>
    <cellStyle name="Обычный 9 3" xfId="389"/>
    <cellStyle name="Обычный 9 3 2" xfId="3"/>
    <cellStyle name="Обычный 9 3 2 2" xfId="390"/>
    <cellStyle name="Обычный 9 3 3" xfId="391"/>
    <cellStyle name="Обычный 9 3 3 2" xfId="392"/>
    <cellStyle name="Обычный 9 3 4" xfId="393"/>
    <cellStyle name="Обычный 9 4" xfId="394"/>
    <cellStyle name="Обычный 9 4 2" xfId="395"/>
    <cellStyle name="Обычный 9 5" xfId="396"/>
    <cellStyle name="Обычный 9 5 2" xfId="397"/>
    <cellStyle name="Обычный 9 6" xfId="398"/>
    <cellStyle name="Обычный 9 6 2" xfId="399"/>
    <cellStyle name="Обычный 9 7" xfId="400"/>
    <cellStyle name="Примечание 2" xfId="401"/>
    <cellStyle name="Примечание 2 2" xfId="402"/>
    <cellStyle name="Примечание 2 2 2" xfId="403"/>
    <cellStyle name="Примечание 2 3" xfId="404"/>
    <cellStyle name="Примечание 2 3 2" xfId="405"/>
    <cellStyle name="Примечание 2 4" xfId="406"/>
    <cellStyle name="Примечание 2 4 2" xfId="407"/>
    <cellStyle name="Примечание 2 5" xfId="408"/>
    <cellStyle name="Примечание 2 5 2" xfId="409"/>
    <cellStyle name="Примечание 2 6" xfId="410"/>
  </cellStyles>
  <dxfs count="0"/>
  <tableStyles count="0" defaultTableStyle="TableStyleMedium2" defaultPivotStyle="PivotStyleLight16"/>
  <colors>
    <mruColors>
      <color rgb="FFFFFFCC"/>
      <color rgb="FFEB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1"/>
  <sheetViews>
    <sheetView tabSelected="1" zoomScale="85" zoomScaleNormal="85" workbookViewId="0"/>
  </sheetViews>
  <sheetFormatPr defaultRowHeight="15" x14ac:dyDescent="0.25"/>
  <cols>
    <col min="2" max="2" width="25.42578125" customWidth="1"/>
    <col min="3" max="5" width="13.7109375" customWidth="1"/>
    <col min="6" max="6" width="15.85546875" customWidth="1"/>
    <col min="7" max="14" width="13.7109375" customWidth="1"/>
    <col min="15" max="15" width="16" customWidth="1"/>
    <col min="16" max="17" width="13.7109375" customWidth="1"/>
    <col min="18" max="19" width="13.85546875" customWidth="1"/>
    <col min="20" max="22" width="13.7109375" customWidth="1"/>
    <col min="25" max="26" width="13.7109375" customWidth="1"/>
    <col min="27" max="28" width="9.140625" customWidth="1"/>
  </cols>
  <sheetData>
    <row r="2" spans="2:25" x14ac:dyDescent="0.25">
      <c r="Y2" s="64" t="s">
        <v>176</v>
      </c>
    </row>
    <row r="3" spans="2:25" ht="15.75" x14ac:dyDescent="0.25">
      <c r="K3" s="3" t="s">
        <v>172</v>
      </c>
    </row>
    <row r="4" spans="2:25" ht="15.75" thickBot="1" x14ac:dyDescent="0.3">
      <c r="B4" s="45" t="s">
        <v>173</v>
      </c>
      <c r="D4" s="4"/>
      <c r="E4" s="4"/>
      <c r="F4" s="4"/>
      <c r="G4" s="4"/>
      <c r="K4" s="5" t="s">
        <v>9</v>
      </c>
    </row>
    <row r="5" spans="2:25" ht="15" customHeight="1" x14ac:dyDescent="0.25">
      <c r="B5" s="136"/>
      <c r="C5" s="139" t="s">
        <v>171</v>
      </c>
      <c r="D5" s="144" t="s">
        <v>10</v>
      </c>
      <c r="E5" s="145"/>
      <c r="F5" s="145"/>
      <c r="G5" s="145"/>
      <c r="H5" s="146"/>
      <c r="I5" s="133" t="s">
        <v>153</v>
      </c>
      <c r="J5" s="133" t="s">
        <v>168</v>
      </c>
      <c r="K5" s="133" t="s">
        <v>11</v>
      </c>
      <c r="L5" s="114" t="s">
        <v>7</v>
      </c>
      <c r="M5" s="6" t="s">
        <v>0</v>
      </c>
      <c r="N5" s="6"/>
    </row>
    <row r="6" spans="2:25" ht="15" customHeight="1" x14ac:dyDescent="0.25">
      <c r="B6" s="137"/>
      <c r="C6" s="140"/>
      <c r="D6" s="127" t="s">
        <v>12</v>
      </c>
      <c r="E6" s="129" t="s">
        <v>13</v>
      </c>
      <c r="F6" s="129" t="s">
        <v>14</v>
      </c>
      <c r="G6" s="129" t="s">
        <v>15</v>
      </c>
      <c r="H6" s="131" t="s">
        <v>16</v>
      </c>
      <c r="I6" s="134"/>
      <c r="J6" s="134"/>
      <c r="K6" s="134"/>
      <c r="L6" s="114" t="s">
        <v>3</v>
      </c>
      <c r="M6" s="1"/>
      <c r="N6" s="1"/>
    </row>
    <row r="7" spans="2:25" x14ac:dyDescent="0.25">
      <c r="B7" s="137"/>
      <c r="C7" s="140"/>
      <c r="D7" s="128"/>
      <c r="E7" s="130"/>
      <c r="F7" s="130"/>
      <c r="G7" s="130"/>
      <c r="H7" s="132"/>
      <c r="I7" s="135"/>
      <c r="J7" s="135"/>
      <c r="K7" s="135"/>
      <c r="L7" s="114" t="s">
        <v>1</v>
      </c>
      <c r="M7" s="1"/>
      <c r="N7" s="1"/>
    </row>
    <row r="8" spans="2:25" x14ac:dyDescent="0.25">
      <c r="B8" s="137"/>
      <c r="C8" s="141" t="s">
        <v>5</v>
      </c>
      <c r="D8" s="142"/>
      <c r="E8" s="142"/>
      <c r="F8" s="142"/>
      <c r="G8" s="142"/>
      <c r="H8" s="143"/>
      <c r="I8" s="141" t="s">
        <v>5</v>
      </c>
      <c r="J8" s="142"/>
      <c r="K8" s="143"/>
      <c r="L8" s="114" t="s">
        <v>7</v>
      </c>
      <c r="M8" s="1"/>
      <c r="N8" s="1"/>
    </row>
    <row r="9" spans="2:25" ht="15.75" thickBot="1" x14ac:dyDescent="0.3">
      <c r="B9" s="138"/>
      <c r="C9" s="82">
        <v>1</v>
      </c>
      <c r="D9" s="116">
        <v>2</v>
      </c>
      <c r="E9" s="117">
        <v>3</v>
      </c>
      <c r="F9" s="117">
        <v>4</v>
      </c>
      <c r="G9" s="117">
        <v>5</v>
      </c>
      <c r="H9" s="118">
        <v>6</v>
      </c>
      <c r="I9" s="119">
        <v>7</v>
      </c>
      <c r="J9" s="120">
        <v>8</v>
      </c>
      <c r="K9" s="83">
        <v>9</v>
      </c>
      <c r="L9" s="114" t="s">
        <v>7</v>
      </c>
      <c r="M9" s="1"/>
      <c r="N9" s="1"/>
    </row>
    <row r="10" spans="2:25" x14ac:dyDescent="0.25">
      <c r="B10" s="8" t="s">
        <v>8</v>
      </c>
      <c r="C10" s="23" t="s">
        <v>17</v>
      </c>
      <c r="D10" s="9" t="s">
        <v>18</v>
      </c>
      <c r="E10" s="10" t="s">
        <v>19</v>
      </c>
      <c r="F10" s="10" t="s">
        <v>20</v>
      </c>
      <c r="G10" s="10" t="s">
        <v>21</v>
      </c>
      <c r="H10" s="84" t="s">
        <v>22</v>
      </c>
      <c r="I10" s="85" t="s">
        <v>116</v>
      </c>
      <c r="J10" s="65" t="s">
        <v>169</v>
      </c>
      <c r="K10" s="65" t="s">
        <v>23</v>
      </c>
      <c r="L10" s="115" t="s">
        <v>175</v>
      </c>
      <c r="M10" s="6"/>
      <c r="N10" s="6" t="s">
        <v>24</v>
      </c>
      <c r="O10" s="6"/>
    </row>
    <row r="11" spans="2:25" ht="15.75" thickBot="1" x14ac:dyDescent="0.3">
      <c r="B11" s="124" t="s">
        <v>25</v>
      </c>
      <c r="C11" s="86" t="s">
        <v>26</v>
      </c>
      <c r="D11" s="12" t="s">
        <v>27</v>
      </c>
      <c r="E11" s="13" t="s">
        <v>28</v>
      </c>
      <c r="F11" s="13" t="s">
        <v>29</v>
      </c>
      <c r="G11" s="13" t="s">
        <v>30</v>
      </c>
      <c r="H11" s="87" t="s">
        <v>31</v>
      </c>
      <c r="I11" s="86" t="s">
        <v>117</v>
      </c>
      <c r="J11" s="42" t="s">
        <v>170</v>
      </c>
      <c r="K11" s="42" t="s">
        <v>32</v>
      </c>
      <c r="L11" s="115" t="s">
        <v>175</v>
      </c>
      <c r="M11" s="15"/>
      <c r="N11" s="6" t="s">
        <v>33</v>
      </c>
      <c r="O11" s="6" t="s">
        <v>34</v>
      </c>
    </row>
    <row r="13" spans="2:25" ht="15.75" thickBot="1" x14ac:dyDescent="0.3">
      <c r="B13" s="45" t="s">
        <v>174</v>
      </c>
      <c r="C13" s="2"/>
      <c r="D13" s="2"/>
      <c r="E13" s="2"/>
      <c r="F13" s="2"/>
      <c r="G13" s="2"/>
      <c r="H13" s="2"/>
      <c r="I13" s="61" t="s">
        <v>35</v>
      </c>
      <c r="J13" s="62"/>
      <c r="K13" s="62"/>
      <c r="L13" s="62"/>
      <c r="M13" s="61"/>
      <c r="N13" s="62"/>
      <c r="P13" s="60"/>
      <c r="R13" s="6"/>
      <c r="S13" s="6"/>
    </row>
    <row r="14" spans="2:25" ht="15" customHeight="1" thickBot="1" x14ac:dyDescent="0.3">
      <c r="B14" s="149"/>
      <c r="C14" s="152" t="s">
        <v>11</v>
      </c>
      <c r="D14" s="153"/>
      <c r="E14" s="153"/>
      <c r="F14" s="153"/>
      <c r="G14" s="154"/>
      <c r="H14" s="152" t="s">
        <v>154</v>
      </c>
      <c r="I14" s="154"/>
      <c r="J14" s="49" t="s">
        <v>1</v>
      </c>
      <c r="K14" s="62"/>
      <c r="L14" s="6" t="s">
        <v>24</v>
      </c>
    </row>
    <row r="15" spans="2:25" ht="24" customHeight="1" x14ac:dyDescent="0.25">
      <c r="B15" s="150"/>
      <c r="C15" s="155" t="s">
        <v>2</v>
      </c>
      <c r="D15" s="157" t="s">
        <v>155</v>
      </c>
      <c r="E15" s="158"/>
      <c r="F15" s="157" t="s">
        <v>156</v>
      </c>
      <c r="G15" s="159"/>
      <c r="H15" s="160" t="s">
        <v>2</v>
      </c>
      <c r="I15" s="161" t="s">
        <v>36</v>
      </c>
      <c r="J15" s="49" t="s">
        <v>1</v>
      </c>
    </row>
    <row r="16" spans="2:25" ht="31.5" x14ac:dyDescent="0.25">
      <c r="B16" s="150"/>
      <c r="C16" s="156"/>
      <c r="D16" s="16" t="s">
        <v>2</v>
      </c>
      <c r="E16" s="105" t="s">
        <v>37</v>
      </c>
      <c r="F16" s="16" t="s">
        <v>2</v>
      </c>
      <c r="G16" s="17" t="s">
        <v>37</v>
      </c>
      <c r="H16" s="155"/>
      <c r="I16" s="162"/>
      <c r="J16" s="49" t="s">
        <v>38</v>
      </c>
    </row>
    <row r="17" spans="1:26" x14ac:dyDescent="0.25">
      <c r="B17" s="150"/>
      <c r="C17" s="163" t="s">
        <v>5</v>
      </c>
      <c r="D17" s="164"/>
      <c r="E17" s="164"/>
      <c r="F17" s="164"/>
      <c r="G17" s="165"/>
      <c r="H17" s="163" t="s">
        <v>5</v>
      </c>
      <c r="I17" s="165"/>
      <c r="J17" s="49" t="s">
        <v>7</v>
      </c>
    </row>
    <row r="18" spans="1:26" ht="15.75" thickBot="1" x14ac:dyDescent="0.3">
      <c r="B18" s="151"/>
      <c r="C18" s="18">
        <v>1</v>
      </c>
      <c r="D18" s="20">
        <v>2</v>
      </c>
      <c r="E18" s="20">
        <v>3</v>
      </c>
      <c r="F18" s="19">
        <v>4</v>
      </c>
      <c r="G18" s="21">
        <v>5</v>
      </c>
      <c r="H18" s="121">
        <v>6</v>
      </c>
      <c r="I18" s="122">
        <v>7</v>
      </c>
      <c r="J18" s="49" t="s">
        <v>7</v>
      </c>
    </row>
    <row r="19" spans="1:26" x14ac:dyDescent="0.25">
      <c r="B19" s="22" t="s">
        <v>8</v>
      </c>
      <c r="C19" s="23" t="s">
        <v>23</v>
      </c>
      <c r="D19" s="10" t="s">
        <v>39</v>
      </c>
      <c r="E19" s="10" t="s">
        <v>40</v>
      </c>
      <c r="F19" s="10" t="s">
        <v>41</v>
      </c>
      <c r="G19" s="10" t="s">
        <v>42</v>
      </c>
      <c r="H19" s="9" t="s">
        <v>43</v>
      </c>
      <c r="I19" s="11" t="s">
        <v>44</v>
      </c>
      <c r="J19" t="s">
        <v>175</v>
      </c>
      <c r="M19" s="6"/>
    </row>
    <row r="20" spans="1:26" ht="15.75" thickBot="1" x14ac:dyDescent="0.3">
      <c r="B20" s="125" t="s">
        <v>25</v>
      </c>
      <c r="C20" s="13" t="s">
        <v>32</v>
      </c>
      <c r="D20" s="13" t="s">
        <v>45</v>
      </c>
      <c r="E20" s="13" t="s">
        <v>46</v>
      </c>
      <c r="F20" s="13" t="s">
        <v>47</v>
      </c>
      <c r="G20" s="14" t="s">
        <v>48</v>
      </c>
      <c r="H20" s="12" t="s">
        <v>49</v>
      </c>
      <c r="I20" s="123" t="s">
        <v>50</v>
      </c>
      <c r="J20" t="s">
        <v>175</v>
      </c>
      <c r="L20" s="6" t="s">
        <v>33</v>
      </c>
      <c r="M20" s="6" t="s">
        <v>34</v>
      </c>
    </row>
    <row r="22" spans="1:26" ht="15.75" thickBot="1" x14ac:dyDescent="0.3">
      <c r="B22" s="45" t="s">
        <v>157</v>
      </c>
      <c r="H22" s="62"/>
      <c r="S22" s="5" t="s">
        <v>51</v>
      </c>
    </row>
    <row r="23" spans="1:26" ht="15.75" customHeight="1" thickBot="1" x14ac:dyDescent="0.3">
      <c r="B23" s="166"/>
      <c r="C23" s="169" t="s">
        <v>158</v>
      </c>
      <c r="D23" s="170"/>
      <c r="E23" s="170"/>
      <c r="F23" s="170"/>
      <c r="G23" s="170"/>
      <c r="H23" s="170"/>
      <c r="I23" s="170"/>
      <c r="J23" s="170"/>
      <c r="K23" s="171"/>
      <c r="L23" s="172" t="s">
        <v>159</v>
      </c>
      <c r="M23" s="173"/>
      <c r="N23" s="173"/>
      <c r="O23" s="173"/>
      <c r="P23" s="173"/>
      <c r="Q23" s="173"/>
      <c r="R23" s="173"/>
      <c r="S23" s="174"/>
      <c r="T23" s="49" t="s">
        <v>7</v>
      </c>
      <c r="V23" s="6" t="s">
        <v>24</v>
      </c>
    </row>
    <row r="24" spans="1:26" ht="15" customHeight="1" x14ac:dyDescent="0.25">
      <c r="B24" s="167"/>
      <c r="C24" s="175" t="s">
        <v>160</v>
      </c>
      <c r="D24" s="177" t="s">
        <v>52</v>
      </c>
      <c r="E24" s="145"/>
      <c r="F24" s="145"/>
      <c r="G24" s="145"/>
      <c r="H24" s="146"/>
      <c r="I24" s="177" t="s">
        <v>141</v>
      </c>
      <c r="J24" s="145"/>
      <c r="K24" s="146"/>
      <c r="L24" s="178" t="s">
        <v>72</v>
      </c>
      <c r="M24" s="184" t="s">
        <v>73</v>
      </c>
      <c r="N24" s="185"/>
      <c r="O24" s="185"/>
      <c r="P24" s="186"/>
      <c r="Q24" s="187" t="s">
        <v>74</v>
      </c>
      <c r="R24" s="188" t="s">
        <v>71</v>
      </c>
      <c r="S24" s="190" t="s">
        <v>76</v>
      </c>
      <c r="T24" s="24" t="s">
        <v>7</v>
      </c>
    </row>
    <row r="25" spans="1:26" ht="40.5" x14ac:dyDescent="0.25">
      <c r="B25" s="167"/>
      <c r="C25" s="176"/>
      <c r="D25" s="25" t="s">
        <v>53</v>
      </c>
      <c r="E25" s="26" t="s">
        <v>54</v>
      </c>
      <c r="F25" s="26" t="s">
        <v>55</v>
      </c>
      <c r="G25" s="7" t="s">
        <v>56</v>
      </c>
      <c r="H25" s="27" t="s">
        <v>57</v>
      </c>
      <c r="I25" s="106" t="s">
        <v>58</v>
      </c>
      <c r="J25" s="147" t="s">
        <v>59</v>
      </c>
      <c r="K25" s="148"/>
      <c r="L25" s="179"/>
      <c r="M25" s="50" t="s">
        <v>161</v>
      </c>
      <c r="N25" s="50" t="s">
        <v>162</v>
      </c>
      <c r="O25" s="63" t="s">
        <v>84</v>
      </c>
      <c r="P25" s="50" t="s">
        <v>75</v>
      </c>
      <c r="Q25" s="184"/>
      <c r="R25" s="189"/>
      <c r="S25" s="191"/>
      <c r="T25" s="49" t="s">
        <v>38</v>
      </c>
    </row>
    <row r="26" spans="1:26" x14ac:dyDescent="0.25">
      <c r="B26" s="167"/>
      <c r="C26" s="67" t="s">
        <v>5</v>
      </c>
      <c r="D26" s="141" t="s">
        <v>5</v>
      </c>
      <c r="E26" s="142"/>
      <c r="F26" s="142"/>
      <c r="G26" s="180"/>
      <c r="H26" s="107" t="s">
        <v>6</v>
      </c>
      <c r="I26" s="141" t="s">
        <v>5</v>
      </c>
      <c r="J26" s="180"/>
      <c r="K26" s="28" t="s">
        <v>6</v>
      </c>
      <c r="L26" s="181" t="s">
        <v>5</v>
      </c>
      <c r="M26" s="182"/>
      <c r="N26" s="182"/>
      <c r="O26" s="182"/>
      <c r="P26" s="182"/>
      <c r="Q26" s="182"/>
      <c r="R26" s="182"/>
      <c r="S26" s="183"/>
      <c r="T26" s="24" t="s">
        <v>7</v>
      </c>
    </row>
    <row r="27" spans="1:26" ht="15.75" thickBot="1" x14ac:dyDescent="0.3">
      <c r="B27" s="168"/>
      <c r="C27" s="68">
        <v>1</v>
      </c>
      <c r="D27" s="29">
        <v>2</v>
      </c>
      <c r="E27" s="30">
        <v>3</v>
      </c>
      <c r="F27" s="30">
        <v>4</v>
      </c>
      <c r="G27" s="31">
        <v>5</v>
      </c>
      <c r="H27" s="32">
        <v>6</v>
      </c>
      <c r="I27" s="33">
        <v>7</v>
      </c>
      <c r="J27" s="34">
        <v>8</v>
      </c>
      <c r="K27" s="35">
        <v>9</v>
      </c>
      <c r="L27" s="51">
        <v>10</v>
      </c>
      <c r="M27" s="52">
        <v>11</v>
      </c>
      <c r="N27" s="52">
        <v>12</v>
      </c>
      <c r="O27" s="52">
        <v>13</v>
      </c>
      <c r="P27" s="52">
        <v>14</v>
      </c>
      <c r="Q27" s="108">
        <v>15</v>
      </c>
      <c r="R27" s="109">
        <v>16</v>
      </c>
      <c r="S27" s="53">
        <v>17</v>
      </c>
      <c r="T27" s="24" t="s">
        <v>7</v>
      </c>
    </row>
    <row r="28" spans="1:26" x14ac:dyDescent="0.25">
      <c r="A28" s="57" t="s">
        <v>77</v>
      </c>
      <c r="B28" s="22" t="s">
        <v>8</v>
      </c>
      <c r="C28" s="36" t="s">
        <v>43</v>
      </c>
      <c r="D28" s="37" t="s">
        <v>60</v>
      </c>
      <c r="E28" s="37" t="s">
        <v>61</v>
      </c>
      <c r="F28" s="37" t="s">
        <v>62</v>
      </c>
      <c r="G28" s="38" t="s">
        <v>63</v>
      </c>
      <c r="H28" s="39" t="str">
        <f>IFERROR(IF(OR(E28&lt;0,G28&lt;0),"-",(E28-G28)/G28),"-")</f>
        <v>-</v>
      </c>
      <c r="I28" s="37" t="s">
        <v>64</v>
      </c>
      <c r="J28" s="38" t="e">
        <f>I28-C28</f>
        <v>#VALUE!</v>
      </c>
      <c r="K28" s="40" t="e">
        <f>IF(C28=0,0, I28/C28)</f>
        <v>#VALUE!</v>
      </c>
      <c r="L28" s="54" t="s">
        <v>78</v>
      </c>
      <c r="M28" s="55" t="s">
        <v>40</v>
      </c>
      <c r="N28" s="55" t="s">
        <v>80</v>
      </c>
      <c r="O28" s="55" t="e">
        <f>Q28-L28-M28+N28+P28</f>
        <v>#VALUE!</v>
      </c>
      <c r="P28" s="55" t="s">
        <v>82</v>
      </c>
      <c r="Q28" s="110" t="s">
        <v>39</v>
      </c>
      <c r="R28" s="111" t="e">
        <f>L28-Q28</f>
        <v>#VALUE!</v>
      </c>
      <c r="S28" s="56" t="e">
        <f>Q28/A28</f>
        <v>#VALUE!</v>
      </c>
      <c r="T28" s="41" t="s">
        <v>175</v>
      </c>
      <c r="W28" s="6"/>
    </row>
    <row r="29" spans="1:26" ht="15.75" thickBot="1" x14ac:dyDescent="0.3">
      <c r="A29" s="57" t="s">
        <v>77</v>
      </c>
      <c r="B29" s="125" t="s">
        <v>25</v>
      </c>
      <c r="C29" s="42" t="s">
        <v>49</v>
      </c>
      <c r="D29" s="12" t="s">
        <v>65</v>
      </c>
      <c r="E29" s="12" t="s">
        <v>66</v>
      </c>
      <c r="F29" s="12" t="s">
        <v>67</v>
      </c>
      <c r="G29" s="13" t="s">
        <v>68</v>
      </c>
      <c r="H29" s="43" t="str">
        <f>IFERROR(IF(OR(E29&lt;0,G29&lt;0),"-",(E29-G29)/G29),"-")</f>
        <v>-</v>
      </c>
      <c r="I29" s="12" t="s">
        <v>69</v>
      </c>
      <c r="J29" s="13" t="e">
        <f>I29-C29</f>
        <v>#VALUE!</v>
      </c>
      <c r="K29" s="44" t="e">
        <f>IF(C29=0,0, I29/C29)</f>
        <v>#VALUE!</v>
      </c>
      <c r="L29" s="69" t="s">
        <v>79</v>
      </c>
      <c r="M29" s="70" t="s">
        <v>46</v>
      </c>
      <c r="N29" s="70" t="s">
        <v>81</v>
      </c>
      <c r="O29" s="70" t="e">
        <f>Q29-L29-M29+N29+P29</f>
        <v>#VALUE!</v>
      </c>
      <c r="P29" s="70" t="s">
        <v>83</v>
      </c>
      <c r="Q29" s="112" t="s">
        <v>45</v>
      </c>
      <c r="R29" s="113" t="e">
        <f>L29-Q29</f>
        <v>#VALUE!</v>
      </c>
      <c r="S29" s="59" t="e">
        <f>Q29/A29</f>
        <v>#VALUE!</v>
      </c>
      <c r="T29" s="41" t="s">
        <v>175</v>
      </c>
      <c r="V29" s="6" t="s">
        <v>33</v>
      </c>
      <c r="W29" s="6" t="s">
        <v>34</v>
      </c>
    </row>
    <row r="31" spans="1:26" x14ac:dyDescent="0.25">
      <c r="B31" s="58"/>
    </row>
    <row r="32" spans="1:26" ht="15.75" thickBot="1" x14ac:dyDescent="0.3">
      <c r="A32" s="71"/>
      <c r="B32" s="72" t="s">
        <v>85</v>
      </c>
      <c r="C32" s="46"/>
      <c r="D32" s="46"/>
      <c r="E32" s="46"/>
      <c r="F32" s="46"/>
      <c r="G32" s="46"/>
      <c r="H32" s="47"/>
      <c r="I32" s="48"/>
      <c r="K32" s="46"/>
      <c r="L32" s="46"/>
      <c r="M32" s="46"/>
      <c r="N32" s="46"/>
      <c r="R32" s="48" t="s">
        <v>70</v>
      </c>
      <c r="Y32" t="s">
        <v>118</v>
      </c>
      <c r="Z32" s="88" t="s">
        <v>119</v>
      </c>
    </row>
    <row r="33" spans="1:29" ht="12" customHeight="1" x14ac:dyDescent="0.25">
      <c r="A33" s="89"/>
      <c r="B33" s="192"/>
      <c r="C33" s="133" t="s">
        <v>11</v>
      </c>
      <c r="D33" s="196" t="s">
        <v>86</v>
      </c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8"/>
      <c r="T33" s="199" t="s">
        <v>120</v>
      </c>
      <c r="U33" s="200"/>
      <c r="V33" s="201"/>
      <c r="Y33" t="s">
        <v>121</v>
      </c>
      <c r="Z33" s="88" t="e">
        <f>DATE(YEAR(Z32),MONTH(Z32),1)</f>
        <v>#VALUE!</v>
      </c>
      <c r="AA33" s="6" t="s">
        <v>24</v>
      </c>
    </row>
    <row r="34" spans="1:29" ht="12" customHeight="1" x14ac:dyDescent="0.25">
      <c r="A34" s="89"/>
      <c r="B34" s="193"/>
      <c r="C34" s="134"/>
      <c r="D34" s="141" t="s">
        <v>163</v>
      </c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80"/>
      <c r="R34" s="202" t="s">
        <v>164</v>
      </c>
      <c r="T34" s="204" t="s">
        <v>122</v>
      </c>
      <c r="U34" s="206" t="s">
        <v>123</v>
      </c>
      <c r="V34" s="207"/>
      <c r="Y34" t="s">
        <v>124</v>
      </c>
      <c r="Z34" s="88" t="e">
        <f>DATE(YEAR(Z32),MONTH(Z32)+1,1)-1</f>
        <v>#VALUE!</v>
      </c>
      <c r="AC34" s="90"/>
    </row>
    <row r="35" spans="1:29" ht="23.25" thickBot="1" x14ac:dyDescent="0.3">
      <c r="A35" s="62" t="e">
        <f>"!delete:53,"&amp;IF(MONTH(Z32)=1,6,6)&amp;",67,"&amp;IF(MONTH(Z32)=1,6,MONTH(Z32)+5)</f>
        <v>#VALUE!</v>
      </c>
      <c r="B35" s="193"/>
      <c r="C35" s="195"/>
      <c r="D35" s="73" t="s">
        <v>165</v>
      </c>
      <c r="E35" s="74" t="s">
        <v>125</v>
      </c>
      <c r="F35" s="74" t="s">
        <v>126</v>
      </c>
      <c r="G35" s="74" t="s">
        <v>127</v>
      </c>
      <c r="H35" s="74" t="s">
        <v>128</v>
      </c>
      <c r="I35" s="74" t="s">
        <v>87</v>
      </c>
      <c r="J35" s="74" t="s">
        <v>88</v>
      </c>
      <c r="K35" s="74" t="s">
        <v>89</v>
      </c>
      <c r="L35" s="74" t="s">
        <v>90</v>
      </c>
      <c r="M35" s="74" t="s">
        <v>91</v>
      </c>
      <c r="N35" s="74" t="s">
        <v>92</v>
      </c>
      <c r="O35" s="74" t="s">
        <v>93</v>
      </c>
      <c r="P35" s="74" t="s">
        <v>94</v>
      </c>
      <c r="Q35" s="74" t="s">
        <v>95</v>
      </c>
      <c r="R35" s="203"/>
      <c r="T35" s="205"/>
      <c r="U35" s="91" t="s">
        <v>129</v>
      </c>
      <c r="V35" s="92" t="s">
        <v>130</v>
      </c>
      <c r="Y35" t="s">
        <v>131</v>
      </c>
      <c r="Z35" s="88" t="e">
        <f>DATE(YEAR(Z32),1,1)</f>
        <v>#VALUE!</v>
      </c>
      <c r="AC35" s="90"/>
    </row>
    <row r="36" spans="1:29" x14ac:dyDescent="0.25">
      <c r="A36" s="71"/>
      <c r="B36" s="193"/>
      <c r="C36" s="75" t="s">
        <v>5</v>
      </c>
      <c r="D36" s="196" t="s">
        <v>5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8"/>
      <c r="T36" s="93" t="s">
        <v>5</v>
      </c>
      <c r="U36" s="94"/>
      <c r="V36" s="95"/>
      <c r="Y36" t="s">
        <v>132</v>
      </c>
      <c r="Z36" s="88" t="e">
        <f>DATE(YEAR(Z32)+1,1,1)-1</f>
        <v>#VALUE!</v>
      </c>
      <c r="AC36" s="90"/>
    </row>
    <row r="37" spans="1:29" ht="15.75" thickBot="1" x14ac:dyDescent="0.3">
      <c r="A37" s="71"/>
      <c r="B37" s="194"/>
      <c r="C37" s="66">
        <v>1</v>
      </c>
      <c r="D37" s="31">
        <f>C37+COUNT(C37)</f>
        <v>2</v>
      </c>
      <c r="E37" s="31">
        <f>C37+COUNT(C37,D37)</f>
        <v>3</v>
      </c>
      <c r="F37" s="31">
        <f>C37+COUNT(D37,D37,E37)</f>
        <v>4</v>
      </c>
      <c r="G37" s="31">
        <f>C37+COUNT(C37,D37,E37,F37)</f>
        <v>5</v>
      </c>
      <c r="H37" s="31">
        <f>C37+COUNT(C37,D37,E37,F37,G37)</f>
        <v>6</v>
      </c>
      <c r="I37" s="31">
        <f>C37+COUNT(C37,D37,E37,F37,G37,H37)</f>
        <v>7</v>
      </c>
      <c r="J37" s="31">
        <f>C37+COUNT(C37,D37,E37,F37,G37,H37,I37)</f>
        <v>8</v>
      </c>
      <c r="K37" s="31">
        <f>C37+COUNT(C37,D37,E37,F37,G37,H37,I37,J37)</f>
        <v>9</v>
      </c>
      <c r="L37" s="31">
        <f>C37+COUNT(C37,D37,E37,F37,G37,H37,I37,J37,K37)</f>
        <v>10</v>
      </c>
      <c r="M37" s="31">
        <f>C37+COUNT(C37,D37,E37,F37,G37,H37,I37,J37,K37,L37)</f>
        <v>11</v>
      </c>
      <c r="N37" s="76">
        <f>C37+COUNT(C37,D37,E37,F37,G37,H37,I37,J37,K37,L37,M37)</f>
        <v>12</v>
      </c>
      <c r="O37" s="76">
        <f>C37+COUNT(C37,D37,E37,F37,G37,H37,I37,J37,K37,L37,M37,N37)</f>
        <v>13</v>
      </c>
      <c r="P37" s="76">
        <f>C37+COUNT(C37,D37,E37,F37,G37,H37,I37,J37,K37,L37,M37,N37,O37)</f>
        <v>14</v>
      </c>
      <c r="Q37" s="76">
        <f>C37+COUNT(C37,D37,E37,F37,G37,H37,I37,J37,K37,L37,M37,N37,O37,P37)</f>
        <v>15</v>
      </c>
      <c r="R37" s="77">
        <f>C37+COUNT(C37,D37,E37,F37,G37,H37,I37,J37,K37,L37,M37,N37,O37,P37,Q37)</f>
        <v>16</v>
      </c>
      <c r="T37" s="96">
        <f>C37+COUNT(C37,D37,E37,F37,G37,H37,I37,J37,K37,L37,M37,N37,O37,P37,Q37,R37)</f>
        <v>17</v>
      </c>
      <c r="U37" s="97">
        <f>C37+COUNT(C37,D37,E37,F37,G37,H37,I37,J37,K37,L37,M37,N37,O37,P37,Q37,R37,T37)</f>
        <v>18</v>
      </c>
      <c r="V37" s="98">
        <f>C37+COUNT(C37,D37,E37,F37,G37,H37,I37,J37,K37,L37,M37,N37,O37,P37,Q37,R37,T37,U37)</f>
        <v>19</v>
      </c>
      <c r="Y37" t="s">
        <v>133</v>
      </c>
      <c r="Z37" s="99" t="e">
        <f>1-(Z32-Z33)/(Z34-Z33)</f>
        <v>#VALUE!</v>
      </c>
      <c r="AC37" s="90"/>
    </row>
    <row r="38" spans="1:29" x14ac:dyDescent="0.25">
      <c r="A38" s="78" t="str">
        <f>T38</f>
        <v>[:p5.all.col_any_fact_mon_avg0]</v>
      </c>
      <c r="B38" s="100" t="s">
        <v>8</v>
      </c>
      <c r="C38" s="65" t="s">
        <v>23</v>
      </c>
      <c r="D38" s="101" t="e">
        <f>IFERROR(E38,0)+IFERROR(F38,0)+IFERROR(G38,0)+IFERROR(H38,0)+IFERROR(I38,0)+IFERROR(J38,0)+IFERROR(K38,0)+IFERROR(L38,0)+IFERROR(M38,0)+IFERROR(N38,0)+IFERROR(O38,0)+IFERROR(P38,0)+IFERROR(Q38,0)</f>
        <v>#VALUE!</v>
      </c>
      <c r="E38" s="102" t="s">
        <v>134</v>
      </c>
      <c r="F38" s="102" t="s">
        <v>135</v>
      </c>
      <c r="G38" s="102" t="s">
        <v>136</v>
      </c>
      <c r="H38" s="102" t="s">
        <v>96</v>
      </c>
      <c r="I38" s="102" t="s">
        <v>97</v>
      </c>
      <c r="J38" s="102" t="s">
        <v>98</v>
      </c>
      <c r="K38" s="102" t="s">
        <v>99</v>
      </c>
      <c r="L38" s="102" t="s">
        <v>100</v>
      </c>
      <c r="M38" s="102" t="s">
        <v>101</v>
      </c>
      <c r="N38" s="102" t="s">
        <v>102</v>
      </c>
      <c r="O38" s="102" t="s">
        <v>103</v>
      </c>
      <c r="P38" s="102" t="s">
        <v>104</v>
      </c>
      <c r="Q38" s="102" t="s">
        <v>105</v>
      </c>
      <c r="R38" s="11" t="s">
        <v>166</v>
      </c>
      <c r="T38" s="101" t="s">
        <v>142</v>
      </c>
      <c r="U38" s="102" t="e">
        <f>T38*$Z$58</f>
        <v>#VALUE!</v>
      </c>
      <c r="V38" s="11" t="e">
        <f>T38*12*$Z$59</f>
        <v>#VALUE!</v>
      </c>
      <c r="W38" t="s">
        <v>175</v>
      </c>
      <c r="Y38" t="s">
        <v>137</v>
      </c>
      <c r="Z38" s="99" t="e">
        <f>1-(Z32-Z35)/(Z36-Z35)</f>
        <v>#VALUE!</v>
      </c>
      <c r="AC38" s="90"/>
    </row>
    <row r="39" spans="1:29" ht="15.75" thickBot="1" x14ac:dyDescent="0.3">
      <c r="A39" s="78" t="str">
        <f>T39</f>
        <v>[:p5.by_dep.col_any_fact_mon_avg0]</v>
      </c>
      <c r="B39" s="126" t="s">
        <v>25</v>
      </c>
      <c r="C39" s="79" t="s">
        <v>32</v>
      </c>
      <c r="D39" s="103" t="e">
        <f>IFERROR(E39,0)+IFERROR(F39,0)+IFERROR(G39,0)+IFERROR(H39,0)+IFERROR(I39,0)+IFERROR(J39,0)+IFERROR(K39,0)+IFERROR(L39,0)+IFERROR(M39,0)+IFERROR(N39,0)+IFERROR(O39,0)+IFERROR(P39,0)+IFERROR(Q39,0)</f>
        <v>#VALUE!</v>
      </c>
      <c r="E39" s="80" t="s">
        <v>138</v>
      </c>
      <c r="F39" s="80" t="s">
        <v>139</v>
      </c>
      <c r="G39" s="80" t="s">
        <v>140</v>
      </c>
      <c r="H39" s="80" t="s">
        <v>106</v>
      </c>
      <c r="I39" s="80" t="s">
        <v>107</v>
      </c>
      <c r="J39" s="80" t="s">
        <v>108</v>
      </c>
      <c r="K39" s="80" t="s">
        <v>109</v>
      </c>
      <c r="L39" s="80" t="s">
        <v>110</v>
      </c>
      <c r="M39" s="80" t="s">
        <v>111</v>
      </c>
      <c r="N39" s="80" t="s">
        <v>112</v>
      </c>
      <c r="O39" s="80" t="s">
        <v>113</v>
      </c>
      <c r="P39" s="80" t="s">
        <v>114</v>
      </c>
      <c r="Q39" s="80" t="s">
        <v>115</v>
      </c>
      <c r="R39" s="81" t="s">
        <v>167</v>
      </c>
      <c r="T39" s="103" t="s">
        <v>143</v>
      </c>
      <c r="U39" s="80" t="e">
        <f>T39*$Z$58</f>
        <v>#VALUE!</v>
      </c>
      <c r="V39" s="81" t="e">
        <f>T39*12*$Z$59</f>
        <v>#VALUE!</v>
      </c>
      <c r="W39" t="s">
        <v>175</v>
      </c>
      <c r="AA39" s="6" t="s">
        <v>33</v>
      </c>
      <c r="AB39" s="6" t="s">
        <v>34</v>
      </c>
      <c r="AC39" s="90"/>
    </row>
    <row r="40" spans="1:29" x14ac:dyDescent="0.25">
      <c r="C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T40" s="62"/>
      <c r="U40" s="62"/>
      <c r="V40" s="62"/>
    </row>
    <row r="41" spans="1:29" x14ac:dyDescent="0.25">
      <c r="O41" s="6" t="s">
        <v>4</v>
      </c>
      <c r="P41" s="6"/>
    </row>
  </sheetData>
  <mergeCells count="47">
    <mergeCell ref="B33:B37"/>
    <mergeCell ref="C33:C35"/>
    <mergeCell ref="D33:R33"/>
    <mergeCell ref="D36:R36"/>
    <mergeCell ref="T33:V33"/>
    <mergeCell ref="D34:Q34"/>
    <mergeCell ref="R34:R35"/>
    <mergeCell ref="T34:T35"/>
    <mergeCell ref="U34:V34"/>
    <mergeCell ref="L26:S26"/>
    <mergeCell ref="M24:P24"/>
    <mergeCell ref="Q24:Q25"/>
    <mergeCell ref="R24:R25"/>
    <mergeCell ref="S24:S25"/>
    <mergeCell ref="L23:S23"/>
    <mergeCell ref="C24:C25"/>
    <mergeCell ref="D24:H24"/>
    <mergeCell ref="I24:K24"/>
    <mergeCell ref="L24:L25"/>
    <mergeCell ref="J25:K25"/>
    <mergeCell ref="B14:B18"/>
    <mergeCell ref="C14:G14"/>
    <mergeCell ref="C15:C16"/>
    <mergeCell ref="D15:E15"/>
    <mergeCell ref="F15:G15"/>
    <mergeCell ref="H15:H16"/>
    <mergeCell ref="I15:I16"/>
    <mergeCell ref="C17:G17"/>
    <mergeCell ref="H14:I14"/>
    <mergeCell ref="H17:I17"/>
    <mergeCell ref="B23:B27"/>
    <mergeCell ref="C23:K23"/>
    <mergeCell ref="D26:G26"/>
    <mergeCell ref="I26:J26"/>
    <mergeCell ref="K5:K7"/>
    <mergeCell ref="B5:B9"/>
    <mergeCell ref="C5:C7"/>
    <mergeCell ref="I8:K8"/>
    <mergeCell ref="I5:I7"/>
    <mergeCell ref="J5:J7"/>
    <mergeCell ref="C8:H8"/>
    <mergeCell ref="D5:H5"/>
    <mergeCell ref="D6:D7"/>
    <mergeCell ref="E6:E7"/>
    <mergeCell ref="F6:F7"/>
    <mergeCell ref="G6:G7"/>
    <mergeCell ref="H6:H7"/>
  </mergeCells>
  <conditionalFormatting sqref="C20">
    <cfRule type="iconSet" priority="1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s="104" t="s">
        <v>145</v>
      </c>
    </row>
    <row r="2" spans="1:1" x14ac:dyDescent="0.25">
      <c r="A2" s="104" t="s">
        <v>146</v>
      </c>
    </row>
    <row r="3" spans="1:1" x14ac:dyDescent="0.25">
      <c r="A3" s="104" t="s">
        <v>147</v>
      </c>
    </row>
    <row r="4" spans="1:1" x14ac:dyDescent="0.25">
      <c r="A4" s="104" t="s">
        <v>148</v>
      </c>
    </row>
    <row r="5" spans="1:1" x14ac:dyDescent="0.25">
      <c r="A5" s="104" t="s">
        <v>149</v>
      </c>
    </row>
    <row r="6" spans="1:1" x14ac:dyDescent="0.25">
      <c r="A6" s="104" t="s">
        <v>150</v>
      </c>
    </row>
    <row r="7" spans="1:1" x14ac:dyDescent="0.25">
      <c r="A7" s="104" t="s">
        <v>151</v>
      </c>
    </row>
    <row r="8" spans="1:1" x14ac:dyDescent="0.25">
      <c r="A8" s="104" t="s">
        <v>152</v>
      </c>
    </row>
    <row r="9" spans="1:1" x14ac:dyDescent="0.25">
      <c r="A9" s="104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Форма ВС 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Луговых Артем</cp:lastModifiedBy>
  <cp:lastPrinted>2018-04-13T15:01:09Z</cp:lastPrinted>
  <dcterms:created xsi:type="dcterms:W3CDTF">2017-11-29T16:46:52Z</dcterms:created>
  <dcterms:modified xsi:type="dcterms:W3CDTF">2019-07-20T11:51:46Z</dcterms:modified>
</cp:coreProperties>
</file>