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FS\root\main\all\sql.builder.templates\sql.builder\printTemplate\excel\"/>
    </mc:Choice>
  </mc:AlternateContent>
  <bookViews>
    <workbookView xWindow="0" yWindow="0" windowWidth="28800" windowHeight="12300"/>
  </bookViews>
  <sheets>
    <sheet name="справка " sheetId="1" r:id="rId1"/>
    <sheet name="исполнение ГПЗ" sheetId="2" state="hidden" r:id="rId2"/>
  </sheets>
  <calcPr calcId="152511" refMode="R1C1"/>
</workbook>
</file>

<file path=xl/calcChain.xml><?xml version="1.0" encoding="utf-8"?>
<calcChain xmlns="http://schemas.openxmlformats.org/spreadsheetml/2006/main">
  <c r="O4" i="1" l="1"/>
  <c r="I6" i="1"/>
  <c r="D6" i="1" l="1"/>
  <c r="E6" i="1"/>
  <c r="G6" i="1"/>
  <c r="H6" i="1"/>
  <c r="C6" i="1"/>
  <c r="F6" i="2" l="1"/>
  <c r="F10" i="2"/>
  <c r="F12" i="2"/>
  <c r="D10" i="2"/>
  <c r="G10" i="2"/>
  <c r="D9" i="2"/>
  <c r="G9" i="2"/>
  <c r="D8" i="2"/>
  <c r="G8" i="2"/>
  <c r="D7" i="2"/>
  <c r="D5" i="2"/>
  <c r="G5" i="2"/>
  <c r="D4" i="2"/>
  <c r="G4" i="2"/>
  <c r="D6" i="2"/>
  <c r="H5" i="2"/>
  <c r="H4" i="2"/>
</calcChain>
</file>

<file path=xl/sharedStrings.xml><?xml version="1.0" encoding="utf-8"?>
<sst xmlns="http://schemas.openxmlformats.org/spreadsheetml/2006/main" count="65" uniqueCount="54">
  <si>
    <t>Примечание</t>
  </si>
  <si>
    <t>Период потребления</t>
  </si>
  <si>
    <t xml:space="preserve">Итого: </t>
  </si>
  <si>
    <t xml:space="preserve">январь 2021 г. </t>
  </si>
  <si>
    <t xml:space="preserve">Исполнение МКП БМР "Водоканал" соглашения о погашении задолженности на 2021 г. </t>
  </si>
  <si>
    <t>срок оплаты</t>
  </si>
  <si>
    <t>оплачено</t>
  </si>
  <si>
    <t xml:space="preserve">недоплата (минус-недоплата, + переплата) </t>
  </si>
  <si>
    <t>общая недоплата с начала ГПЗ с нарастанием</t>
  </si>
  <si>
    <t>4=2+3</t>
  </si>
  <si>
    <t xml:space="preserve">декабрь 2020 г. </t>
  </si>
  <si>
    <t xml:space="preserve">февраль  2021 г. </t>
  </si>
  <si>
    <t xml:space="preserve">март 2021 г. </t>
  </si>
  <si>
    <t xml:space="preserve">май 2021 г. </t>
  </si>
  <si>
    <t xml:space="preserve">начисление, руб. </t>
  </si>
  <si>
    <t>сумма по ГПЗ, руб.</t>
  </si>
  <si>
    <t xml:space="preserve">Итого к оплате, руб.  </t>
  </si>
  <si>
    <t xml:space="preserve">июнь 2021 г. </t>
  </si>
  <si>
    <t xml:space="preserve">июль 2021 г. </t>
  </si>
  <si>
    <t xml:space="preserve">август 2021 г. </t>
  </si>
  <si>
    <t>месяц, в котором исполняется ГПЗ</t>
  </si>
  <si>
    <r>
      <t xml:space="preserve">Примечание: по состоянию на 02.08.2021 переплата по соглашению о погашении задолженности МКП БМР "Водоканал" составляет </t>
    </r>
    <r>
      <rPr>
        <b/>
        <sz val="14"/>
        <color indexed="8"/>
        <rFont val="Arial"/>
        <family val="2"/>
        <charset val="204"/>
      </rPr>
      <t xml:space="preserve">783 545,79 руб. </t>
    </r>
  </si>
  <si>
    <t>Начислено, 
руб.</t>
  </si>
  <si>
    <t>Оплачено,
 руб.</t>
  </si>
  <si>
    <t>Сумма долга, 
руб.</t>
  </si>
  <si>
    <t xml:space="preserve">Итого, 
руб. </t>
  </si>
  <si>
    <t>Номер 
суд. дела</t>
  </si>
  <si>
    <t>Пени,
 руб.</t>
  </si>
  <si>
    <t>Госпошлина, руб.</t>
  </si>
  <si>
    <t>Дата направления претензии</t>
  </si>
  <si>
    <t>Дата поступления материалов в ПИО</t>
  </si>
  <si>
    <t>begin:a.itog</t>
  </si>
  <si>
    <t>end:a.itog;</t>
  </si>
  <si>
    <t>begin:a.per</t>
  </si>
  <si>
    <t>end:a.per;</t>
  </si>
  <si>
    <t>[:a.per.per_name]</t>
  </si>
  <si>
    <t>[:a.per.nach]</t>
  </si>
  <si>
    <t>[:a.per.opl]</t>
  </si>
  <si>
    <t>[:a.per.dolg]</t>
  </si>
  <si>
    <t>[:a.per.gp]</t>
  </si>
  <si>
    <t>[:a.per.itogo]</t>
  </si>
  <si>
    <t>[:a.per.apeni]</t>
  </si>
  <si>
    <t>[:a.per.pr_date]</t>
  </si>
  <si>
    <t>[:a.per.pio_date]</t>
  </si>
  <si>
    <t>[:a.per.num_delo]</t>
  </si>
  <si>
    <t>[:a.itog.title]</t>
  </si>
  <si>
    <t>!rowheight:69</t>
  </si>
  <si>
    <t>headmarker</t>
  </si>
  <si>
    <t>[:a.per.merge_id]</t>
  </si>
  <si>
    <t>[:a.per.prim]</t>
  </si>
  <si>
    <t>[merge_down[key:m]]</t>
  </si>
  <si>
    <t>[merge_down[use_key:m]]</t>
  </si>
  <si>
    <t>!rowheight:0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</si>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</sst>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15" x14ac:knownFonts="1">
    <font>
      <sz val="11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6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2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6"/>
      <color rgb="FFA0A0A0"/>
      <name val="Arial"/>
      <family val="2"/>
      <charset val="204"/>
    </font>
    <font>
      <b/>
      <sz val="14"/>
      <color rgb="FFA0A0A0"/>
      <name val="Arial"/>
      <family val="2"/>
      <charset val="204"/>
    </font>
    <font>
      <sz val="14"/>
      <color rgb="FFA0A0A0"/>
      <name val="Arial"/>
      <family val="2"/>
      <charset val="204"/>
    </font>
    <font>
      <sz val="11"/>
      <color rgb="FFA0A0A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2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" xfId="0" applyFont="1" applyBorder="1"/>
    <xf numFmtId="4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Fill="1" applyBorder="1"/>
    <xf numFmtId="0" fontId="0" fillId="0" borderId="1" xfId="0" applyBorder="1"/>
    <xf numFmtId="4" fontId="10" fillId="0" borderId="1" xfId="0" applyNumberFormat="1" applyFont="1" applyBorder="1"/>
    <xf numFmtId="4" fontId="1" fillId="0" borderId="1" xfId="0" applyNumberFormat="1" applyFont="1" applyFill="1" applyBorder="1" applyAlignment="1">
      <alignment horizontal="right"/>
    </xf>
    <xf numFmtId="4" fontId="10" fillId="0" borderId="1" xfId="0" applyNumberFormat="1" applyFont="1" applyFill="1" applyBorder="1" applyAlignment="1">
      <alignment horizontal="center"/>
    </xf>
    <xf numFmtId="0" fontId="10" fillId="0" borderId="0" xfId="0" applyFont="1" applyFill="1" applyBorder="1"/>
    <xf numFmtId="4" fontId="9" fillId="0" borderId="0" xfId="0" applyNumberFormat="1" applyFont="1"/>
    <xf numFmtId="0" fontId="9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1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3" fillId="3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center"/>
    </xf>
    <xf numFmtId="0" fontId="0" fillId="0" borderId="7" xfId="0" applyBorder="1"/>
    <xf numFmtId="0" fontId="3" fillId="0" borderId="3" xfId="0" applyFont="1" applyBorder="1" applyAlignment="1">
      <alignment horizontal="right"/>
    </xf>
    <xf numFmtId="4" fontId="3" fillId="0" borderId="4" xfId="0" applyNumberFormat="1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0" fillId="0" borderId="7" xfId="0" applyBorder="1" applyAlignment="1">
      <alignment vertical="top"/>
    </xf>
    <xf numFmtId="0" fontId="13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top" wrapText="1"/>
    </xf>
    <xf numFmtId="4" fontId="1" fillId="3" borderId="12" xfId="0" applyNumberFormat="1" applyFont="1" applyFill="1" applyBorder="1" applyAlignment="1">
      <alignment horizontal="right" vertical="top" wrapText="1"/>
    </xf>
    <xf numFmtId="4" fontId="1" fillId="4" borderId="12" xfId="0" applyNumberFormat="1" applyFont="1" applyFill="1" applyBorder="1" applyAlignment="1">
      <alignment horizontal="right" vertical="top" wrapText="1"/>
    </xf>
    <xf numFmtId="4" fontId="3" fillId="4" borderId="12" xfId="0" applyNumberFormat="1" applyFont="1" applyFill="1" applyBorder="1" applyAlignment="1">
      <alignment horizontal="right" vertical="top" wrapText="1"/>
    </xf>
    <xf numFmtId="0" fontId="1" fillId="0" borderId="12" xfId="0" applyFont="1" applyBorder="1" applyAlignment="1">
      <alignment horizontal="center" vertical="top" wrapText="1"/>
    </xf>
    <xf numFmtId="14" fontId="1" fillId="0" borderId="12" xfId="0" applyNumberFormat="1" applyFont="1" applyBorder="1" applyAlignment="1">
      <alignment horizontal="center" vertical="top" wrapText="1"/>
    </xf>
    <xf numFmtId="0" fontId="1" fillId="3" borderId="13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4" fontId="1" fillId="4" borderId="1" xfId="0" applyNumberFormat="1" applyFont="1" applyFill="1" applyBorder="1" applyAlignment="1">
      <alignment horizontal="right" vertical="top" wrapText="1"/>
    </xf>
    <xf numFmtId="4" fontId="3" fillId="4" borderId="1" xfId="0" applyNumberFormat="1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1" fillId="3" borderId="15" xfId="0" applyFont="1" applyFill="1" applyBorder="1" applyAlignment="1">
      <alignment horizontal="left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A0A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"/>
  <sheetViews>
    <sheetView tabSelected="1" view="pageBreakPreview" zoomScale="85" zoomScaleNormal="100" zoomScaleSheetLayoutView="85" workbookViewId="0">
      <selection activeCell="B2" sqref="B2"/>
    </sheetView>
  </sheetViews>
  <sheetFormatPr defaultRowHeight="28.5" x14ac:dyDescent="0.45"/>
  <cols>
    <col min="1" max="1" width="0.5703125" customWidth="1"/>
    <col min="2" max="2" width="34.140625" customWidth="1"/>
    <col min="3" max="3" width="17.85546875" style="1" customWidth="1"/>
    <col min="4" max="5" width="17.85546875" customWidth="1"/>
    <col min="6" max="6" width="17.85546875" hidden="1" customWidth="1"/>
    <col min="7" max="7" width="17.85546875" customWidth="1"/>
    <col min="8" max="8" width="18.7109375" customWidth="1"/>
    <col min="9" max="9" width="17.85546875" customWidth="1"/>
    <col min="10" max="10" width="31.5703125" customWidth="1"/>
    <col min="11" max="11" width="19.85546875" customWidth="1"/>
    <col min="12" max="12" width="21" customWidth="1"/>
    <col min="13" max="13" width="79.85546875" customWidth="1"/>
    <col min="14" max="14" width="36.42578125" style="39" hidden="1" customWidth="1"/>
    <col min="15" max="15" width="79.85546875" style="41" hidden="1" customWidth="1"/>
    <col min="17" max="17" width="15" customWidth="1"/>
    <col min="18" max="18" width="12.42578125" customWidth="1"/>
  </cols>
  <sheetData>
    <row r="1" spans="1:18" ht="21" thickBot="1" x14ac:dyDescent="0.3">
      <c r="B1" s="51" t="s">
        <v>45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36"/>
      <c r="O1" s="36"/>
      <c r="P1" t="s">
        <v>31</v>
      </c>
      <c r="Q1" t="s">
        <v>46</v>
      </c>
    </row>
    <row r="2" spans="1:18" ht="145.5" customHeight="1" thickBot="1" x14ac:dyDescent="0.3">
      <c r="A2" s="42"/>
      <c r="B2" s="29" t="s">
        <v>1</v>
      </c>
      <c r="C2" s="30" t="s">
        <v>22</v>
      </c>
      <c r="D2" s="30" t="s">
        <v>23</v>
      </c>
      <c r="E2" s="31" t="s">
        <v>24</v>
      </c>
      <c r="F2" s="31"/>
      <c r="G2" s="32" t="s">
        <v>27</v>
      </c>
      <c r="H2" s="32" t="s">
        <v>28</v>
      </c>
      <c r="I2" s="31" t="s">
        <v>25</v>
      </c>
      <c r="J2" s="30" t="s">
        <v>26</v>
      </c>
      <c r="K2" s="30" t="s">
        <v>29</v>
      </c>
      <c r="L2" s="30" t="s">
        <v>30</v>
      </c>
      <c r="M2" s="33" t="s">
        <v>0</v>
      </c>
      <c r="N2" s="37"/>
      <c r="O2" s="37"/>
      <c r="P2" s="34"/>
    </row>
    <row r="3" spans="1:18" ht="18" x14ac:dyDescent="0.25">
      <c r="A3" s="42"/>
      <c r="B3" s="60"/>
      <c r="C3" s="61"/>
      <c r="D3" s="61"/>
      <c r="E3" s="62"/>
      <c r="F3" s="62"/>
      <c r="G3" s="63"/>
      <c r="H3" s="63"/>
      <c r="I3" s="62"/>
      <c r="J3" s="61"/>
      <c r="K3" s="61"/>
      <c r="L3" s="61"/>
      <c r="M3" s="64"/>
      <c r="N3" s="37"/>
      <c r="O3" s="37"/>
      <c r="P3" s="35" t="s">
        <v>52</v>
      </c>
      <c r="R3" t="s">
        <v>47</v>
      </c>
    </row>
    <row r="4" spans="1:18" s="35" customFormat="1" ht="36" x14ac:dyDescent="0.25">
      <c r="A4" s="49"/>
      <c r="B4" s="65" t="s">
        <v>35</v>
      </c>
      <c r="C4" s="66" t="s">
        <v>36</v>
      </c>
      <c r="D4" s="66" t="s">
        <v>37</v>
      </c>
      <c r="E4" s="67" t="s">
        <v>38</v>
      </c>
      <c r="F4" s="67" t="s">
        <v>48</v>
      </c>
      <c r="G4" s="66" t="s">
        <v>41</v>
      </c>
      <c r="H4" s="66" t="s">
        <v>39</v>
      </c>
      <c r="I4" s="68" t="s">
        <v>40</v>
      </c>
      <c r="J4" s="69" t="s">
        <v>44</v>
      </c>
      <c r="K4" s="70" t="s">
        <v>42</v>
      </c>
      <c r="L4" s="70" t="s">
        <v>43</v>
      </c>
      <c r="M4" s="71" t="s">
        <v>49</v>
      </c>
      <c r="N4" s="50" t="s">
        <v>48</v>
      </c>
      <c r="O4" s="40" t="str">
        <f>IF( N4=N5, "",M4)</f>
        <v>[:a.per.prim]</v>
      </c>
      <c r="Q4" s="35" t="s">
        <v>33</v>
      </c>
      <c r="R4" s="35" t="s">
        <v>34</v>
      </c>
    </row>
    <row r="5" spans="1:18" s="35" customFormat="1" ht="18.75" thickBot="1" x14ac:dyDescent="0.3">
      <c r="A5" s="49"/>
      <c r="B5" s="53"/>
      <c r="C5" s="54"/>
      <c r="D5" s="54"/>
      <c r="E5" s="55"/>
      <c r="F5" s="55"/>
      <c r="G5" s="54" t="s">
        <v>53</v>
      </c>
      <c r="H5" s="54" t="s">
        <v>53</v>
      </c>
      <c r="I5" s="56" t="s">
        <v>53</v>
      </c>
      <c r="J5" s="57" t="s">
        <v>53</v>
      </c>
      <c r="K5" s="58"/>
      <c r="L5" s="58"/>
      <c r="M5" s="59" t="s">
        <v>53</v>
      </c>
      <c r="N5" s="50"/>
      <c r="O5" s="40"/>
      <c r="P5" s="35" t="s">
        <v>52</v>
      </c>
    </row>
    <row r="6" spans="1:18" ht="18.75" thickBot="1" x14ac:dyDescent="0.3">
      <c r="A6" s="42"/>
      <c r="B6" s="43" t="s">
        <v>2</v>
      </c>
      <c r="C6" s="44">
        <f>SUM(C$1:C4)</f>
        <v>0</v>
      </c>
      <c r="D6" s="44">
        <f>SUM(D$1:D4)</f>
        <v>0</v>
      </c>
      <c r="E6" s="45">
        <f>SUM(E$1:E4)</f>
        <v>0</v>
      </c>
      <c r="F6" s="45"/>
      <c r="G6" s="46">
        <f>SUM(G$1:G4)</f>
        <v>0</v>
      </c>
      <c r="H6" s="46">
        <f>SUM(H$1:H4)</f>
        <v>0</v>
      </c>
      <c r="I6" s="45">
        <f>SUM(I$1:I4)</f>
        <v>0</v>
      </c>
      <c r="J6" s="47"/>
      <c r="K6" s="47"/>
      <c r="L6" s="47"/>
      <c r="M6" s="48"/>
      <c r="N6" s="38"/>
      <c r="O6" s="38"/>
      <c r="P6" t="s">
        <v>32</v>
      </c>
    </row>
    <row r="7" spans="1:18" x14ac:dyDescent="0.45">
      <c r="B7" s="2"/>
      <c r="C7" s="3"/>
      <c r="D7" s="2"/>
      <c r="E7" s="2"/>
      <c r="F7" s="2" t="s">
        <v>50</v>
      </c>
      <c r="G7" s="2" t="s">
        <v>51</v>
      </c>
      <c r="H7" s="2" t="s">
        <v>51</v>
      </c>
      <c r="I7" s="2" t="s">
        <v>51</v>
      </c>
      <c r="J7" s="2" t="s">
        <v>51</v>
      </c>
      <c r="K7" s="2"/>
      <c r="L7" s="2"/>
      <c r="M7" s="2" t="s">
        <v>51</v>
      </c>
    </row>
  </sheetData>
  <mergeCells count="1">
    <mergeCell ref="B1:M1"/>
  </mergeCells>
  <pageMargins left="0.70866141732283472" right="0.70866141732283472" top="0.74803149606299213" bottom="0.74803149606299213" header="0.31496062992125984" footer="0.31496062992125984"/>
  <pageSetup paperSize="9"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zoomScaleNormal="100" workbookViewId="0">
      <selection activeCell="B19" sqref="B19"/>
    </sheetView>
  </sheetViews>
  <sheetFormatPr defaultRowHeight="15" x14ac:dyDescent="0.25"/>
  <cols>
    <col min="1" max="1" width="28.7109375" customWidth="1"/>
    <col min="2" max="2" width="24.140625" customWidth="1"/>
    <col min="3" max="3" width="23.5703125" customWidth="1"/>
    <col min="4" max="4" width="23.85546875" customWidth="1"/>
    <col min="5" max="5" width="25.85546875" customWidth="1"/>
    <col min="6" max="6" width="31" customWidth="1"/>
    <col min="7" max="7" width="36.42578125" customWidth="1"/>
    <col min="8" max="8" width="51.85546875" customWidth="1"/>
  </cols>
  <sheetData>
    <row r="1" spans="1:8" ht="34.5" customHeight="1" x14ac:dyDescent="0.25">
      <c r="A1" s="52" t="s">
        <v>4</v>
      </c>
      <c r="B1" s="52"/>
      <c r="C1" s="52"/>
      <c r="D1" s="52"/>
      <c r="E1" s="52"/>
      <c r="F1" s="52"/>
      <c r="G1" s="52"/>
      <c r="H1" s="52"/>
    </row>
    <row r="2" spans="1:8" ht="36" x14ac:dyDescent="0.25">
      <c r="A2" s="4" t="s">
        <v>20</v>
      </c>
      <c r="B2" s="5" t="s">
        <v>14</v>
      </c>
      <c r="C2" s="6" t="s">
        <v>15</v>
      </c>
      <c r="D2" s="6" t="s">
        <v>16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ht="18" x14ac:dyDescent="0.25">
      <c r="A3" s="7">
        <v>1</v>
      </c>
      <c r="B3" s="8">
        <v>2</v>
      </c>
      <c r="C3" s="7">
        <v>3</v>
      </c>
      <c r="D3" s="7" t="s">
        <v>9</v>
      </c>
      <c r="E3" s="7">
        <v>5</v>
      </c>
      <c r="F3" s="7">
        <v>6</v>
      </c>
      <c r="G3" s="7">
        <v>7</v>
      </c>
      <c r="H3" s="7">
        <v>8</v>
      </c>
    </row>
    <row r="4" spans="1:8" ht="18" x14ac:dyDescent="0.25">
      <c r="A4" s="9" t="s">
        <v>10</v>
      </c>
      <c r="B4" s="10">
        <v>2224754.94</v>
      </c>
      <c r="C4" s="11">
        <v>25000</v>
      </c>
      <c r="D4" s="12">
        <f t="shared" ref="D4:D10" si="0">B4+C4</f>
        <v>2249754.94</v>
      </c>
      <c r="E4" s="13">
        <v>44227</v>
      </c>
      <c r="F4" s="12">
        <v>2249754.94</v>
      </c>
      <c r="G4" s="12">
        <f>D4-F4</f>
        <v>0</v>
      </c>
      <c r="H4" s="12">
        <f>G4</f>
        <v>0</v>
      </c>
    </row>
    <row r="5" spans="1:8" ht="18" x14ac:dyDescent="0.25">
      <c r="A5" s="9" t="s">
        <v>3</v>
      </c>
      <c r="B5" s="10">
        <v>2311187</v>
      </c>
      <c r="C5" s="14">
        <v>75000</v>
      </c>
      <c r="D5" s="12">
        <f t="shared" si="0"/>
        <v>2386187</v>
      </c>
      <c r="E5" s="13">
        <v>44255</v>
      </c>
      <c r="F5" s="15">
        <v>2386187</v>
      </c>
      <c r="G5" s="12">
        <f>D5-F5</f>
        <v>0</v>
      </c>
      <c r="H5" s="15">
        <f>G4+G5</f>
        <v>0</v>
      </c>
    </row>
    <row r="6" spans="1:8" ht="18" x14ac:dyDescent="0.25">
      <c r="A6" s="9" t="s">
        <v>11</v>
      </c>
      <c r="B6" s="17">
        <v>2120458.56</v>
      </c>
      <c r="C6" s="14">
        <v>75000</v>
      </c>
      <c r="D6" s="12">
        <f t="shared" si="0"/>
        <v>2195458.56</v>
      </c>
      <c r="E6" s="16">
        <v>44286</v>
      </c>
      <c r="F6" s="18">
        <f>2123612.18+16300.79+55545.59</f>
        <v>2195458.56</v>
      </c>
      <c r="G6" s="12">
        <v>0</v>
      </c>
      <c r="H6" s="18">
        <v>0</v>
      </c>
    </row>
    <row r="7" spans="1:8" ht="18" x14ac:dyDescent="0.25">
      <c r="A7" s="9" t="s">
        <v>12</v>
      </c>
      <c r="B7" s="17">
        <v>2298290.96</v>
      </c>
      <c r="C7" s="20">
        <v>75000</v>
      </c>
      <c r="D7" s="12">
        <f t="shared" si="0"/>
        <v>2373290.96</v>
      </c>
      <c r="E7" s="16">
        <v>44316</v>
      </c>
      <c r="F7" s="18">
        <v>2373290.06</v>
      </c>
      <c r="G7" s="18">
        <v>0</v>
      </c>
      <c r="H7" s="18">
        <v>0</v>
      </c>
    </row>
    <row r="8" spans="1:8" ht="18" x14ac:dyDescent="0.25">
      <c r="A8" s="21" t="s">
        <v>13</v>
      </c>
      <c r="B8" s="17">
        <v>2340706.37</v>
      </c>
      <c r="C8" s="20">
        <v>150000</v>
      </c>
      <c r="D8" s="12">
        <f t="shared" si="0"/>
        <v>2490706.37</v>
      </c>
      <c r="E8" s="16">
        <v>44347</v>
      </c>
      <c r="F8" s="18">
        <v>2820960.17</v>
      </c>
      <c r="G8" s="19">
        <f>F8-D8</f>
        <v>330253.79999999981</v>
      </c>
      <c r="H8" s="18">
        <v>0</v>
      </c>
    </row>
    <row r="9" spans="1:8" ht="18" x14ac:dyDescent="0.25">
      <c r="A9" s="21" t="s">
        <v>17</v>
      </c>
      <c r="B9" s="23">
        <v>2430719.39</v>
      </c>
      <c r="C9" s="20">
        <v>150000</v>
      </c>
      <c r="D9" s="12">
        <f t="shared" si="0"/>
        <v>2580719.39</v>
      </c>
      <c r="E9" s="16">
        <v>44377</v>
      </c>
      <c r="F9" s="18">
        <v>2871763.99</v>
      </c>
      <c r="G9" s="19">
        <f>F9-D9</f>
        <v>291044.60000000009</v>
      </c>
      <c r="H9" s="18">
        <v>0</v>
      </c>
    </row>
    <row r="10" spans="1:8" ht="18" x14ac:dyDescent="0.25">
      <c r="A10" s="21" t="s">
        <v>18</v>
      </c>
      <c r="B10" s="24">
        <v>2461584.98</v>
      </c>
      <c r="C10" s="20">
        <v>125000</v>
      </c>
      <c r="D10" s="18">
        <f t="shared" si="0"/>
        <v>2586584.98</v>
      </c>
      <c r="E10" s="16">
        <v>44408</v>
      </c>
      <c r="F10" s="25">
        <f>12516.73+20765.48+16401.55+123933.83+123151.28+290262.2+216990.19+156015.58+6976.66+29232.99+115451.45+150259.59+430000+220000+535000+3984.56+15000+121000+33602+41039.09+14299.45+72949.74</f>
        <v>2748832.3700000006</v>
      </c>
      <c r="G10" s="19">
        <f>F10-D10</f>
        <v>162247.3900000006</v>
      </c>
      <c r="H10" s="18">
        <v>0</v>
      </c>
    </row>
    <row r="11" spans="1:8" ht="18" x14ac:dyDescent="0.25">
      <c r="A11" s="21" t="s">
        <v>19</v>
      </c>
      <c r="B11" s="22"/>
      <c r="C11" s="20">
        <v>125000</v>
      </c>
      <c r="D11" s="22"/>
      <c r="E11" s="16">
        <v>44439</v>
      </c>
      <c r="F11" s="22"/>
      <c r="G11" s="22"/>
      <c r="H11" s="22"/>
    </row>
    <row r="12" spans="1:8" ht="28.5" customHeight="1" x14ac:dyDescent="0.25">
      <c r="E12" s="28" t="s">
        <v>2</v>
      </c>
      <c r="F12" s="27">
        <f>SUM(F4:F10)</f>
        <v>17646247.09</v>
      </c>
    </row>
    <row r="13" spans="1:8" ht="21" customHeight="1" x14ac:dyDescent="0.25">
      <c r="E13" s="28"/>
      <c r="F13" s="27"/>
    </row>
    <row r="14" spans="1:8" ht="18" x14ac:dyDescent="0.25">
      <c r="A14" s="26" t="s">
        <v>21</v>
      </c>
    </row>
  </sheetData>
  <mergeCells count="1">
    <mergeCell ref="A1:H1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справка </vt:lpstr>
      <vt:lpstr>исполнение ГПЗ</vt:lpstr>
    </vt:vector>
  </TitlesOfParts>
  <Company>ОАО "Татэнергосбыт"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Донцова Анастасия Владимировна</dc:creator>
  <cp:lastModifiedBy>Бельченко Андрей</cp:lastModifiedBy>
  <cp:lastPrinted>2022-09-02T13:19:03Z</cp:lastPrinted>
  <dcterms:created xsi:type="dcterms:W3CDTF">2016-08-23T06:16:28Z</dcterms:created>
  <dcterms:modified xsi:type="dcterms:W3CDTF">2023-07-14T19:52:58Z</dcterms:modified>
</cp:coreProperties>
</file>